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1" documentId="8_{ADDCFADB-CE1D-4106-A3A4-9F4ECE9E773F}" xr6:coauthVersionLast="47" xr6:coauthVersionMax="47" xr10:uidLastSave="{5A33A5D2-E9A2-4CA2-B959-0C9A14062630}"/>
  <bookViews>
    <workbookView xWindow="-120" yWindow="-16320" windowWidth="29040" windowHeight="15720" tabRatio="734" xr2:uid="{00000000-000D-0000-FFFF-FFFF00000000}"/>
  </bookViews>
  <sheets>
    <sheet name="Invulsheet" sheetId="3" r:id="rId1"/>
    <sheet name="Parameters" sheetId="2" state="hidden" r:id="rId2"/>
  </sheets>
  <externalReferences>
    <externalReference r:id="rId3"/>
  </externalReferences>
  <definedNames>
    <definedName name="_xlnm._FilterDatabase" localSheetId="0" hidden="1">Invulsheet!#REF!</definedName>
    <definedName name="_xlnm.Print_Area" localSheetId="0">Invulsheet!$A$1:$G$97</definedName>
    <definedName name="Betrouwbaarheid">[1]Parameters!$C$21</definedName>
    <definedName name="Beveiligbaarheid">[1]Parameters!$C$26</definedName>
    <definedName name="Bruikbaarheid">[1]Parameters!$C$14</definedName>
    <definedName name="Functioneel">[1]Parameters!$C$3</definedName>
    <definedName name="Ja_Nee">Parameters!$A$4:$A$6</definedName>
    <definedName name="Onderhoudbaarheid">[1]Parameters!$C$32</definedName>
    <definedName name="Overdraagbaarheid">[1]Parameters!$C$38</definedName>
    <definedName name="Prestatie">[1]Parameters!$C$7</definedName>
    <definedName name="Uitwisselbaarheid">[1]Parameters!$C$11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3" l="1"/>
  <c r="G69" i="3"/>
  <c r="G70" i="3"/>
  <c r="G71" i="3"/>
  <c r="G72" i="3"/>
  <c r="G74" i="3"/>
  <c r="G75" i="3"/>
  <c r="G76" i="3"/>
  <c r="G77" i="3"/>
  <c r="G78" i="3"/>
  <c r="G83" i="3"/>
  <c r="G85" i="3"/>
  <c r="G84" i="3"/>
  <c r="G49" i="3"/>
  <c r="F46" i="3"/>
  <c r="G46" i="3" s="1"/>
  <c r="E38" i="3"/>
  <c r="G38" i="3" s="1"/>
  <c r="G61" i="3"/>
  <c r="G62" i="3"/>
  <c r="G63" i="3"/>
  <c r="G36" i="3"/>
  <c r="G27" i="3"/>
  <c r="G26" i="3"/>
  <c r="G24" i="3"/>
  <c r="G86" i="3"/>
  <c r="G22" i="3"/>
  <c r="G25" i="3"/>
  <c r="G73" i="3"/>
  <c r="G79" i="3"/>
  <c r="G80" i="3"/>
  <c r="G81" i="3"/>
  <c r="G82" i="3"/>
  <c r="G52" i="3"/>
  <c r="G43" i="3"/>
  <c r="G44" i="3"/>
  <c r="G45" i="3"/>
  <c r="G42" i="3"/>
  <c r="G35" i="3"/>
  <c r="G34" i="3"/>
  <c r="E33" i="3"/>
  <c r="G33" i="3" s="1"/>
  <c r="G37" i="3"/>
  <c r="G29" i="3"/>
  <c r="G87" i="3"/>
  <c r="G28" i="3"/>
  <c r="G23" i="3"/>
  <c r="G39" i="3"/>
  <c r="G88" i="3" l="1"/>
  <c r="G64" i="3"/>
  <c r="G40" i="3"/>
  <c r="G53" i="3"/>
  <c r="G30" i="3"/>
  <c r="G31" i="3" s="1"/>
  <c r="G54" i="3" l="1"/>
  <c r="G50" i="3"/>
  <c r="G55" i="3" l="1"/>
  <c r="G94" i="3"/>
  <c r="G56" i="3" l="1"/>
  <c r="G93" i="3" s="1"/>
  <c r="G89" i="3"/>
  <c r="G95" i="3" l="1"/>
  <c r="G96" i="3" s="1"/>
</calcChain>
</file>

<file path=xl/sharedStrings.xml><?xml version="1.0" encoding="utf-8"?>
<sst xmlns="http://schemas.openxmlformats.org/spreadsheetml/2006/main" count="199" uniqueCount="123">
  <si>
    <t>Toelichting</t>
  </si>
  <si>
    <t>* Het is niet toegestaan zonder toestemming wijzigingen in de opzet van deze Excel aan te brengen</t>
  </si>
  <si>
    <t>Rol</t>
  </si>
  <si>
    <t>Tijden</t>
  </si>
  <si>
    <t>Opslagtarief (percentage)</t>
  </si>
  <si>
    <t>Werkdagen van 18.00 tot 20.00 uur</t>
  </si>
  <si>
    <t>A</t>
  </si>
  <si>
    <t>Soort dienst</t>
  </si>
  <si>
    <t>Prijs per eenheid per maand</t>
  </si>
  <si>
    <t>Totale prijs per jaar</t>
  </si>
  <si>
    <t>Subtotaal onderdeel A</t>
  </si>
  <si>
    <t>B</t>
  </si>
  <si>
    <t>Eventuele toelichting</t>
  </si>
  <si>
    <t>Prijs</t>
  </si>
  <si>
    <t xml:space="preserve">Diensten op afroep </t>
  </si>
  <si>
    <t>Subtotaal onderdeel C</t>
  </si>
  <si>
    <t>Inschrijfprijs</t>
  </si>
  <si>
    <t>Subtotaal onderdeel B</t>
  </si>
  <si>
    <t>Totaal A+B+C</t>
  </si>
  <si>
    <t>Dit is de Inschrijfprijs</t>
  </si>
  <si>
    <t>Rechtsgeldige ondertekening</t>
  </si>
  <si>
    <t> </t>
  </si>
  <si>
    <t>Statutaire naam van Inschrijver:</t>
  </si>
  <si>
    <t>Naam rechtsgeldige vertegenwoordiger:</t>
  </si>
  <si>
    <t>Functie rechtsgeldige vertegenwoordiger:</t>
  </si>
  <si>
    <t>Datum:</t>
  </si>
  <si>
    <t>Plaats:</t>
  </si>
  <si>
    <t>Handtekening rechtsgeldige vertegenwoordiger:</t>
  </si>
  <si>
    <t>Ja/Nee</t>
  </si>
  <si>
    <t>Ja</t>
  </si>
  <si>
    <t>Deels</t>
  </si>
  <si>
    <t>Nee</t>
  </si>
  <si>
    <t>Servicedesk</t>
  </si>
  <si>
    <t>Werkplek beheer services</t>
  </si>
  <si>
    <t>Aanpalende dienstverlening</t>
  </si>
  <si>
    <t xml:space="preserve">Overige kosten die Inschrijver noodzakelijk acht </t>
  </si>
  <si>
    <t>Voeg een aparte korte beschrijving toe waarin deze kosten worden nader gespecificeerd</t>
  </si>
  <si>
    <t>Afdruk- en printerbeheer</t>
  </si>
  <si>
    <t>Aantal printers</t>
  </si>
  <si>
    <t>Subtotaal</t>
  </si>
  <si>
    <t>Doorlopende dienstverlening</t>
  </si>
  <si>
    <t>CMDB bijhouden, incl. periodieke schouw</t>
  </si>
  <si>
    <t>Per tenant</t>
  </si>
  <si>
    <t>Per omgeving</t>
  </si>
  <si>
    <t>Per werkplek</t>
  </si>
  <si>
    <t>Content up-to-date houden van kennisbank</t>
  </si>
  <si>
    <t xml:space="preserve">Prijs </t>
  </si>
  <si>
    <t>Prijs voor 8 jaar</t>
  </si>
  <si>
    <t>Per digibord</t>
  </si>
  <si>
    <t>* De rollen en aantallen zijn gebaseerd op de waarden genoemd in de Beschrijvend document  (u kunt hier geen rechten aan ontlenen)</t>
  </si>
  <si>
    <t>versie 1.0</t>
  </si>
  <si>
    <t>* De kosten zijn voor 8 jaar (contractperiode + alle optionele verlengingen)</t>
  </si>
  <si>
    <t xml:space="preserve">* Inschrijver dient uitsluitend de blauwe velden in te vullen. </t>
  </si>
  <si>
    <r>
      <t xml:space="preserve">* Genoemde prijzen zijn in euro (€) </t>
    </r>
    <r>
      <rPr>
        <b/>
        <sz val="9"/>
        <color theme="1"/>
        <rFont val="Arial"/>
        <family val="2"/>
      </rPr>
      <t>exclusief</t>
    </r>
    <r>
      <rPr>
        <sz val="9"/>
        <color theme="1"/>
        <rFont val="Arial"/>
        <family val="2"/>
      </rPr>
      <t xml:space="preserve"> BTW.</t>
    </r>
  </si>
  <si>
    <t>Eenheid</t>
  </si>
  <si>
    <t>Prijs per eenheid</t>
  </si>
  <si>
    <t>Uur</t>
  </si>
  <si>
    <t>Bijlage I - Prijzenblad</t>
  </si>
  <si>
    <t xml:space="preserve">Geef in onderstaande tabel aan hoeveel de overwerk- en weekendtariefopslagen (percentages) bedragen. Hiermee wordt bedoeld: het extra percentage t.o.v. het standaard tarief </t>
  </si>
  <si>
    <t xml:space="preserve">Voeg een aparte beknopte beschrijving toe, waarin deze kosten worden nader gespecificeerd. Deze beschrijving dient als losse bijlage bij het prijzenblad te worden bijgevoegd bij de Inschrijving. </t>
  </si>
  <si>
    <t xml:space="preserve">Aantal </t>
  </si>
  <si>
    <t>Eenheid van de prijs</t>
  </si>
  <si>
    <t>Incidentbeheer remote</t>
  </si>
  <si>
    <t>Per maand (voor alle locaties van LO)</t>
  </si>
  <si>
    <t>Incidentbeheer</t>
  </si>
  <si>
    <t>Met de rollen in onderdeel C bedoelen we het volgende:
- Voor alle relevante rollen (excl. helpdeskmedewerker en beheer) is HBO-kennis en werkniveau van toepassing
- Senior: minimaal 5 jaar relevante werkervaring
- Medior: minimaal 2 jaar relevante werkervaring</t>
  </si>
  <si>
    <t>Per maand</t>
  </si>
  <si>
    <r>
      <t xml:space="preserve">Eenmalige kosten voor intake / onboarding van Opdrachtnemer bij LO. Laat dit aansluiten op uw ingediende plan gunningscriterium onboarding en intake (G1). Deze prijs dient </t>
    </r>
    <r>
      <rPr>
        <b/>
        <sz val="9"/>
        <color theme="1"/>
        <rFont val="Arial"/>
        <family val="2"/>
      </rPr>
      <t xml:space="preserve">inclusief </t>
    </r>
    <r>
      <rPr>
        <sz val="9"/>
        <color theme="1"/>
        <rFont val="Arial"/>
        <family val="2"/>
      </rPr>
      <t>het aanleveren van de how-to's en kennisbank te zijn, en de bedrijfskleding voor medewerkers op locatie bij LO (zie ook eis 12.7)</t>
    </r>
  </si>
  <si>
    <t>Werkdagen van 20.00 tot 07.00 uur en zaterdagen</t>
  </si>
  <si>
    <t>Zaterdagen 08.00 - 18.00 uur</t>
  </si>
  <si>
    <t>Zondagen, erkende feestdagen en overige tijdstippen</t>
  </si>
  <si>
    <t>Per virtual machine</t>
  </si>
  <si>
    <t>In beheer nemen huidige servercapaciteit, (incl. (security)beheer, storagecapaciteit, databasebeheer, bijbehorende licenties en onderhoud) van 255 VM's</t>
  </si>
  <si>
    <t>Beheren van Azure Cloud omgeving</t>
  </si>
  <si>
    <t>Beheren van AzureHCI cluster</t>
  </si>
  <si>
    <t>Beheer server en cloud omgevingen</t>
  </si>
  <si>
    <t>Apple / JAMF</t>
  </si>
  <si>
    <t>Google Workspace</t>
  </si>
  <si>
    <t>M365 en Intune omgevingen, inclusief Entra ID</t>
  </si>
  <si>
    <t>In beheer nemen lokale Active Directory's (root en child)</t>
  </si>
  <si>
    <t>Per domain</t>
  </si>
  <si>
    <t>Werkplekondersteuning, incl securitybeheer, identity en access management, SSO en software distributie voor Windows OS laptops en desktops</t>
  </si>
  <si>
    <t>Werkplekondersteuning, incl securitybeheer, identity en access management, SSO en software distributie voor Chromebooks / Android</t>
  </si>
  <si>
    <t>Werkplekondersteuning, incl securitybeheer, identity en access management, SSO en software distributie voor iOS/ iPadOS/ MacOS</t>
  </si>
  <si>
    <t>Per dagdeel van 4 uur, incl. aanrijkosten</t>
  </si>
  <si>
    <t>Omschrijving</t>
  </si>
  <si>
    <t>IT-beheer ten behoeve van Primair Onderwijs / Voortgezet Onderwijs / stafbureau</t>
  </si>
  <si>
    <t>De opslagpercentages mogen maximaal zijn:
- Werkdagen 18.00 - 20.00 uur: 125%
- Werkdagen 20.00 - 07.00 uur: 150%
- Zaterdagen 08.00 - 18.00 uur: 150%
- Zondagen, erkende feestdagen en overige tijdstippen: 200%
Als werkdagen met een tarief van 100% hanteert LO 07.00 - 18.00 uur</t>
  </si>
  <si>
    <t>Standaard dienstverlening</t>
  </si>
  <si>
    <t>Enrollen / toevoegen van nieuwe Windows apparatuur naar bestaande beheeromgeving</t>
  </si>
  <si>
    <t xml:space="preserve">Enrollen / toevoegen van nieuwe Chromebooks naar bestaande beheeromgeving, incl. koppelen Chrome Education licentie </t>
  </si>
  <si>
    <t>Enrollen / toevoegen van nieuwe Apple apparatuur naar bestaande beheeromgeving</t>
  </si>
  <si>
    <t xml:space="preserve">Beheer van digiborden </t>
  </si>
  <si>
    <t>Servicemanagement, incl. rapportages en periodiek overleg zoals vereist in Bijlage E</t>
  </si>
  <si>
    <t>Single Point of Contact (incl. coördinatieverplichting van third party management)</t>
  </si>
  <si>
    <t xml:space="preserve">Eenmalige kosten </t>
  </si>
  <si>
    <t>Aansluiten van hardware t.b.v. werkplekken (b.v. vaste pc's, docking stations, monitor-armen) op locatie inclusief bijbehorende coördinatie</t>
  </si>
  <si>
    <t xml:space="preserve">Per tenant </t>
  </si>
  <si>
    <t xml:space="preserve">Beheer Microsoft Teams calling </t>
  </si>
  <si>
    <t>Per apparaat</t>
  </si>
  <si>
    <t>Beheer Microsoft Teams vaste apparatuur (Phones en Rooms)</t>
  </si>
  <si>
    <t>Incidentbeheer op locatie, incl. lokale support</t>
  </si>
  <si>
    <t>Planbare support op locatie</t>
  </si>
  <si>
    <t>Werkplekondersteuner medior</t>
  </si>
  <si>
    <t>C</t>
  </si>
  <si>
    <t>medior projectmanager</t>
  </si>
  <si>
    <t>senior projectmanager</t>
  </si>
  <si>
    <t>medior consultant functioneel</t>
  </si>
  <si>
    <t>senior consultant functioneel</t>
  </si>
  <si>
    <t>senior technisch consultant</t>
  </si>
  <si>
    <t>medior technisch consultant</t>
  </si>
  <si>
    <t>medior IT architect</t>
  </si>
  <si>
    <t>senior IT architect</t>
  </si>
  <si>
    <t>medior trainer</t>
  </si>
  <si>
    <t>senior trainer</t>
  </si>
  <si>
    <t>medior Azure specialist</t>
  </si>
  <si>
    <t>senior Azure specialist</t>
  </si>
  <si>
    <t>senior security consultant</t>
  </si>
  <si>
    <t>medior security consultant</t>
  </si>
  <si>
    <t>medior Data Specialist</t>
  </si>
  <si>
    <t>senior Data Specialist</t>
  </si>
  <si>
    <t>Werkplekondersteuner junior</t>
  </si>
  <si>
    <t>Geef in deze cel ter informatie de eerstvolgende staffel aan (zowel omhoog als omlaag). Geef hierbij aan wanneer deze staffel van toepassing is en de prijs per eenheid
-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</si>
</sst>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(* #,##0_);_(* \(#,##0\);_(* &quot;-&quot;_);_(@_)"/>
    <numFmt numFmtId="165" formatCode="_(* #,##0.00_);_(* \(#,##0.00\);_(* &quot;-&quot;??_);_(@_)"/>
    <numFmt numFmtId="166" formatCode="_-&quot;€&quot;\ * #,##0.00_-;_-&quot;€&quot;\ * #,##0.00\-;_-&quot;€&quot;\ * &quot;-&quot;??_-;_-@_-"/>
    <numFmt numFmtId="167" formatCode="&quot;€&quot;\ #,##0.00"/>
    <numFmt numFmtId="168" formatCode="_([$€-2]\ * #,##0.00_);_([$€-2]\ * \(#,##0.00\);_([$€-2]\ * &quot;-&quot;??_);_(@_)"/>
  </numFmts>
  <fonts count="4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14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sz val="11"/>
      <color rgb="FF0061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4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61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9"/>
      <color rgb="FF0061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E2EFD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249977111117893"/>
      </bottom>
      <diagonal/>
    </border>
    <border>
      <left/>
      <right/>
      <top style="thin">
        <color theme="0" tint="-0.499984740745262"/>
      </top>
      <bottom style="thin">
        <color theme="0" tint="-0.249977111117893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dotted">
        <color auto="1"/>
      </diagonal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theme="0" tint="-0.499984740745262"/>
      </bottom>
      <diagonal/>
    </border>
  </borders>
  <cellStyleXfs count="10">
    <xf numFmtId="0" fontId="0" fillId="0" borderId="0"/>
    <xf numFmtId="0" fontId="4" fillId="0" borderId="0"/>
    <xf numFmtId="166" fontId="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7" fillId="5" borderId="0" applyNumberFormat="0" applyBorder="0" applyAlignment="0" applyProtection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194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16" fillId="8" borderId="6" xfId="0" applyFont="1" applyFill="1" applyBorder="1" applyAlignment="1">
      <alignment horizontal="left"/>
    </xf>
    <xf numFmtId="0" fontId="8" fillId="8" borderId="5" xfId="0" applyFont="1" applyFill="1" applyBorder="1"/>
    <xf numFmtId="0" fontId="10" fillId="8" borderId="5" xfId="0" applyFont="1" applyFill="1" applyBorder="1"/>
    <xf numFmtId="0" fontId="17" fillId="8" borderId="5" xfId="0" applyFont="1" applyFill="1" applyBorder="1"/>
    <xf numFmtId="0" fontId="20" fillId="0" borderId="0" xfId="0" applyFont="1"/>
    <xf numFmtId="0" fontId="23" fillId="3" borderId="2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horizontal="right" vertical="center" wrapText="1"/>
    </xf>
    <xf numFmtId="0" fontId="21" fillId="0" borderId="2" xfId="0" applyFont="1" applyBorder="1" applyAlignment="1">
      <alignment horizontal="left" vertical="top"/>
    </xf>
    <xf numFmtId="0" fontId="21" fillId="0" borderId="2" xfId="0" applyFont="1" applyBorder="1" applyAlignment="1">
      <alignment vertical="top" wrapText="1"/>
    </xf>
    <xf numFmtId="0" fontId="20" fillId="0" borderId="0" xfId="0" applyFont="1" applyAlignment="1">
      <alignment horizontal="left"/>
    </xf>
    <xf numFmtId="0" fontId="26" fillId="0" borderId="0" xfId="0" applyFont="1"/>
    <xf numFmtId="0" fontId="20" fillId="0" borderId="0" xfId="0" applyFont="1" applyAlignment="1">
      <alignment horizontal="right"/>
    </xf>
    <xf numFmtId="167" fontId="28" fillId="0" borderId="2" xfId="6" applyNumberFormat="1" applyFont="1" applyFill="1" applyBorder="1" applyAlignment="1" applyProtection="1">
      <alignment horizontal="right" vertical="top" wrapText="1"/>
    </xf>
    <xf numFmtId="0" fontId="25" fillId="0" borderId="11" xfId="0" applyFont="1" applyBorder="1"/>
    <xf numFmtId="0" fontId="29" fillId="6" borderId="16" xfId="0" applyFont="1" applyFill="1" applyBorder="1" applyProtection="1">
      <protection locked="0"/>
    </xf>
    <xf numFmtId="0" fontId="31" fillId="6" borderId="17" xfId="0" applyFont="1" applyFill="1" applyBorder="1" applyProtection="1">
      <protection locked="0"/>
    </xf>
    <xf numFmtId="0" fontId="30" fillId="6" borderId="18" xfId="0" applyFon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3" fillId="0" borderId="5" xfId="0" applyFont="1" applyBorder="1"/>
    <xf numFmtId="0" fontId="14" fillId="2" borderId="8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4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3" fillId="0" borderId="12" xfId="0" applyFont="1" applyBorder="1"/>
    <xf numFmtId="0" fontId="3" fillId="0" borderId="14" xfId="0" applyFont="1" applyBorder="1" applyAlignment="1">
      <alignment wrapText="1"/>
    </xf>
    <xf numFmtId="9" fontId="15" fillId="7" borderId="0" xfId="7" applyFont="1" applyFill="1" applyBorder="1" applyProtection="1">
      <protection locked="0"/>
    </xf>
    <xf numFmtId="0" fontId="32" fillId="0" borderId="15" xfId="0" applyFont="1" applyBorder="1" applyAlignment="1">
      <alignment wrapText="1"/>
    </xf>
    <xf numFmtId="0" fontId="32" fillId="0" borderId="0" xfId="0" applyFont="1"/>
    <xf numFmtId="0" fontId="34" fillId="0" borderId="0" xfId="0" applyFont="1"/>
    <xf numFmtId="0" fontId="35" fillId="3" borderId="2" xfId="0" applyFont="1" applyFill="1" applyBorder="1" applyAlignment="1">
      <alignment horizontal="left" vertical="center" wrapText="1"/>
    </xf>
    <xf numFmtId="0" fontId="35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right" vertical="center" wrapText="1"/>
    </xf>
    <xf numFmtId="0" fontId="35" fillId="7" borderId="2" xfId="0" applyFont="1" applyFill="1" applyBorder="1" applyAlignment="1">
      <alignment horizontal="left" vertical="center" wrapText="1"/>
    </xf>
    <xf numFmtId="0" fontId="36" fillId="7" borderId="2" xfId="0" applyFont="1" applyFill="1" applyBorder="1" applyAlignment="1">
      <alignment vertical="center" wrapText="1"/>
    </xf>
    <xf numFmtId="168" fontId="14" fillId="7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/>
    <xf numFmtId="0" fontId="35" fillId="0" borderId="20" xfId="0" applyFont="1" applyBorder="1" applyAlignment="1">
      <alignment horizontal="center" vertical="center" wrapText="1"/>
    </xf>
    <xf numFmtId="0" fontId="35" fillId="7" borderId="2" xfId="0" applyFont="1" applyFill="1" applyBorder="1" applyAlignment="1">
      <alignment horizontal="right" vertical="center" wrapText="1"/>
    </xf>
    <xf numFmtId="0" fontId="35" fillId="7" borderId="2" xfId="0" applyFont="1" applyFill="1" applyBorder="1" applyAlignment="1">
      <alignment vertical="center" wrapText="1"/>
    </xf>
    <xf numFmtId="0" fontId="14" fillId="7" borderId="2" xfId="0" applyFont="1" applyFill="1" applyBorder="1" applyAlignment="1">
      <alignment horizontal="right" vertical="center" wrapText="1"/>
    </xf>
    <xf numFmtId="168" fontId="14" fillId="9" borderId="2" xfId="0" applyNumberFormat="1" applyFont="1" applyFill="1" applyBorder="1" applyAlignment="1">
      <alignment horizontal="right" vertical="center" wrapText="1"/>
    </xf>
    <xf numFmtId="0" fontId="35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right" vertical="center" wrapText="1"/>
    </xf>
    <xf numFmtId="168" fontId="14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67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/>
    </xf>
    <xf numFmtId="0" fontId="14" fillId="0" borderId="2" xfId="0" applyFont="1" applyBorder="1"/>
    <xf numFmtId="167" fontId="3" fillId="0" borderId="2" xfId="0" applyNumberFormat="1" applyFont="1" applyBorder="1" applyAlignment="1">
      <alignment horizontal="right"/>
    </xf>
    <xf numFmtId="0" fontId="3" fillId="0" borderId="2" xfId="0" quotePrefix="1" applyFont="1" applyBorder="1" applyAlignment="1">
      <alignment horizontal="left" vertical="top"/>
    </xf>
    <xf numFmtId="167" fontId="37" fillId="7" borderId="2" xfId="6" applyNumberFormat="1" applyFont="1" applyFill="1" applyBorder="1" applyAlignment="1" applyProtection="1">
      <alignment horizontal="right" vertical="top" wrapText="1"/>
      <protection locked="0"/>
    </xf>
    <xf numFmtId="0" fontId="3" fillId="7" borderId="0" xfId="0" applyFont="1" applyFill="1"/>
    <xf numFmtId="167" fontId="37" fillId="7" borderId="2" xfId="6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wrapText="1"/>
    </xf>
    <xf numFmtId="0" fontId="34" fillId="0" borderId="2" xfId="0" applyFont="1" applyBorder="1" applyAlignment="1">
      <alignment horizontal="left" vertical="top"/>
    </xf>
    <xf numFmtId="0" fontId="25" fillId="0" borderId="2" xfId="0" applyFont="1" applyBorder="1" applyAlignment="1">
      <alignment horizontal="left" vertical="top" wrapText="1"/>
    </xf>
    <xf numFmtId="167" fontId="25" fillId="0" borderId="2" xfId="0" applyNumberFormat="1" applyFont="1" applyBorder="1" applyAlignment="1">
      <alignment horizontal="right"/>
    </xf>
    <xf numFmtId="9" fontId="13" fillId="7" borderId="0" xfId="7" applyFont="1" applyFill="1" applyBorder="1" applyProtection="1">
      <protection locked="0"/>
    </xf>
    <xf numFmtId="0" fontId="36" fillId="0" borderId="2" xfId="0" applyFont="1" applyBorder="1" applyAlignment="1">
      <alignment vertical="center" wrapText="1"/>
    </xf>
    <xf numFmtId="0" fontId="36" fillId="7" borderId="20" xfId="0" applyFont="1" applyFill="1" applyBorder="1" applyAlignment="1">
      <alignment vertical="center" wrapText="1"/>
    </xf>
    <xf numFmtId="168" fontId="12" fillId="0" borderId="2" xfId="0" applyNumberFormat="1" applyFont="1" applyBorder="1" applyAlignment="1">
      <alignment horizontal="right" vertical="center" wrapText="1"/>
    </xf>
    <xf numFmtId="0" fontId="19" fillId="8" borderId="1" xfId="0" applyFont="1" applyFill="1" applyBorder="1" applyAlignment="1">
      <alignment horizontal="left" vertical="center"/>
    </xf>
    <xf numFmtId="0" fontId="19" fillId="8" borderId="3" xfId="0" applyFont="1" applyFill="1" applyBorder="1" applyAlignment="1">
      <alignment horizontal="right" vertical="center"/>
    </xf>
    <xf numFmtId="0" fontId="8" fillId="8" borderId="1" xfId="0" applyFont="1" applyFill="1" applyBorder="1" applyAlignment="1">
      <alignment horizontal="left" vertical="center"/>
    </xf>
    <xf numFmtId="0" fontId="27" fillId="8" borderId="20" xfId="0" applyFont="1" applyFill="1" applyBorder="1" applyAlignment="1">
      <alignment vertical="center"/>
    </xf>
    <xf numFmtId="0" fontId="18" fillId="8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6" fillId="0" borderId="20" xfId="0" applyFont="1" applyBorder="1" applyAlignment="1">
      <alignment horizontal="right"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6" fillId="0" borderId="20" xfId="0" applyFont="1" applyBorder="1" applyAlignment="1">
      <alignment vertical="center" wrapText="1"/>
    </xf>
    <xf numFmtId="0" fontId="36" fillId="0" borderId="2" xfId="0" applyFont="1" applyBorder="1" applyAlignment="1">
      <alignment horizontal="right" vertical="center" wrapText="1"/>
    </xf>
    <xf numFmtId="0" fontId="38" fillId="7" borderId="2" xfId="0" applyFont="1" applyFill="1" applyBorder="1" applyAlignment="1">
      <alignment horizontal="left" vertical="center" wrapText="1"/>
    </xf>
    <xf numFmtId="0" fontId="39" fillId="7" borderId="2" xfId="0" applyFont="1" applyFill="1" applyBorder="1" applyAlignment="1">
      <alignment vertical="center" wrapText="1"/>
    </xf>
    <xf numFmtId="0" fontId="40" fillId="0" borderId="2" xfId="0" applyFont="1" applyBorder="1"/>
    <xf numFmtId="168" fontId="42" fillId="7" borderId="2" xfId="0" applyNumberFormat="1" applyFont="1" applyFill="1" applyBorder="1" applyAlignment="1">
      <alignment horizontal="right" vertical="center" wrapText="1"/>
    </xf>
    <xf numFmtId="0" fontId="43" fillId="0" borderId="0" xfId="0" applyFont="1"/>
    <xf numFmtId="0" fontId="39" fillId="0" borderId="2" xfId="0" applyFont="1" applyBorder="1" applyAlignment="1">
      <alignment vertical="center" wrapText="1"/>
    </xf>
    <xf numFmtId="0" fontId="3" fillId="0" borderId="21" xfId="0" applyFont="1" applyBorder="1" applyAlignment="1">
      <alignment horizontal="left" vertical="top" wrapText="1"/>
    </xf>
    <xf numFmtId="167" fontId="2" fillId="7" borderId="2" xfId="6" applyNumberFormat="1" applyFont="1" applyFill="1" applyBorder="1" applyAlignment="1" applyProtection="1">
      <alignment horizontal="left" vertical="top" wrapText="1"/>
    </xf>
    <xf numFmtId="0" fontId="3" fillId="2" borderId="25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168" fontId="14" fillId="7" borderId="22" xfId="0" applyNumberFormat="1" applyFont="1" applyFill="1" applyBorder="1" applyAlignment="1">
      <alignment horizontal="right" vertical="center" wrapText="1"/>
    </xf>
    <xf numFmtId="0" fontId="2" fillId="0" borderId="2" xfId="0" quotePrefix="1" applyFont="1" applyBorder="1" applyAlignment="1">
      <alignment vertical="top" wrapText="1"/>
    </xf>
    <xf numFmtId="0" fontId="14" fillId="3" borderId="26" xfId="0" applyFont="1" applyFill="1" applyBorder="1" applyAlignment="1">
      <alignment horizontal="right" vertical="center" wrapText="1"/>
    </xf>
    <xf numFmtId="168" fontId="14" fillId="7" borderId="24" xfId="0" applyNumberFormat="1" applyFont="1" applyFill="1" applyBorder="1" applyAlignment="1">
      <alignment horizontal="right" vertical="center" wrapText="1"/>
    </xf>
    <xf numFmtId="1" fontId="36" fillId="0" borderId="2" xfId="0" applyNumberFormat="1" applyFont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left" vertical="center" wrapText="1"/>
    </xf>
    <xf numFmtId="167" fontId="2" fillId="0" borderId="2" xfId="6" applyNumberFormat="1" applyFont="1" applyFill="1" applyBorder="1" applyAlignment="1" applyProtection="1">
      <alignment horizontal="left" vertical="top" wrapText="1"/>
    </xf>
    <xf numFmtId="164" fontId="32" fillId="0" borderId="2" xfId="8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2" fillId="7" borderId="0" xfId="0" applyFont="1" applyFill="1" applyAlignment="1">
      <alignment horizontal="right" vertical="center"/>
    </xf>
    <xf numFmtId="0" fontId="32" fillId="7" borderId="2" xfId="0" applyFont="1" applyFill="1" applyBorder="1" applyAlignment="1">
      <alignment wrapText="1"/>
    </xf>
    <xf numFmtId="0" fontId="3" fillId="7" borderId="14" xfId="0" applyFont="1" applyFill="1" applyBorder="1"/>
    <xf numFmtId="0" fontId="33" fillId="0" borderId="27" xfId="0" applyFont="1" applyBorder="1"/>
    <xf numFmtId="9" fontId="15" fillId="4" borderId="28" xfId="7" applyFont="1" applyFill="1" applyBorder="1" applyProtection="1">
      <protection locked="0"/>
    </xf>
    <xf numFmtId="9" fontId="15" fillId="4" borderId="29" xfId="7" applyFont="1" applyFill="1" applyBorder="1" applyProtection="1">
      <protection locked="0"/>
    </xf>
    <xf numFmtId="0" fontId="33" fillId="7" borderId="0" xfId="0" applyFont="1" applyFill="1"/>
    <xf numFmtId="0" fontId="32" fillId="7" borderId="0" xfId="0" applyFont="1" applyFill="1"/>
    <xf numFmtId="0" fontId="3" fillId="7" borderId="0" xfId="0" applyFont="1" applyFill="1" applyAlignment="1">
      <alignment vertical="center"/>
    </xf>
    <xf numFmtId="0" fontId="3" fillId="7" borderId="0" xfId="0" applyFont="1" applyFill="1" applyAlignment="1">
      <alignment horizontal="right" vertical="center"/>
    </xf>
    <xf numFmtId="0" fontId="20" fillId="7" borderId="0" xfId="0" applyFont="1" applyFill="1" applyAlignment="1">
      <alignment horizontal="left"/>
    </xf>
    <xf numFmtId="0" fontId="26" fillId="7" borderId="0" xfId="0" applyFont="1" applyFill="1"/>
    <xf numFmtId="0" fontId="20" fillId="7" borderId="0" xfId="0" applyFont="1" applyFill="1"/>
    <xf numFmtId="0" fontId="20" fillId="7" borderId="0" xfId="0" applyFont="1" applyFill="1" applyAlignment="1">
      <alignment horizontal="right"/>
    </xf>
    <xf numFmtId="0" fontId="21" fillId="7" borderId="1" xfId="0" applyFont="1" applyFill="1" applyBorder="1" applyAlignment="1">
      <alignment horizontal="left" vertical="top"/>
    </xf>
    <xf numFmtId="0" fontId="22" fillId="7" borderId="20" xfId="0" applyFont="1" applyFill="1" applyBorder="1" applyAlignment="1">
      <alignment vertical="top" wrapText="1"/>
    </xf>
    <xf numFmtId="0" fontId="21" fillId="7" borderId="20" xfId="0" applyFont="1" applyFill="1" applyBorder="1" applyAlignment="1">
      <alignment vertical="top" wrapText="1"/>
    </xf>
    <xf numFmtId="0" fontId="24" fillId="7" borderId="0" xfId="0" applyFont="1" applyFill="1"/>
    <xf numFmtId="167" fontId="21" fillId="7" borderId="3" xfId="0" applyNumberFormat="1" applyFont="1" applyFill="1" applyBorder="1" applyAlignment="1">
      <alignment horizontal="right" vertical="top" wrapText="1"/>
    </xf>
    <xf numFmtId="0" fontId="3" fillId="7" borderId="1" xfId="0" applyFont="1" applyFill="1" applyBorder="1" applyAlignment="1">
      <alignment horizontal="left"/>
    </xf>
    <xf numFmtId="167" fontId="3" fillId="7" borderId="3" xfId="0" applyNumberFormat="1" applyFont="1" applyFill="1" applyBorder="1" applyAlignment="1">
      <alignment horizontal="right"/>
    </xf>
    <xf numFmtId="168" fontId="41" fillId="4" borderId="2" xfId="0" applyNumberFormat="1" applyFont="1" applyFill="1" applyBorder="1" applyAlignment="1" applyProtection="1">
      <alignment horizontal="right" vertical="center" wrapText="1"/>
      <protection locked="0"/>
    </xf>
    <xf numFmtId="168" fontId="12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1" fillId="0" borderId="0" xfId="0" applyFont="1" applyProtection="1">
      <protection locked="0"/>
    </xf>
    <xf numFmtId="0" fontId="30" fillId="0" borderId="0" xfId="0" applyFont="1" applyProtection="1">
      <protection locked="0"/>
    </xf>
    <xf numFmtId="167" fontId="32" fillId="0" borderId="2" xfId="6" applyNumberFormat="1" applyFont="1" applyFill="1" applyBorder="1" applyAlignment="1" applyProtection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32" fillId="0" borderId="13" xfId="0" applyFont="1" applyBorder="1" applyAlignment="1">
      <alignment wrapText="1"/>
    </xf>
    <xf numFmtId="0" fontId="3" fillId="0" borderId="26" xfId="0" quotePrefix="1" applyFont="1" applyBorder="1" applyAlignment="1">
      <alignment horizontal="left" vertical="top"/>
    </xf>
    <xf numFmtId="0" fontId="36" fillId="7" borderId="26" xfId="0" applyFont="1" applyFill="1" applyBorder="1" applyAlignment="1">
      <alignment vertical="center" wrapText="1"/>
    </xf>
    <xf numFmtId="0" fontId="36" fillId="0" borderId="26" xfId="0" applyFont="1" applyBorder="1" applyAlignment="1">
      <alignment horizontal="left" vertical="center" wrapText="1"/>
    </xf>
    <xf numFmtId="1" fontId="36" fillId="0" borderId="26" xfId="0" applyNumberFormat="1" applyFont="1" applyBorder="1" applyAlignment="1">
      <alignment horizontal="center" vertical="center" wrapText="1"/>
    </xf>
    <xf numFmtId="168" fontId="12" fillId="4" borderId="26" xfId="0" applyNumberFormat="1" applyFont="1" applyFill="1" applyBorder="1" applyAlignment="1" applyProtection="1">
      <alignment horizontal="right" vertical="center" wrapText="1"/>
      <protection locked="0"/>
    </xf>
    <xf numFmtId="168" fontId="14" fillId="7" borderId="30" xfId="0" applyNumberFormat="1" applyFont="1" applyFill="1" applyBorder="1" applyAlignment="1">
      <alignment horizontal="right" vertical="center" wrapText="1"/>
    </xf>
    <xf numFmtId="0" fontId="3" fillId="0" borderId="24" xfId="0" quotePrefix="1" applyFont="1" applyBorder="1" applyAlignment="1">
      <alignment horizontal="left" vertical="top"/>
    </xf>
    <xf numFmtId="0" fontId="36" fillId="7" borderId="24" xfId="0" applyFont="1" applyFill="1" applyBorder="1" applyAlignment="1">
      <alignment vertical="center" wrapText="1"/>
    </xf>
    <xf numFmtId="0" fontId="36" fillId="0" borderId="24" xfId="0" applyFont="1" applyBorder="1" applyAlignment="1">
      <alignment horizontal="left" vertical="center" wrapText="1"/>
    </xf>
    <xf numFmtId="1" fontId="36" fillId="0" borderId="24" xfId="0" applyNumberFormat="1" applyFont="1" applyBorder="1" applyAlignment="1">
      <alignment horizontal="center" vertical="center" wrapText="1"/>
    </xf>
    <xf numFmtId="168" fontId="12" fillId="4" borderId="24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vertical="top" wrapText="1"/>
    </xf>
    <xf numFmtId="0" fontId="14" fillId="7" borderId="3" xfId="0" applyFont="1" applyFill="1" applyBorder="1"/>
    <xf numFmtId="0" fontId="3" fillId="7" borderId="3" xfId="0" applyFont="1" applyFill="1" applyBorder="1"/>
    <xf numFmtId="0" fontId="18" fillId="4" borderId="19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vertical="center"/>
    </xf>
    <xf numFmtId="0" fontId="18" fillId="4" borderId="20" xfId="0" applyFont="1" applyFill="1" applyBorder="1" applyAlignment="1">
      <alignment horizontal="right" vertical="center"/>
    </xf>
    <xf numFmtId="0" fontId="18" fillId="4" borderId="21" xfId="0" applyFont="1" applyFill="1" applyBorder="1" applyAlignment="1">
      <alignment horizontal="right" vertical="center"/>
    </xf>
    <xf numFmtId="164" fontId="32" fillId="0" borderId="2" xfId="8" applyNumberFormat="1" applyFont="1" applyFill="1" applyBorder="1" applyAlignment="1">
      <alignment horizontal="right" vertical="top" wrapText="1"/>
    </xf>
    <xf numFmtId="0" fontId="3" fillId="0" borderId="31" xfId="0" applyFont="1" applyBorder="1"/>
    <xf numFmtId="0" fontId="3" fillId="0" borderId="31" xfId="0" applyFont="1" applyBorder="1" applyAlignment="1">
      <alignment horizontal="right"/>
    </xf>
    <xf numFmtId="0" fontId="18" fillId="8" borderId="0" xfId="0" applyFont="1" applyFill="1"/>
    <xf numFmtId="3" fontId="19" fillId="8" borderId="0" xfId="0" applyNumberFormat="1" applyFont="1" applyFill="1" applyAlignment="1">
      <alignment horizontal="right"/>
    </xf>
    <xf numFmtId="0" fontId="31" fillId="2" borderId="4" xfId="0" applyFont="1" applyFill="1" applyBorder="1" applyAlignment="1">
      <alignment horizontal="left" vertical="center" wrapText="1"/>
    </xf>
    <xf numFmtId="0" fontId="35" fillId="7" borderId="20" xfId="0" applyFont="1" applyFill="1" applyBorder="1" applyAlignment="1">
      <alignment horizontal="right" vertical="center" wrapText="1"/>
    </xf>
    <xf numFmtId="0" fontId="36" fillId="0" borderId="2" xfId="0" applyFont="1" applyBorder="1" applyAlignment="1" applyProtection="1">
      <alignment horizontal="left" vertical="center" wrapText="1"/>
      <protection locked="0"/>
    </xf>
    <xf numFmtId="0" fontId="25" fillId="0" borderId="19" xfId="0" applyFont="1" applyBorder="1" applyAlignment="1">
      <alignment horizontal="left" vertical="top" wrapText="1"/>
    </xf>
    <xf numFmtId="0" fontId="21" fillId="0" borderId="26" xfId="0" applyFont="1" applyBorder="1" applyAlignment="1">
      <alignment vertical="top" wrapText="1"/>
    </xf>
    <xf numFmtId="0" fontId="3" fillId="0" borderId="19" xfId="0" applyFont="1" applyBorder="1" applyAlignment="1">
      <alignment vertical="center" wrapText="1"/>
    </xf>
    <xf numFmtId="168" fontId="12" fillId="4" borderId="21" xfId="0" applyNumberFormat="1" applyFont="1" applyFill="1" applyBorder="1" applyAlignment="1" applyProtection="1">
      <alignment horizontal="right" vertical="center" wrapText="1"/>
      <protection locked="0"/>
    </xf>
    <xf numFmtId="0" fontId="35" fillId="7" borderId="24" xfId="0" applyFont="1" applyFill="1" applyBorder="1" applyAlignment="1">
      <alignment horizontal="right" vertical="center" wrapText="1"/>
    </xf>
    <xf numFmtId="0" fontId="35" fillId="7" borderId="24" xfId="0" applyFont="1" applyFill="1" applyBorder="1" applyAlignment="1">
      <alignment vertical="center" wrapText="1"/>
    </xf>
    <xf numFmtId="0" fontId="36" fillId="0" borderId="19" xfId="0" applyFont="1" applyBorder="1" applyAlignment="1">
      <alignment horizontal="left" vertical="center" wrapText="1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5" fillId="0" borderId="24" xfId="0" applyFont="1" applyBorder="1" applyAlignment="1">
      <alignment horizontal="center" vertical="center" wrapText="1"/>
    </xf>
    <xf numFmtId="167" fontId="37" fillId="0" borderId="2" xfId="6" applyNumberFormat="1" applyFont="1" applyFill="1" applyBorder="1" applyAlignment="1" applyProtection="1">
      <alignment horizontal="right" vertical="top" wrapText="1"/>
      <protection locked="0"/>
    </xf>
    <xf numFmtId="167" fontId="44" fillId="4" borderId="2" xfId="6" applyNumberFormat="1" applyFont="1" applyFill="1" applyBorder="1" applyAlignment="1" applyProtection="1">
      <alignment horizontal="right" vertical="top" wrapText="1"/>
      <protection locked="0"/>
    </xf>
    <xf numFmtId="44" fontId="15" fillId="4" borderId="2" xfId="6" applyNumberFormat="1" applyFont="1" applyFill="1" applyBorder="1" applyAlignment="1" applyProtection="1">
      <alignment horizontal="right" vertical="top" wrapText="1"/>
      <protection locked="0"/>
    </xf>
    <xf numFmtId="44" fontId="15" fillId="4" borderId="2" xfId="0" applyNumberFormat="1" applyFont="1" applyFill="1" applyBorder="1" applyAlignment="1" applyProtection="1">
      <alignment horizontal="right" vertical="center" wrapText="1"/>
      <protection locked="0"/>
    </xf>
    <xf numFmtId="44" fontId="32" fillId="0" borderId="2" xfId="6" applyNumberFormat="1" applyFont="1" applyFill="1" applyBorder="1" applyAlignment="1" applyProtection="1">
      <alignment horizontal="right" vertical="top" wrapText="1"/>
    </xf>
    <xf numFmtId="44" fontId="2" fillId="0" borderId="2" xfId="9" applyFont="1" applyFill="1" applyBorder="1" applyAlignment="1">
      <alignment horizontal="right" vertical="center" wrapText="1"/>
    </xf>
    <xf numFmtId="44" fontId="3" fillId="0" borderId="2" xfId="0" applyNumberFormat="1" applyFont="1" applyBorder="1" applyAlignment="1">
      <alignment horizontal="right" vertical="top" wrapText="1"/>
    </xf>
    <xf numFmtId="44" fontId="3" fillId="0" borderId="2" xfId="0" applyNumberFormat="1" applyFont="1" applyBorder="1" applyAlignment="1">
      <alignment horizontal="right"/>
    </xf>
    <xf numFmtId="0" fontId="31" fillId="2" borderId="2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9" fillId="8" borderId="20" xfId="0" applyFont="1" applyFill="1" applyBorder="1" applyAlignment="1">
      <alignment horizontal="center" vertical="center"/>
    </xf>
    <xf numFmtId="0" fontId="35" fillId="3" borderId="19" xfId="0" applyFont="1" applyFill="1" applyBorder="1" applyAlignment="1">
      <alignment horizontal="center" vertical="center" wrapText="1"/>
    </xf>
    <xf numFmtId="0" fontId="19" fillId="8" borderId="20" xfId="0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</cellXfs>
  <cellStyles count="10">
    <cellStyle name="Euro" xfId="2" xr:uid="{00000000-0005-0000-0000-000000000000}"/>
    <cellStyle name="Goed" xfId="6" builtinId="26"/>
    <cellStyle name="Komma" xfId="8" builtinId="3"/>
    <cellStyle name="Procent" xfId="7" builtinId="5"/>
    <cellStyle name="Procent 2" xfId="4" xr:uid="{00000000-0005-0000-0000-000002000000}"/>
    <cellStyle name="Standaard" xfId="0" builtinId="0"/>
    <cellStyle name="Standaard 2" xfId="1" xr:uid="{00000000-0005-0000-0000-000004000000}"/>
    <cellStyle name="Standaard 2 2" xfId="5" xr:uid="{00000000-0005-0000-0000-000005000000}"/>
    <cellStyle name="Standaard 3" xfId="3" xr:uid="{00000000-0005-0000-0000-000006000000}"/>
    <cellStyle name="Valuta" xfId="9" builtinId="4"/>
  </cellStyles>
  <dxfs count="0"/>
  <tableStyles count="0" defaultTableStyle="TableStyleMedium2" defaultPivotStyle="PivotStyleLight16"/>
  <colors>
    <mruColors>
      <color rgb="FF006100"/>
      <color rgb="FFC6EFCE"/>
      <color rgb="FFF0D5D4"/>
      <color rgb="FFF9EEED"/>
      <color rgb="FFFFFF99"/>
      <color rgb="FF0000FF"/>
      <color rgb="FFFF7C80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top\Tijdelijk\RVB_BPM_Applicatie_Kwaliteitseisen_20180517_09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waliteitseisen"/>
      <sheetName val="Parameters"/>
      <sheetName val="Blad2"/>
      <sheetName val="Blad3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1"/>
  <sheetViews>
    <sheetView tabSelected="1" topLeftCell="A8" zoomScaleNormal="100" workbookViewId="0">
      <selection activeCell="D14" sqref="D14"/>
    </sheetView>
  </sheetViews>
  <sheetFormatPr defaultColWidth="8.85546875" defaultRowHeight="14.25" x14ac:dyDescent="0.2"/>
  <cols>
    <col min="1" max="1" width="35.85546875" style="14" customWidth="1"/>
    <col min="2" max="2" width="63.140625" style="8" customWidth="1"/>
    <col min="3" max="3" width="39" style="8" customWidth="1"/>
    <col min="4" max="4" width="36.85546875" style="8" customWidth="1"/>
    <col min="5" max="5" width="18.28515625" style="8" customWidth="1"/>
    <col min="6" max="6" width="20.140625" style="8" customWidth="1"/>
    <col min="7" max="7" width="22" style="16" customWidth="1"/>
    <col min="8" max="8" width="8.85546875" style="8"/>
    <col min="9" max="9" width="17.85546875" style="8" customWidth="1"/>
    <col min="10" max="16384" width="8.85546875" style="8"/>
  </cols>
  <sheetData>
    <row r="1" spans="1:8" ht="18" x14ac:dyDescent="0.25">
      <c r="A1" s="4" t="s">
        <v>57</v>
      </c>
      <c r="B1" s="5" t="s">
        <v>86</v>
      </c>
      <c r="C1" s="6"/>
      <c r="D1" s="6"/>
      <c r="E1" s="7"/>
      <c r="F1" s="163"/>
      <c r="G1" s="164" t="s">
        <v>50</v>
      </c>
    </row>
    <row r="2" spans="1:8" x14ac:dyDescent="0.2">
      <c r="A2" s="22"/>
      <c r="B2" s="23"/>
      <c r="C2" s="23"/>
      <c r="D2" s="23"/>
      <c r="E2" s="23"/>
      <c r="F2" s="161"/>
      <c r="G2" s="162"/>
    </row>
    <row r="3" spans="1:8" x14ac:dyDescent="0.2">
      <c r="A3" s="24" t="s">
        <v>0</v>
      </c>
      <c r="B3" s="82" t="s">
        <v>53</v>
      </c>
      <c r="C3" s="83"/>
      <c r="D3" s="83"/>
      <c r="E3" s="83"/>
      <c r="F3" s="25"/>
      <c r="G3" s="26"/>
    </row>
    <row r="4" spans="1:8" x14ac:dyDescent="0.2">
      <c r="A4" s="27"/>
      <c r="B4" s="187" t="s">
        <v>51</v>
      </c>
      <c r="C4" s="187"/>
      <c r="D4" s="165"/>
      <c r="E4" s="85"/>
      <c r="F4" s="28"/>
      <c r="G4" s="26"/>
    </row>
    <row r="5" spans="1:8" ht="26.1" customHeight="1" x14ac:dyDescent="0.2">
      <c r="A5" s="29"/>
      <c r="B5" s="97" t="s">
        <v>49</v>
      </c>
      <c r="C5" s="97"/>
      <c r="D5" s="81"/>
      <c r="E5" s="81"/>
      <c r="F5" s="28"/>
      <c r="G5" s="26"/>
    </row>
    <row r="6" spans="1:8" ht="26.1" customHeight="1" x14ac:dyDescent="0.2">
      <c r="A6" s="29"/>
      <c r="B6" s="81" t="s">
        <v>1</v>
      </c>
      <c r="C6" s="81"/>
      <c r="D6" s="81"/>
      <c r="E6" s="81"/>
      <c r="F6" s="28"/>
      <c r="G6" s="26"/>
    </row>
    <row r="7" spans="1:8" x14ac:dyDescent="0.2">
      <c r="A7" s="29"/>
      <c r="B7" s="81" t="s">
        <v>52</v>
      </c>
      <c r="C7" s="98"/>
      <c r="D7" s="98"/>
      <c r="E7" s="81"/>
      <c r="F7" s="28"/>
      <c r="G7" s="26"/>
    </row>
    <row r="8" spans="1:8" ht="83.1" customHeight="1" x14ac:dyDescent="0.2">
      <c r="A8" s="29"/>
      <c r="B8" s="188" t="s">
        <v>87</v>
      </c>
      <c r="C8" s="188"/>
      <c r="D8" s="81"/>
      <c r="E8" s="81"/>
      <c r="F8" s="28"/>
      <c r="G8" s="26"/>
    </row>
    <row r="9" spans="1:8" ht="65.099999999999994" customHeight="1" x14ac:dyDescent="0.2">
      <c r="A9" s="29"/>
      <c r="B9" s="189" t="s">
        <v>65</v>
      </c>
      <c r="C9" s="189"/>
      <c r="D9" s="107"/>
      <c r="E9" s="81"/>
      <c r="F9" s="28"/>
      <c r="G9" s="26"/>
    </row>
    <row r="10" spans="1:8" x14ac:dyDescent="0.2">
      <c r="A10" s="108"/>
      <c r="B10" s="109"/>
      <c r="C10" s="109"/>
      <c r="D10" s="109"/>
      <c r="E10" s="109"/>
      <c r="F10" s="109"/>
      <c r="G10" s="110"/>
    </row>
    <row r="11" spans="1:8" ht="60" x14ac:dyDescent="0.2">
      <c r="A11" s="111" t="s">
        <v>58</v>
      </c>
      <c r="B11" s="66"/>
      <c r="C11" s="66"/>
      <c r="D11" s="66"/>
      <c r="E11" s="66"/>
      <c r="F11" s="66"/>
      <c r="G11" s="66"/>
    </row>
    <row r="12" spans="1:8" ht="15" thickBot="1" x14ac:dyDescent="0.25">
      <c r="A12" s="112"/>
      <c r="B12" s="66"/>
      <c r="C12" s="66"/>
      <c r="D12" s="66"/>
      <c r="E12" s="66"/>
      <c r="F12" s="66"/>
      <c r="G12" s="66"/>
    </row>
    <row r="13" spans="1:8" ht="15" thickBot="1" x14ac:dyDescent="0.25">
      <c r="A13" s="33" t="s">
        <v>3</v>
      </c>
      <c r="B13" s="113" t="s">
        <v>4</v>
      </c>
      <c r="C13" s="116"/>
      <c r="D13" s="116"/>
      <c r="E13" s="116"/>
      <c r="F13" s="116"/>
      <c r="G13" s="116"/>
      <c r="H13" s="3"/>
    </row>
    <row r="14" spans="1:8" x14ac:dyDescent="0.2">
      <c r="A14" s="34" t="s">
        <v>5</v>
      </c>
      <c r="B14" s="114"/>
      <c r="C14" s="72"/>
      <c r="D14" s="72"/>
      <c r="E14" s="66"/>
      <c r="F14" s="66"/>
      <c r="G14" s="66"/>
    </row>
    <row r="15" spans="1:8" ht="24" x14ac:dyDescent="0.2">
      <c r="A15" s="34" t="s">
        <v>68</v>
      </c>
      <c r="B15" s="114"/>
      <c r="C15" s="35"/>
      <c r="D15" s="35"/>
      <c r="E15" s="66"/>
      <c r="F15" s="66"/>
      <c r="G15" s="66"/>
    </row>
    <row r="16" spans="1:8" x14ac:dyDescent="0.2">
      <c r="A16" s="34" t="s">
        <v>69</v>
      </c>
      <c r="B16" s="114"/>
      <c r="C16" s="35"/>
      <c r="D16" s="35"/>
      <c r="E16" s="66"/>
      <c r="F16" s="66"/>
      <c r="G16" s="66"/>
    </row>
    <row r="17" spans="1:10" ht="24.75" thickBot="1" x14ac:dyDescent="0.25">
      <c r="A17" s="36" t="s">
        <v>70</v>
      </c>
      <c r="B17" s="115"/>
      <c r="C17" s="35"/>
      <c r="D17" s="35"/>
      <c r="E17" s="66"/>
      <c r="F17" s="117"/>
      <c r="G17" s="66"/>
    </row>
    <row r="18" spans="1:10" x14ac:dyDescent="0.2">
      <c r="A18" s="30"/>
      <c r="B18" s="31"/>
      <c r="C18" s="118"/>
      <c r="D18" s="118"/>
      <c r="E18" s="118"/>
      <c r="F18" s="118"/>
      <c r="G18" s="119"/>
    </row>
    <row r="19" spans="1:10" s="38" customFormat="1" ht="18" x14ac:dyDescent="0.25">
      <c r="A19" s="76" t="s">
        <v>6</v>
      </c>
      <c r="B19" s="192" t="s">
        <v>88</v>
      </c>
      <c r="C19" s="192"/>
      <c r="D19" s="192"/>
      <c r="E19" s="192"/>
      <c r="F19" s="192"/>
      <c r="G19" s="77"/>
    </row>
    <row r="20" spans="1:10" ht="24" x14ac:dyDescent="0.2">
      <c r="A20" s="39"/>
      <c r="B20" s="40" t="s">
        <v>7</v>
      </c>
      <c r="C20" s="40" t="s">
        <v>61</v>
      </c>
      <c r="D20" s="40"/>
      <c r="E20" s="40" t="s">
        <v>60</v>
      </c>
      <c r="F20" s="41" t="s">
        <v>8</v>
      </c>
      <c r="G20" s="41" t="s">
        <v>9</v>
      </c>
    </row>
    <row r="21" spans="1:10" x14ac:dyDescent="0.2">
      <c r="A21" s="191" t="s">
        <v>75</v>
      </c>
      <c r="B21" s="191"/>
      <c r="C21" s="191"/>
      <c r="D21" s="191"/>
      <c r="E21" s="191"/>
      <c r="F21" s="191"/>
      <c r="G21" s="191"/>
    </row>
    <row r="22" spans="1:10" x14ac:dyDescent="0.2">
      <c r="A22" s="89"/>
      <c r="B22" s="90" t="s">
        <v>74</v>
      </c>
      <c r="C22" s="91" t="s">
        <v>43</v>
      </c>
      <c r="D22" s="91"/>
      <c r="E22" s="94">
        <v>4</v>
      </c>
      <c r="F22" s="131">
        <v>0</v>
      </c>
      <c r="G22" s="92">
        <f t="shared" ref="G22:G29" si="0">F22*12*E22</f>
        <v>0</v>
      </c>
      <c r="H22" s="93"/>
      <c r="I22" s="93"/>
      <c r="J22" s="93"/>
    </row>
    <row r="23" spans="1:10" ht="72" x14ac:dyDescent="0.2">
      <c r="A23" s="42"/>
      <c r="B23" s="43" t="s">
        <v>72</v>
      </c>
      <c r="C23" s="86" t="s">
        <v>71</v>
      </c>
      <c r="D23" s="167" t="s">
        <v>122</v>
      </c>
      <c r="E23" s="43">
        <v>255</v>
      </c>
      <c r="F23" s="132">
        <v>0</v>
      </c>
      <c r="G23" s="44">
        <f t="shared" si="0"/>
        <v>0</v>
      </c>
    </row>
    <row r="24" spans="1:10" x14ac:dyDescent="0.2">
      <c r="A24" s="42"/>
      <c r="B24" s="43" t="s">
        <v>79</v>
      </c>
      <c r="C24" s="86" t="s">
        <v>80</v>
      </c>
      <c r="D24" s="86"/>
      <c r="E24" s="43">
        <v>17</v>
      </c>
      <c r="F24" s="132">
        <v>0</v>
      </c>
      <c r="G24" s="44">
        <f t="shared" si="0"/>
        <v>0</v>
      </c>
    </row>
    <row r="25" spans="1:10" ht="72" x14ac:dyDescent="0.2">
      <c r="A25" s="42"/>
      <c r="B25" s="43" t="s">
        <v>73</v>
      </c>
      <c r="C25" s="45" t="s">
        <v>42</v>
      </c>
      <c r="D25" s="167" t="s">
        <v>122</v>
      </c>
      <c r="E25" s="87">
        <v>7</v>
      </c>
      <c r="F25" s="132">
        <v>0</v>
      </c>
      <c r="G25" s="44">
        <f t="shared" si="0"/>
        <v>0</v>
      </c>
    </row>
    <row r="26" spans="1:10" ht="72" x14ac:dyDescent="0.2">
      <c r="A26" s="42"/>
      <c r="B26" s="73" t="s">
        <v>76</v>
      </c>
      <c r="C26" s="86" t="s">
        <v>43</v>
      </c>
      <c r="D26" s="167" t="s">
        <v>122</v>
      </c>
      <c r="E26" s="43">
        <v>41</v>
      </c>
      <c r="F26" s="132">
        <v>0</v>
      </c>
      <c r="G26" s="44">
        <f t="shared" si="0"/>
        <v>0</v>
      </c>
    </row>
    <row r="27" spans="1:10" ht="72" x14ac:dyDescent="0.2">
      <c r="A27" s="42"/>
      <c r="B27" s="73" t="s">
        <v>77</v>
      </c>
      <c r="C27" s="86" t="s">
        <v>43</v>
      </c>
      <c r="D27" s="167" t="s">
        <v>122</v>
      </c>
      <c r="E27" s="43">
        <v>6</v>
      </c>
      <c r="F27" s="132">
        <v>0</v>
      </c>
      <c r="G27" s="44">
        <f t="shared" si="0"/>
        <v>0</v>
      </c>
    </row>
    <row r="28" spans="1:10" ht="72" x14ac:dyDescent="0.2">
      <c r="A28" s="42"/>
      <c r="B28" s="73" t="s">
        <v>78</v>
      </c>
      <c r="C28" s="45" t="s">
        <v>43</v>
      </c>
      <c r="D28" s="175" t="s">
        <v>122</v>
      </c>
      <c r="E28" s="176">
        <v>7</v>
      </c>
      <c r="F28" s="132">
        <v>0</v>
      </c>
      <c r="G28" s="44">
        <f t="shared" si="0"/>
        <v>0</v>
      </c>
    </row>
    <row r="29" spans="1:10" x14ac:dyDescent="0.2">
      <c r="A29" s="53"/>
      <c r="B29" s="104" t="s">
        <v>98</v>
      </c>
      <c r="C29" s="174" t="s">
        <v>97</v>
      </c>
      <c r="D29" s="52"/>
      <c r="E29" s="88">
        <v>2</v>
      </c>
      <c r="F29" s="171">
        <v>0</v>
      </c>
      <c r="G29" s="44">
        <f t="shared" si="0"/>
        <v>0</v>
      </c>
    </row>
    <row r="30" spans="1:10" ht="87" customHeight="1" x14ac:dyDescent="0.2">
      <c r="A30" s="42"/>
      <c r="B30" s="43" t="s">
        <v>35</v>
      </c>
      <c r="C30" s="170" t="s">
        <v>59</v>
      </c>
      <c r="D30" s="177"/>
      <c r="E30" s="178"/>
      <c r="F30" s="171">
        <v>0</v>
      </c>
      <c r="G30" s="44">
        <f>F30*12</f>
        <v>0</v>
      </c>
    </row>
    <row r="31" spans="1:10" x14ac:dyDescent="0.2">
      <c r="A31" s="42"/>
      <c r="B31" s="43"/>
      <c r="C31" s="47" t="s">
        <v>39</v>
      </c>
      <c r="D31" s="172"/>
      <c r="E31" s="173"/>
      <c r="F31" s="49"/>
      <c r="G31" s="50">
        <f>SUM(G22:G30)</f>
        <v>0</v>
      </c>
    </row>
    <row r="32" spans="1:10" x14ac:dyDescent="0.2">
      <c r="A32" s="191" t="s">
        <v>33</v>
      </c>
      <c r="B32" s="191"/>
      <c r="C32" s="191"/>
      <c r="D32" s="191"/>
      <c r="E32" s="191"/>
      <c r="F32" s="191"/>
      <c r="G32" s="191"/>
    </row>
    <row r="33" spans="1:7" ht="72" x14ac:dyDescent="0.2">
      <c r="A33" s="51"/>
      <c r="B33" s="52" t="s">
        <v>81</v>
      </c>
      <c r="C33" s="52" t="s">
        <v>44</v>
      </c>
      <c r="D33" s="167" t="s">
        <v>122</v>
      </c>
      <c r="E33" s="88">
        <f>6621+4511</f>
        <v>11132</v>
      </c>
      <c r="F33" s="132">
        <v>0</v>
      </c>
      <c r="G33" s="44">
        <f>F33*12*E33</f>
        <v>0</v>
      </c>
    </row>
    <row r="34" spans="1:7" ht="72" x14ac:dyDescent="0.2">
      <c r="A34" s="51"/>
      <c r="B34" s="52" t="s">
        <v>83</v>
      </c>
      <c r="C34" s="52" t="s">
        <v>44</v>
      </c>
      <c r="D34" s="167" t="s">
        <v>122</v>
      </c>
      <c r="E34" s="88">
        <v>2142</v>
      </c>
      <c r="F34" s="132">
        <v>0</v>
      </c>
      <c r="G34" s="44">
        <f>F34*12*E34</f>
        <v>0</v>
      </c>
    </row>
    <row r="35" spans="1:7" ht="72" x14ac:dyDescent="0.2">
      <c r="A35" s="51"/>
      <c r="B35" s="52" t="s">
        <v>82</v>
      </c>
      <c r="C35" s="52" t="s">
        <v>44</v>
      </c>
      <c r="D35" s="167" t="s">
        <v>122</v>
      </c>
      <c r="E35" s="88">
        <v>9723</v>
      </c>
      <c r="F35" s="132">
        <v>0</v>
      </c>
      <c r="G35" s="44">
        <f>F35*12*E35</f>
        <v>0</v>
      </c>
    </row>
    <row r="36" spans="1:7" ht="72" x14ac:dyDescent="0.2">
      <c r="A36" s="51"/>
      <c r="B36" s="52" t="s">
        <v>92</v>
      </c>
      <c r="C36" s="52" t="s">
        <v>48</v>
      </c>
      <c r="D36" s="167" t="s">
        <v>122</v>
      </c>
      <c r="E36" s="88">
        <v>1057</v>
      </c>
      <c r="F36" s="132">
        <v>0</v>
      </c>
      <c r="G36" s="44">
        <f>F36*12*E36</f>
        <v>0</v>
      </c>
    </row>
    <row r="37" spans="1:7" ht="72" x14ac:dyDescent="0.2">
      <c r="A37" s="51"/>
      <c r="B37" s="52" t="s">
        <v>37</v>
      </c>
      <c r="C37" s="52" t="s">
        <v>38</v>
      </c>
      <c r="D37" s="167" t="s">
        <v>122</v>
      </c>
      <c r="E37" s="88">
        <v>370</v>
      </c>
      <c r="F37" s="132">
        <v>0</v>
      </c>
      <c r="G37" s="44">
        <f t="shared" ref="G37" si="1">F37*12*E37</f>
        <v>0</v>
      </c>
    </row>
    <row r="38" spans="1:7" ht="72" x14ac:dyDescent="0.2">
      <c r="A38" s="53"/>
      <c r="B38" s="104" t="s">
        <v>100</v>
      </c>
      <c r="C38" s="52" t="s">
        <v>99</v>
      </c>
      <c r="D38" s="167" t="s">
        <v>122</v>
      </c>
      <c r="E38" s="84">
        <f>179+23+5</f>
        <v>207</v>
      </c>
      <c r="F38" s="132">
        <v>0</v>
      </c>
      <c r="G38" s="44">
        <f>F38*12*E38</f>
        <v>0</v>
      </c>
    </row>
    <row r="39" spans="1:7" ht="24" x14ac:dyDescent="0.2">
      <c r="A39" s="42"/>
      <c r="B39" s="43" t="s">
        <v>35</v>
      </c>
      <c r="C39" s="43" t="s">
        <v>36</v>
      </c>
      <c r="D39" s="74"/>
      <c r="E39" s="46"/>
      <c r="F39" s="132">
        <v>0</v>
      </c>
      <c r="G39" s="44">
        <f>F39*12</f>
        <v>0</v>
      </c>
    </row>
    <row r="40" spans="1:7" x14ac:dyDescent="0.2">
      <c r="A40" s="53"/>
      <c r="B40" s="54"/>
      <c r="C40" s="55" t="s">
        <v>39</v>
      </c>
      <c r="D40" s="55"/>
      <c r="E40" s="51"/>
      <c r="F40" s="56"/>
      <c r="G40" s="50">
        <f>SUM(G33:G39)</f>
        <v>0</v>
      </c>
    </row>
    <row r="41" spans="1:7" x14ac:dyDescent="0.2">
      <c r="A41" s="191" t="s">
        <v>40</v>
      </c>
      <c r="B41" s="191"/>
      <c r="C41" s="191"/>
      <c r="D41" s="191"/>
      <c r="E41" s="191"/>
      <c r="F41" s="191"/>
      <c r="G41" s="191"/>
    </row>
    <row r="42" spans="1:7" x14ac:dyDescent="0.2">
      <c r="A42" s="51"/>
      <c r="B42" s="43" t="s">
        <v>32</v>
      </c>
      <c r="C42" s="52" t="s">
        <v>66</v>
      </c>
      <c r="D42" s="52"/>
      <c r="E42" s="88">
        <v>1</v>
      </c>
      <c r="F42" s="132">
        <v>0</v>
      </c>
      <c r="G42" s="44">
        <f>F42*12*E42</f>
        <v>0</v>
      </c>
    </row>
    <row r="43" spans="1:7" ht="24" x14ac:dyDescent="0.2">
      <c r="A43" s="42"/>
      <c r="B43" s="43" t="s">
        <v>94</v>
      </c>
      <c r="C43" s="73" t="s">
        <v>66</v>
      </c>
      <c r="D43" s="73"/>
      <c r="E43" s="43">
        <v>1</v>
      </c>
      <c r="F43" s="132">
        <v>0</v>
      </c>
      <c r="G43" s="44">
        <f t="shared" ref="G43:G45" si="2">F43*12*E43</f>
        <v>0</v>
      </c>
    </row>
    <row r="44" spans="1:7" x14ac:dyDescent="0.2">
      <c r="A44" s="42"/>
      <c r="B44" s="43" t="s">
        <v>45</v>
      </c>
      <c r="C44" s="73" t="s">
        <v>66</v>
      </c>
      <c r="D44" s="73"/>
      <c r="E44" s="43">
        <v>1</v>
      </c>
      <c r="F44" s="132">
        <v>0</v>
      </c>
      <c r="G44" s="44">
        <f t="shared" si="2"/>
        <v>0</v>
      </c>
    </row>
    <row r="45" spans="1:7" ht="24" x14ac:dyDescent="0.2">
      <c r="A45" s="42"/>
      <c r="B45" s="43" t="s">
        <v>93</v>
      </c>
      <c r="C45" s="43" t="s">
        <v>66</v>
      </c>
      <c r="D45" s="43"/>
      <c r="E45" s="43">
        <v>1</v>
      </c>
      <c r="F45" s="132">
        <v>0</v>
      </c>
      <c r="G45" s="44">
        <f t="shared" si="2"/>
        <v>0</v>
      </c>
    </row>
    <row r="46" spans="1:7" x14ac:dyDescent="0.2">
      <c r="A46" s="42"/>
      <c r="B46" s="193" t="s">
        <v>64</v>
      </c>
      <c r="C46" s="193"/>
      <c r="D46" s="53"/>
      <c r="E46" s="48"/>
      <c r="F46" s="75">
        <f>SUM(F47:F48)</f>
        <v>0</v>
      </c>
      <c r="G46" s="44">
        <f>F46*12</f>
        <v>0</v>
      </c>
    </row>
    <row r="47" spans="1:7" x14ac:dyDescent="0.2">
      <c r="A47" s="42"/>
      <c r="B47" s="73" t="s">
        <v>62</v>
      </c>
      <c r="C47" s="73" t="s">
        <v>63</v>
      </c>
      <c r="D47" s="87"/>
      <c r="E47" s="74">
        <v>1</v>
      </c>
      <c r="F47" s="132">
        <v>0</v>
      </c>
      <c r="G47" s="99"/>
    </row>
    <row r="48" spans="1:7" x14ac:dyDescent="0.2">
      <c r="A48" s="42"/>
      <c r="B48" s="73" t="s">
        <v>101</v>
      </c>
      <c r="C48" s="73" t="s">
        <v>63</v>
      </c>
      <c r="D48" s="87"/>
      <c r="E48" s="74">
        <v>1</v>
      </c>
      <c r="F48" s="132">
        <v>0</v>
      </c>
      <c r="G48" s="99"/>
    </row>
    <row r="49" spans="1:7" ht="24" x14ac:dyDescent="0.2">
      <c r="A49" s="42"/>
      <c r="B49" s="43" t="s">
        <v>35</v>
      </c>
      <c r="C49" s="43" t="s">
        <v>36</v>
      </c>
      <c r="D49" s="74"/>
      <c r="E49" s="46"/>
      <c r="F49" s="132">
        <v>0</v>
      </c>
      <c r="G49" s="44">
        <f>F49*12</f>
        <v>0</v>
      </c>
    </row>
    <row r="50" spans="1:7" x14ac:dyDescent="0.2">
      <c r="A50" s="42"/>
      <c r="B50" s="45"/>
      <c r="C50" s="47" t="s">
        <v>39</v>
      </c>
      <c r="D50" s="47"/>
      <c r="E50" s="48"/>
      <c r="F50" s="49"/>
      <c r="G50" s="50">
        <f>SUM(G42:G49)</f>
        <v>0</v>
      </c>
    </row>
    <row r="51" spans="1:7" x14ac:dyDescent="0.2">
      <c r="A51" s="191" t="s">
        <v>34</v>
      </c>
      <c r="B51" s="191"/>
      <c r="C51" s="191"/>
      <c r="D51" s="191"/>
      <c r="E51" s="191"/>
      <c r="F51" s="191"/>
      <c r="G51" s="191"/>
    </row>
    <row r="52" spans="1:7" x14ac:dyDescent="0.2">
      <c r="A52" s="42"/>
      <c r="B52" s="43" t="s">
        <v>41</v>
      </c>
      <c r="C52" s="43" t="s">
        <v>66</v>
      </c>
      <c r="D52" s="74"/>
      <c r="E52" s="84">
        <v>1</v>
      </c>
      <c r="F52" s="132">
        <v>0</v>
      </c>
      <c r="G52" s="44">
        <f t="shared" ref="G52" si="3">F52*12*E52</f>
        <v>0</v>
      </c>
    </row>
    <row r="53" spans="1:7" ht="24" x14ac:dyDescent="0.2">
      <c r="A53" s="42"/>
      <c r="B53" s="43" t="s">
        <v>35</v>
      </c>
      <c r="C53" s="43" t="s">
        <v>36</v>
      </c>
      <c r="D53" s="74"/>
      <c r="E53" s="46"/>
      <c r="F53" s="132">
        <v>0</v>
      </c>
      <c r="G53" s="44">
        <f>F53*12</f>
        <v>0</v>
      </c>
    </row>
    <row r="54" spans="1:7" x14ac:dyDescent="0.2">
      <c r="A54" s="42"/>
      <c r="B54" s="43"/>
      <c r="C54" s="47" t="s">
        <v>39</v>
      </c>
      <c r="D54" s="166"/>
      <c r="E54" s="46"/>
      <c r="F54" s="56"/>
      <c r="G54" s="50">
        <f>SUM(G52:G53)</f>
        <v>0</v>
      </c>
    </row>
    <row r="55" spans="1:7" x14ac:dyDescent="0.2">
      <c r="A55" s="57"/>
      <c r="B55" s="58" t="s">
        <v>10</v>
      </c>
      <c r="C55" s="58"/>
      <c r="D55" s="58"/>
      <c r="E55" s="59"/>
      <c r="F55" s="59"/>
      <c r="G55" s="60">
        <f>SUM(G31,G40,G50,G54)</f>
        <v>0</v>
      </c>
    </row>
    <row r="56" spans="1:7" x14ac:dyDescent="0.2">
      <c r="A56" s="61"/>
      <c r="B56" s="62" t="s">
        <v>47</v>
      </c>
      <c r="C56" s="62"/>
      <c r="D56" s="62"/>
      <c r="E56" s="45"/>
      <c r="F56" s="45"/>
      <c r="G56" s="63">
        <f>G55*8</f>
        <v>0</v>
      </c>
    </row>
    <row r="57" spans="1:7" ht="15" x14ac:dyDescent="0.25">
      <c r="A57" s="120"/>
      <c r="B57" s="121"/>
      <c r="C57" s="121"/>
      <c r="D57" s="121"/>
      <c r="E57" s="122"/>
      <c r="F57" s="123"/>
      <c r="G57" s="123"/>
    </row>
    <row r="58" spans="1:7" s="38" customFormat="1" ht="45" customHeight="1" x14ac:dyDescent="0.25">
      <c r="A58" s="76" t="s">
        <v>11</v>
      </c>
      <c r="B58" s="190" t="s">
        <v>95</v>
      </c>
      <c r="C58" s="190"/>
      <c r="D58" s="190"/>
      <c r="E58" s="190"/>
      <c r="F58" s="190"/>
      <c r="G58" s="190"/>
    </row>
    <row r="59" spans="1:7" s="32" customFormat="1" ht="12" x14ac:dyDescent="0.2">
      <c r="A59" s="39"/>
      <c r="B59" s="40"/>
      <c r="C59" s="41" t="s">
        <v>12</v>
      </c>
      <c r="D59" s="41"/>
      <c r="E59" s="40"/>
      <c r="F59" s="41" t="s">
        <v>13</v>
      </c>
      <c r="G59" s="101"/>
    </row>
    <row r="60" spans="1:7" s="32" customFormat="1" ht="60" x14ac:dyDescent="0.2">
      <c r="A60" s="64"/>
      <c r="B60" s="59" t="s">
        <v>67</v>
      </c>
      <c r="C60" s="180"/>
      <c r="D60" s="179"/>
      <c r="E60" s="65"/>
      <c r="F60" s="132">
        <v>0</v>
      </c>
      <c r="G60" s="45"/>
    </row>
    <row r="61" spans="1:7" s="32" customFormat="1" ht="24" x14ac:dyDescent="0.2">
      <c r="A61" s="142"/>
      <c r="B61" s="143" t="s">
        <v>89</v>
      </c>
      <c r="C61" s="144" t="s">
        <v>44</v>
      </c>
      <c r="D61" s="144"/>
      <c r="E61" s="145">
        <v>2783</v>
      </c>
      <c r="F61" s="146">
        <v>0</v>
      </c>
      <c r="G61" s="147">
        <f>F61*12*E61</f>
        <v>0</v>
      </c>
    </row>
    <row r="62" spans="1:7" s="153" customFormat="1" ht="41.1" customHeight="1" x14ac:dyDescent="0.25">
      <c r="A62" s="100"/>
      <c r="B62" s="43" t="s">
        <v>91</v>
      </c>
      <c r="C62" s="52" t="s">
        <v>44</v>
      </c>
      <c r="D62" s="52"/>
      <c r="E62" s="103">
        <v>536</v>
      </c>
      <c r="F62" s="132">
        <v>0</v>
      </c>
      <c r="G62" s="44">
        <f>F62*12*E62</f>
        <v>0</v>
      </c>
    </row>
    <row r="63" spans="1:7" s="32" customFormat="1" ht="33" customHeight="1" x14ac:dyDescent="0.2">
      <c r="A63" s="148"/>
      <c r="B63" s="149" t="s">
        <v>90</v>
      </c>
      <c r="C63" s="150" t="s">
        <v>44</v>
      </c>
      <c r="D63" s="150"/>
      <c r="E63" s="151">
        <v>671</v>
      </c>
      <c r="F63" s="152">
        <v>0</v>
      </c>
      <c r="G63" s="102">
        <f>F63*12*E63</f>
        <v>0</v>
      </c>
    </row>
    <row r="64" spans="1:7" s="32" customFormat="1" ht="12" x14ac:dyDescent="0.2">
      <c r="A64" s="57"/>
      <c r="B64" s="58"/>
      <c r="C64" s="58"/>
      <c r="D64" s="58"/>
      <c r="E64" s="59"/>
      <c r="F64" s="62" t="s">
        <v>17</v>
      </c>
      <c r="G64" s="60">
        <f>SUM(F60+G61+G62+G63)</f>
        <v>0</v>
      </c>
    </row>
    <row r="65" spans="1:9" ht="15.75" x14ac:dyDescent="0.25">
      <c r="A65" s="124"/>
      <c r="B65" s="125"/>
      <c r="C65" s="125"/>
      <c r="D65" s="125"/>
      <c r="E65" s="126"/>
      <c r="F65" s="127"/>
      <c r="G65" s="128"/>
    </row>
    <row r="66" spans="1:9" ht="32.1" customHeight="1" x14ac:dyDescent="0.2">
      <c r="A66" s="78" t="s">
        <v>104</v>
      </c>
      <c r="B66" s="79"/>
      <c r="C66" s="79" t="s">
        <v>14</v>
      </c>
      <c r="D66" s="79"/>
      <c r="E66" s="79"/>
      <c r="F66" s="79"/>
      <c r="G66" s="80" t="s">
        <v>46</v>
      </c>
    </row>
    <row r="67" spans="1:9" ht="30" customHeight="1" x14ac:dyDescent="0.2">
      <c r="A67" s="39" t="s">
        <v>2</v>
      </c>
      <c r="B67" s="40" t="s">
        <v>85</v>
      </c>
      <c r="C67" s="41" t="s">
        <v>54</v>
      </c>
      <c r="D67" s="41"/>
      <c r="E67" s="40" t="s">
        <v>60</v>
      </c>
      <c r="F67" s="41" t="s">
        <v>55</v>
      </c>
      <c r="G67" s="41" t="s">
        <v>13</v>
      </c>
    </row>
    <row r="68" spans="1:9" s="32" customFormat="1" ht="12" x14ac:dyDescent="0.2">
      <c r="A68" s="138" t="s">
        <v>105</v>
      </c>
      <c r="B68" s="67"/>
      <c r="C68" s="137" t="s">
        <v>56</v>
      </c>
      <c r="D68" s="137"/>
      <c r="E68" s="160">
        <v>148</v>
      </c>
      <c r="F68" s="181">
        <v>0</v>
      </c>
      <c r="G68" s="183">
        <f>F68*E68</f>
        <v>0</v>
      </c>
    </row>
    <row r="69" spans="1:9" s="32" customFormat="1" ht="14.25" customHeight="1" x14ac:dyDescent="0.2">
      <c r="A69" s="138" t="s">
        <v>106</v>
      </c>
      <c r="B69" s="67"/>
      <c r="C69" s="137" t="s">
        <v>56</v>
      </c>
      <c r="D69" s="137"/>
      <c r="E69" s="160">
        <v>148</v>
      </c>
      <c r="F69" s="181">
        <v>0</v>
      </c>
      <c r="G69" s="183">
        <f t="shared" ref="G69:G83" si="4">F69*E69</f>
        <v>0</v>
      </c>
    </row>
    <row r="70" spans="1:9" s="32" customFormat="1" ht="12" x14ac:dyDescent="0.2">
      <c r="A70" s="138" t="s">
        <v>107</v>
      </c>
      <c r="B70" s="67"/>
      <c r="C70" s="137" t="s">
        <v>56</v>
      </c>
      <c r="D70" s="137"/>
      <c r="E70" s="160">
        <v>148</v>
      </c>
      <c r="F70" s="181">
        <v>0</v>
      </c>
      <c r="G70" s="183">
        <f t="shared" si="4"/>
        <v>0</v>
      </c>
    </row>
    <row r="71" spans="1:9" s="32" customFormat="1" ht="12" x14ac:dyDescent="0.2">
      <c r="A71" s="138" t="s">
        <v>108</v>
      </c>
      <c r="B71" s="67"/>
      <c r="C71" s="137" t="s">
        <v>56</v>
      </c>
      <c r="D71" s="137"/>
      <c r="E71" s="160">
        <v>148</v>
      </c>
      <c r="F71" s="181">
        <v>0</v>
      </c>
      <c r="G71" s="183">
        <f t="shared" si="4"/>
        <v>0</v>
      </c>
    </row>
    <row r="72" spans="1:9" s="32" customFormat="1" ht="12" x14ac:dyDescent="0.2">
      <c r="A72" s="138" t="s">
        <v>109</v>
      </c>
      <c r="B72" s="67"/>
      <c r="C72" s="137" t="s">
        <v>56</v>
      </c>
      <c r="D72" s="137"/>
      <c r="E72" s="160">
        <v>148</v>
      </c>
      <c r="F72" s="181">
        <v>0</v>
      </c>
      <c r="G72" s="183">
        <f t="shared" si="4"/>
        <v>0</v>
      </c>
      <c r="I72" s="37"/>
    </row>
    <row r="73" spans="1:9" s="32" customFormat="1" ht="12" x14ac:dyDescent="0.2">
      <c r="A73" s="138" t="s">
        <v>110</v>
      </c>
      <c r="B73" s="67"/>
      <c r="C73" s="137" t="s">
        <v>56</v>
      </c>
      <c r="D73" s="137"/>
      <c r="E73" s="160">
        <v>148</v>
      </c>
      <c r="F73" s="181">
        <v>0</v>
      </c>
      <c r="G73" s="183">
        <f t="shared" si="4"/>
        <v>0</v>
      </c>
      <c r="I73" s="37"/>
    </row>
    <row r="74" spans="1:9" s="32" customFormat="1" ht="12" x14ac:dyDescent="0.2">
      <c r="A74" s="138" t="s">
        <v>111</v>
      </c>
      <c r="B74" s="67"/>
      <c r="C74" s="137" t="s">
        <v>56</v>
      </c>
      <c r="D74" s="137"/>
      <c r="E74" s="160">
        <v>56</v>
      </c>
      <c r="F74" s="181">
        <v>0</v>
      </c>
      <c r="G74" s="183">
        <f t="shared" si="4"/>
        <v>0</v>
      </c>
      <c r="I74" s="37"/>
    </row>
    <row r="75" spans="1:9" s="32" customFormat="1" ht="12" x14ac:dyDescent="0.2">
      <c r="A75" s="138" t="s">
        <v>112</v>
      </c>
      <c r="B75" s="67"/>
      <c r="C75" s="137" t="s">
        <v>56</v>
      </c>
      <c r="D75" s="137"/>
      <c r="E75" s="160">
        <v>56</v>
      </c>
      <c r="F75" s="181">
        <v>0</v>
      </c>
      <c r="G75" s="183">
        <f t="shared" si="4"/>
        <v>0</v>
      </c>
      <c r="I75" s="37"/>
    </row>
    <row r="76" spans="1:9" s="32" customFormat="1" ht="12" x14ac:dyDescent="0.2">
      <c r="A76" s="139" t="s">
        <v>113</v>
      </c>
      <c r="B76" s="67"/>
      <c r="C76" s="137" t="s">
        <v>56</v>
      </c>
      <c r="D76" s="137"/>
      <c r="E76" s="160">
        <v>56</v>
      </c>
      <c r="F76" s="181">
        <v>0</v>
      </c>
      <c r="G76" s="183">
        <f t="shared" si="4"/>
        <v>0</v>
      </c>
      <c r="I76" s="37"/>
    </row>
    <row r="77" spans="1:9" s="32" customFormat="1" ht="12" x14ac:dyDescent="0.2">
      <c r="A77" s="139" t="s">
        <v>114</v>
      </c>
      <c r="B77" s="67"/>
      <c r="C77" s="137" t="s">
        <v>56</v>
      </c>
      <c r="D77" s="137"/>
      <c r="E77" s="160">
        <v>56</v>
      </c>
      <c r="F77" s="181">
        <v>0</v>
      </c>
      <c r="G77" s="183">
        <f t="shared" si="4"/>
        <v>0</v>
      </c>
      <c r="I77" s="68"/>
    </row>
    <row r="78" spans="1:9" s="32" customFormat="1" ht="12" x14ac:dyDescent="0.2">
      <c r="A78" s="138" t="s">
        <v>115</v>
      </c>
      <c r="B78" s="67"/>
      <c r="C78" s="137" t="s">
        <v>56</v>
      </c>
      <c r="D78" s="137"/>
      <c r="E78" s="160">
        <v>148</v>
      </c>
      <c r="F78" s="181">
        <v>0</v>
      </c>
      <c r="G78" s="183">
        <f t="shared" si="4"/>
        <v>0</v>
      </c>
      <c r="I78" s="68"/>
    </row>
    <row r="79" spans="1:9" s="32" customFormat="1" ht="12" x14ac:dyDescent="0.2">
      <c r="A79" s="138" t="s">
        <v>116</v>
      </c>
      <c r="B79" s="67"/>
      <c r="C79" s="137" t="s">
        <v>56</v>
      </c>
      <c r="D79" s="137"/>
      <c r="E79" s="160">
        <v>148</v>
      </c>
      <c r="F79" s="181">
        <v>0</v>
      </c>
      <c r="G79" s="183">
        <f t="shared" si="4"/>
        <v>0</v>
      </c>
      <c r="I79" s="37"/>
    </row>
    <row r="80" spans="1:9" s="32" customFormat="1" ht="12" x14ac:dyDescent="0.2">
      <c r="A80" s="138" t="s">
        <v>117</v>
      </c>
      <c r="B80" s="67"/>
      <c r="C80" s="137" t="s">
        <v>56</v>
      </c>
      <c r="D80" s="137"/>
      <c r="E80" s="160">
        <v>74</v>
      </c>
      <c r="F80" s="181">
        <v>0</v>
      </c>
      <c r="G80" s="183">
        <f t="shared" si="4"/>
        <v>0</v>
      </c>
      <c r="I80" s="37"/>
    </row>
    <row r="81" spans="1:9" s="32" customFormat="1" ht="12" x14ac:dyDescent="0.2">
      <c r="A81" s="140" t="s">
        <v>118</v>
      </c>
      <c r="B81" s="67"/>
      <c r="C81" s="137" t="s">
        <v>56</v>
      </c>
      <c r="D81" s="137"/>
      <c r="E81" s="160">
        <v>74</v>
      </c>
      <c r="F81" s="181">
        <v>0</v>
      </c>
      <c r="G81" s="183">
        <f t="shared" si="4"/>
        <v>0</v>
      </c>
      <c r="I81" s="37"/>
    </row>
    <row r="82" spans="1:9" s="32" customFormat="1" ht="12" x14ac:dyDescent="0.2">
      <c r="A82" s="138" t="s">
        <v>119</v>
      </c>
      <c r="B82" s="67"/>
      <c r="C82" s="137" t="s">
        <v>56</v>
      </c>
      <c r="D82" s="137"/>
      <c r="E82" s="160">
        <v>37</v>
      </c>
      <c r="F82" s="181">
        <v>0</v>
      </c>
      <c r="G82" s="183">
        <f t="shared" si="4"/>
        <v>0</v>
      </c>
    </row>
    <row r="83" spans="1:9" s="32" customFormat="1" ht="12" x14ac:dyDescent="0.2">
      <c r="A83" s="138" t="s">
        <v>120</v>
      </c>
      <c r="B83" s="67"/>
      <c r="C83" s="137" t="s">
        <v>56</v>
      </c>
      <c r="D83" s="137"/>
      <c r="E83" s="160">
        <v>37</v>
      </c>
      <c r="F83" s="181">
        <v>0</v>
      </c>
      <c r="G83" s="183">
        <f t="shared" si="4"/>
        <v>0</v>
      </c>
    </row>
    <row r="84" spans="1:9" s="32" customFormat="1" ht="12" x14ac:dyDescent="0.2">
      <c r="A84" s="95" t="s">
        <v>103</v>
      </c>
      <c r="B84" s="67"/>
      <c r="C84" s="137" t="s">
        <v>56</v>
      </c>
      <c r="D84" s="137"/>
      <c r="E84" s="106">
        <v>100</v>
      </c>
      <c r="F84" s="181">
        <v>0</v>
      </c>
      <c r="G84" s="183">
        <f>F84*E84</f>
        <v>0</v>
      </c>
    </row>
    <row r="85" spans="1:9" s="32" customFormat="1" ht="12" x14ac:dyDescent="0.2">
      <c r="A85" s="95" t="s">
        <v>121</v>
      </c>
      <c r="B85" s="67"/>
      <c r="C85" s="137" t="s">
        <v>56</v>
      </c>
      <c r="D85" s="137"/>
      <c r="E85" s="106">
        <v>100</v>
      </c>
      <c r="F85" s="181">
        <v>0</v>
      </c>
      <c r="G85" s="183">
        <f>F85*E85</f>
        <v>0</v>
      </c>
    </row>
    <row r="86" spans="1:9" s="32" customFormat="1" ht="12" x14ac:dyDescent="0.2">
      <c r="A86" s="95"/>
      <c r="B86" s="96" t="s">
        <v>102</v>
      </c>
      <c r="C86" s="105" t="s">
        <v>84</v>
      </c>
      <c r="D86" s="105"/>
      <c r="E86" s="106">
        <v>80</v>
      </c>
      <c r="F86" s="181">
        <v>0</v>
      </c>
      <c r="G86" s="183">
        <f>F86*E86</f>
        <v>0</v>
      </c>
    </row>
    <row r="87" spans="1:9" ht="24" x14ac:dyDescent="0.2">
      <c r="A87" s="51"/>
      <c r="B87" s="43" t="s">
        <v>96</v>
      </c>
      <c r="C87" s="43" t="s">
        <v>44</v>
      </c>
      <c r="D87" s="43"/>
      <c r="E87" s="88">
        <v>750</v>
      </c>
      <c r="F87" s="182">
        <v>0</v>
      </c>
      <c r="G87" s="184">
        <f>F87*12*E87</f>
        <v>0</v>
      </c>
    </row>
    <row r="88" spans="1:9" s="32" customFormat="1" ht="12" x14ac:dyDescent="0.2">
      <c r="A88" s="141"/>
      <c r="B88" s="58" t="s">
        <v>15</v>
      </c>
      <c r="C88" s="58"/>
      <c r="D88" s="58"/>
      <c r="E88" s="59"/>
      <c r="F88" s="60"/>
      <c r="G88" s="185">
        <f>SUM(G68:G84)</f>
        <v>0</v>
      </c>
    </row>
    <row r="89" spans="1:9" s="32" customFormat="1" ht="12" x14ac:dyDescent="0.2">
      <c r="A89" s="61"/>
      <c r="B89" s="62" t="s">
        <v>47</v>
      </c>
      <c r="C89" s="62"/>
      <c r="D89" s="62"/>
      <c r="E89" s="45"/>
      <c r="F89" s="63"/>
      <c r="G89" s="186">
        <f>G88*8</f>
        <v>0</v>
      </c>
    </row>
    <row r="90" spans="1:9" s="32" customFormat="1" ht="12" x14ac:dyDescent="0.2">
      <c r="A90" s="129"/>
      <c r="B90" s="154"/>
      <c r="C90" s="154"/>
      <c r="D90" s="154"/>
      <c r="E90" s="155"/>
      <c r="F90" s="130"/>
      <c r="G90" s="130"/>
    </row>
    <row r="91" spans="1:9" x14ac:dyDescent="0.2">
      <c r="A91" s="156"/>
      <c r="B91" s="157" t="s">
        <v>16</v>
      </c>
      <c r="C91" s="157"/>
      <c r="D91" s="157"/>
      <c r="E91" s="157"/>
      <c r="F91" s="158"/>
      <c r="G91" s="159"/>
    </row>
    <row r="92" spans="1:9" x14ac:dyDescent="0.2">
      <c r="A92" s="9"/>
      <c r="B92" s="10"/>
      <c r="C92" s="10"/>
      <c r="D92" s="10"/>
      <c r="E92" s="10"/>
      <c r="F92" s="11"/>
      <c r="G92" s="11" t="s">
        <v>13</v>
      </c>
    </row>
    <row r="93" spans="1:9" x14ac:dyDescent="0.2">
      <c r="A93" s="12"/>
      <c r="B93" s="13" t="s">
        <v>10</v>
      </c>
      <c r="C93" s="13"/>
      <c r="D93" s="13"/>
      <c r="E93" s="13"/>
      <c r="F93" s="17"/>
      <c r="G93" s="17">
        <f>Invulsheet!$G$56</f>
        <v>0</v>
      </c>
    </row>
    <row r="94" spans="1:9" x14ac:dyDescent="0.2">
      <c r="A94" s="12"/>
      <c r="B94" s="13" t="s">
        <v>17</v>
      </c>
      <c r="C94" s="13"/>
      <c r="D94" s="13"/>
      <c r="E94" s="13"/>
      <c r="F94" s="17"/>
      <c r="G94" s="17">
        <f>Invulsheet!$G$64</f>
        <v>0</v>
      </c>
    </row>
    <row r="95" spans="1:9" x14ac:dyDescent="0.2">
      <c r="A95" s="12"/>
      <c r="B95" s="13" t="s">
        <v>15</v>
      </c>
      <c r="C95" s="13"/>
      <c r="D95" s="169"/>
      <c r="E95" s="13"/>
      <c r="F95" s="17"/>
      <c r="G95" s="17">
        <f>Invulsheet!$G$89</f>
        <v>0</v>
      </c>
    </row>
    <row r="96" spans="1:9" s="15" customFormat="1" ht="18" x14ac:dyDescent="0.25">
      <c r="A96" s="69"/>
      <c r="B96" s="70" t="s">
        <v>18</v>
      </c>
      <c r="C96" s="168"/>
      <c r="D96" s="70"/>
      <c r="E96" s="18" t="s">
        <v>19</v>
      </c>
      <c r="F96" s="71"/>
      <c r="G96" s="71">
        <f>SUM(G93:G95)</f>
        <v>0</v>
      </c>
    </row>
    <row r="97" spans="2:10" x14ac:dyDescent="0.2">
      <c r="F97" s="16"/>
    </row>
    <row r="99" spans="2:10" x14ac:dyDescent="0.2">
      <c r="F99" s="1"/>
      <c r="G99" s="1"/>
      <c r="H99" s="2"/>
      <c r="I99" s="2"/>
      <c r="J99" s="1"/>
    </row>
    <row r="100" spans="2:10" ht="15" thickBot="1" x14ac:dyDescent="0.25">
      <c r="F100" s="1"/>
      <c r="J100" s="1"/>
    </row>
    <row r="101" spans="2:10" x14ac:dyDescent="0.2">
      <c r="B101" s="19" t="s">
        <v>20</v>
      </c>
      <c r="C101" s="133"/>
      <c r="D101" s="133"/>
      <c r="E101" s="134" t="s">
        <v>21</v>
      </c>
      <c r="J101" s="1"/>
    </row>
    <row r="102" spans="2:10" x14ac:dyDescent="0.2">
      <c r="B102" s="20" t="s">
        <v>21</v>
      </c>
      <c r="C102" s="135"/>
      <c r="D102" s="135"/>
      <c r="E102" s="134" t="s">
        <v>21</v>
      </c>
      <c r="J102" s="1"/>
    </row>
    <row r="103" spans="2:10" x14ac:dyDescent="0.2">
      <c r="B103" s="20" t="s">
        <v>22</v>
      </c>
      <c r="C103" s="135"/>
      <c r="D103" s="135"/>
      <c r="E103" s="134" t="s">
        <v>21</v>
      </c>
      <c r="J103" s="1"/>
    </row>
    <row r="104" spans="2:10" x14ac:dyDescent="0.2">
      <c r="B104" s="20" t="s">
        <v>21</v>
      </c>
      <c r="C104" s="135"/>
      <c r="D104" s="135"/>
      <c r="E104" s="134" t="s">
        <v>21</v>
      </c>
      <c r="J104" s="1"/>
    </row>
    <row r="105" spans="2:10" x14ac:dyDescent="0.2">
      <c r="B105" s="20" t="s">
        <v>23</v>
      </c>
      <c r="C105" s="135"/>
      <c r="D105" s="135"/>
      <c r="E105" s="134" t="s">
        <v>21</v>
      </c>
      <c r="J105" s="1"/>
    </row>
    <row r="106" spans="2:10" x14ac:dyDescent="0.2">
      <c r="B106" s="20" t="s">
        <v>24</v>
      </c>
      <c r="C106" s="135"/>
      <c r="D106" s="135"/>
      <c r="E106" s="134" t="s">
        <v>21</v>
      </c>
      <c r="J106" s="1"/>
    </row>
    <row r="107" spans="2:10" x14ac:dyDescent="0.2">
      <c r="B107" s="20" t="s">
        <v>21</v>
      </c>
      <c r="C107" s="135"/>
      <c r="D107" s="135"/>
      <c r="E107" s="134" t="s">
        <v>21</v>
      </c>
      <c r="J107" s="1"/>
    </row>
    <row r="108" spans="2:10" x14ac:dyDescent="0.2">
      <c r="B108" s="20" t="s">
        <v>25</v>
      </c>
      <c r="C108" s="135"/>
      <c r="D108" s="135"/>
      <c r="E108" s="134" t="s">
        <v>21</v>
      </c>
      <c r="J108" s="1"/>
    </row>
    <row r="109" spans="2:10" x14ac:dyDescent="0.2">
      <c r="B109" s="20" t="s">
        <v>26</v>
      </c>
      <c r="C109" s="135"/>
      <c r="D109" s="135"/>
      <c r="E109" s="134" t="s">
        <v>21</v>
      </c>
      <c r="J109" s="1"/>
    </row>
    <row r="110" spans="2:10" x14ac:dyDescent="0.2">
      <c r="B110" s="20" t="s">
        <v>21</v>
      </c>
      <c r="C110" s="135"/>
      <c r="D110" s="135"/>
      <c r="E110" s="134" t="s">
        <v>21</v>
      </c>
      <c r="J110" s="1"/>
    </row>
    <row r="111" spans="2:10" x14ac:dyDescent="0.2">
      <c r="B111" s="20" t="s">
        <v>27</v>
      </c>
      <c r="C111" s="135"/>
      <c r="D111" s="135"/>
      <c r="E111" s="134" t="s">
        <v>21</v>
      </c>
      <c r="J111" s="1"/>
    </row>
    <row r="112" spans="2:10" x14ac:dyDescent="0.2">
      <c r="B112" s="20" t="s">
        <v>21</v>
      </c>
      <c r="C112" s="135"/>
      <c r="D112" s="135"/>
      <c r="E112" s="134" t="s">
        <v>21</v>
      </c>
      <c r="J112" s="1"/>
    </row>
    <row r="113" spans="2:10" x14ac:dyDescent="0.2">
      <c r="B113" s="20" t="s">
        <v>21</v>
      </c>
      <c r="C113" s="135"/>
      <c r="D113" s="135"/>
      <c r="E113" s="134" t="s">
        <v>21</v>
      </c>
      <c r="J113" s="1"/>
    </row>
    <row r="114" spans="2:10" ht="15" thickBot="1" x14ac:dyDescent="0.25">
      <c r="B114" s="21" t="s">
        <v>21</v>
      </c>
      <c r="C114" s="136"/>
      <c r="D114" s="136"/>
      <c r="E114" s="134" t="s">
        <v>21</v>
      </c>
      <c r="G114" s="1"/>
      <c r="H114" s="2"/>
      <c r="I114" s="2"/>
      <c r="J114" s="1"/>
    </row>
    <row r="115" spans="2:10" x14ac:dyDescent="0.2">
      <c r="F115" s="1"/>
      <c r="G115" s="1"/>
      <c r="H115" s="2"/>
      <c r="I115" s="2"/>
      <c r="J115" s="1"/>
    </row>
    <row r="116" spans="2:10" x14ac:dyDescent="0.2">
      <c r="F116" s="1"/>
      <c r="G116" s="1"/>
      <c r="H116" s="2"/>
      <c r="I116" s="2"/>
      <c r="J116" s="1"/>
    </row>
    <row r="117" spans="2:10" x14ac:dyDescent="0.2">
      <c r="F117" s="1"/>
      <c r="G117" s="1"/>
      <c r="H117" s="2"/>
      <c r="I117" s="2"/>
      <c r="J117" s="1"/>
    </row>
    <row r="118" spans="2:10" x14ac:dyDescent="0.2">
      <c r="F118" s="1"/>
      <c r="G118" s="1"/>
      <c r="H118" s="2"/>
      <c r="I118" s="2"/>
      <c r="J118" s="1"/>
    </row>
    <row r="119" spans="2:10" x14ac:dyDescent="0.2">
      <c r="F119" s="1"/>
      <c r="G119" s="1"/>
      <c r="H119" s="2"/>
      <c r="I119" s="2"/>
      <c r="J119" s="1"/>
    </row>
    <row r="120" spans="2:10" x14ac:dyDescent="0.2">
      <c r="F120" s="1"/>
      <c r="G120" s="1"/>
      <c r="H120" s="2"/>
      <c r="I120" s="2"/>
      <c r="J120" s="1"/>
    </row>
    <row r="121" spans="2:10" x14ac:dyDescent="0.2">
      <c r="F121" s="1"/>
      <c r="G121" s="1"/>
      <c r="H121" s="2"/>
      <c r="I121" s="2"/>
      <c r="J121" s="1"/>
    </row>
  </sheetData>
  <sheetProtection algorithmName="SHA-512" hashValue="lDj4o/jvIW7ngqqp+1tvJo4qZmrjh02NVKlUS1cA03TziwjZfo50bUPTKI+Fk2zropENnkdjA1KwwG2AHS6AfA==" saltValue="I+G1apwSJ8FOuUkuJiI1VA==" spinCount="100000" sheet="1" objects="1" scenarios="1" formatCells="0" formatColumns="0" formatRows="0"/>
  <mergeCells count="10">
    <mergeCell ref="B4:C4"/>
    <mergeCell ref="B8:C8"/>
    <mergeCell ref="B9:C9"/>
    <mergeCell ref="B58:G58"/>
    <mergeCell ref="A21:G21"/>
    <mergeCell ref="A32:G32"/>
    <mergeCell ref="A51:G51"/>
    <mergeCell ref="B19:F19"/>
    <mergeCell ref="A41:G41"/>
    <mergeCell ref="B46:C4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6"/>
  <sheetViews>
    <sheetView workbookViewId="0">
      <selection activeCell="B8" sqref="B8"/>
    </sheetView>
  </sheetViews>
  <sheetFormatPr defaultColWidth="8.85546875" defaultRowHeight="15" x14ac:dyDescent="0.25"/>
  <sheetData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340A93A171834EB63C8CF3B7638D31" ma:contentTypeVersion="12" ma:contentTypeDescription="Een nieuw document maken." ma:contentTypeScope="" ma:versionID="a10478dedb5251f9e3a27fda330f5ae9">
  <xsd:schema xmlns:xsd="http://www.w3.org/2001/XMLSchema" xmlns:xs="http://www.w3.org/2001/XMLSchema" xmlns:p="http://schemas.microsoft.com/office/2006/metadata/properties" xmlns:ns2="70ffe005-e77a-4155-bd86-b023ecd39072" xmlns:ns3="e19cf6de-11af-4ada-a49f-f141976f8571" targetNamespace="http://schemas.microsoft.com/office/2006/metadata/properties" ma:root="true" ma:fieldsID="92e5c0215d7aea6d6a32fc03981bb6b7" ns2:_="" ns3:_="">
    <xsd:import namespace="70ffe005-e77a-4155-bd86-b023ecd39072"/>
    <xsd:import namespace="e19cf6de-11af-4ada-a49f-f141976f85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fe005-e77a-4155-bd86-b023ecd39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80b6505c-7518-420e-9492-bbef0112b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f6de-11af-4ada-a49f-f141976f857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56ac419-6b87-4e07-aae3-f672d7348fc9}" ma:internalName="TaxCatchAll" ma:showField="CatchAllData" ma:web="e19cf6de-11af-4ada-a49f-f141976f85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ffe005-e77a-4155-bd86-b023ecd39072">
      <Terms xmlns="http://schemas.microsoft.com/office/infopath/2007/PartnerControls"/>
    </lcf76f155ced4ddcb4097134ff3c332f>
    <TaxCatchAll xmlns="e19cf6de-11af-4ada-a49f-f141976f8571" xsi:nil="true"/>
  </documentManagement>
</p:properties>
</file>

<file path=customXml/itemProps1.xml><?xml version="1.0" encoding="utf-8"?>
<ds:datastoreItem xmlns:ds="http://schemas.openxmlformats.org/officeDocument/2006/customXml" ds:itemID="{A9EAA13F-AAAD-4E65-998B-421FC254B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fe005-e77a-4155-bd86-b023ecd39072"/>
    <ds:schemaRef ds:uri="e19cf6de-11af-4ada-a49f-f141976f85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B79AAF-8210-456B-813C-ED963F99D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8BAE10-1BC2-4299-A346-CE920EC9FDC9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70ffe005-e77a-4155-bd86-b023ecd39072"/>
    <ds:schemaRef ds:uri="e19cf6de-11af-4ada-a49f-f141976f8571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Invulsheet</vt:lpstr>
      <vt:lpstr>Parameters</vt:lpstr>
      <vt:lpstr>Invulsheet!Afdrukbereik</vt:lpstr>
      <vt:lpstr>Ja_Nee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2024-09-25T09:11:00Z</dcterms:created>
  <dcterms:modified xsi:type="dcterms:W3CDTF">2024-09-25T09:12:24Z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0x010100BC340A93A171834EB63C8CF3B7638D31</vt:lpwstr>
  </property>
  <property fmtid="{D5CDD505-2E9C-101B-9397-08002B2CF9AE}" pid="3" name="MediaServiceImageTags">
    <vt:lpwstr/>
  </property>
</Properties>
</file>