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14"/>
  <workbookPr/>
  <mc:AlternateContent xmlns:mc="http://schemas.openxmlformats.org/markup-compatibility/2006">
    <mc:Choice Requires="x15">
      <x15ac:absPath xmlns:x15ac="http://schemas.microsoft.com/office/spreadsheetml/2010/11/ac" url="C:\Users\dejon\OneDrive\Documents\AevesBenefit\Opdrachtgevers\2021-2024 Veiligheidsregio Flevoland\EA Vervanging wagenpark\AD\"/>
    </mc:Choice>
  </mc:AlternateContent>
  <xr:revisionPtr revIDLastSave="0" documentId="13_ncr:1_{8334AA5E-7F82-411C-B975-2ADCBC722A93}" xr6:coauthVersionLast="47" xr6:coauthVersionMax="47" xr10:uidLastSave="{00000000-0000-0000-0000-000000000000}"/>
  <bookViews>
    <workbookView xWindow="-28920" yWindow="-120" windowWidth="29040" windowHeight="15840" firstSheet="1" activeTab="1" xr2:uid="{901BBB67-32E5-4025-B3E5-D3DBF5BE7643}"/>
  </bookViews>
  <sheets>
    <sheet name="Totaal + ondertekening" sheetId="3" r:id="rId1"/>
    <sheet name="Prijs" sheetId="1" r:id="rId2"/>
    <sheet name="Kwaliteit"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 l="1"/>
  <c r="C10" i="2"/>
  <c r="C9" i="2"/>
  <c r="C8" i="2"/>
  <c r="C13" i="2" l="1"/>
  <c r="B5" i="3" s="1"/>
  <c r="E15" i="1"/>
  <c r="E14" i="1" l="1"/>
  <c r="E13" i="1"/>
  <c r="E17" i="1" l="1"/>
  <c r="B3" i="3" s="1"/>
  <c r="B7" i="3" s="1"/>
</calcChain>
</file>

<file path=xl/sharedStrings.xml><?xml version="1.0" encoding="utf-8"?>
<sst xmlns="http://schemas.openxmlformats.org/spreadsheetml/2006/main" count="73" uniqueCount="65">
  <si>
    <t>Bijlage 11 - Antwoordformulier Prijs &amp; Kwaliteit</t>
  </si>
  <si>
    <t>Inschrijfsom (werkblad Prijs)</t>
  </si>
  <si>
    <t>Totale fictieve korting (werkblad Kwaliteit)</t>
  </si>
  <si>
    <t>Fictieve inschrijfprijs</t>
  </si>
  <si>
    <t>Voor akkoord</t>
  </si>
  <si>
    <t>Naam organisatie:</t>
  </si>
  <si>
    <t>Naam rechtsgeldig vertegenwoordiger:</t>
  </si>
  <si>
    <t>Functie rechtsgeldig vertegenwoordiger:</t>
  </si>
  <si>
    <t>Datum:</t>
  </si>
  <si>
    <t>Handtekening:</t>
  </si>
  <si>
    <t>Bijlage 11 - Antwoordformulier Prijs en Kwaliteit</t>
  </si>
  <si>
    <t>PRIJS</t>
  </si>
  <si>
    <t>Inschrijver dient zich te houden aan de voorwaarden en toelichting met betrekking tot 'Prijs' zoals opgenomen in paragraaf 7.1.2 van het Beschrijvend Document. Het niet voldoen aan deze voorwaarden leidt tot een ongeldige Inschrijving.</t>
  </si>
  <si>
    <t>Voertuiggegevens aangeboden en te leveren voertuig</t>
  </si>
  <si>
    <t>Aangeboden merk:</t>
  </si>
  <si>
    <t>Aangeboden type:</t>
  </si>
  <si>
    <t xml:space="preserve">Prijzen </t>
  </si>
  <si>
    <t>Omschrijving</t>
  </si>
  <si>
    <t>Eenheid</t>
  </si>
  <si>
    <t>Prijs</t>
  </si>
  <si>
    <t>Aantal</t>
  </si>
  <si>
    <t>Totaal</t>
  </si>
  <si>
    <r>
      <t xml:space="preserve">Aanschafprijs voertuig
</t>
    </r>
    <r>
      <rPr>
        <sz val="11"/>
        <color rgb="FFFF0000"/>
        <rFont val="Arial"/>
        <family val="2"/>
      </rPr>
      <t>Let op plafondbedrag van € 31.404,96 exclusief BTW</t>
    </r>
  </si>
  <si>
    <t>Prijs per voertuig</t>
  </si>
  <si>
    <t>Preventieve onderhoudskosten voertuig</t>
  </si>
  <si>
    <t>Prijs per voertuig per jaar</t>
  </si>
  <si>
    <t>All-in uurtarief correctief onderhoud</t>
  </si>
  <si>
    <t>Prijs per uur</t>
  </si>
  <si>
    <t>Inschrijfsom</t>
  </si>
  <si>
    <t>SG1 Range/actieradius</t>
  </si>
  <si>
    <t>440 kilometer of meer</t>
  </si>
  <si>
    <t>Kwaliteit</t>
  </si>
  <si>
    <t>410 t/m 439 kilometer</t>
  </si>
  <si>
    <t>390 t/m 409 kilometer</t>
  </si>
  <si>
    <t>Inschrijver dient zich te houden aan de voorwaarden en toelichting met betrekking tot 'Kwaliteit' zoals opgenomen in paragraaf 7.1.1 van het Beschrijvend Document. Het niet voldoen aan deze voorwaarden leidt tot een ongeldige Inschrijving.</t>
  </si>
  <si>
    <t>360 t/m 389 kilometer</t>
  </si>
  <si>
    <t>330 t/m 359 kilometer</t>
  </si>
  <si>
    <t>Sub-Gunningscriterium</t>
  </si>
  <si>
    <t>Antwoord</t>
  </si>
  <si>
    <t>Behaalde waarde</t>
  </si>
  <si>
    <t>300 t/m 329 kilometer</t>
  </si>
  <si>
    <t>SG1: Range/actieradius</t>
  </si>
  <si>
    <t>SG2: Garantie voertuig</t>
  </si>
  <si>
    <t>SG3: Garantie accupakket</t>
  </si>
  <si>
    <t>10 jaar</t>
  </si>
  <si>
    <t>SG4: Elektrisch vervangend vervoer</t>
  </si>
  <si>
    <t>9 jaar</t>
  </si>
  <si>
    <t>8 jaar</t>
  </si>
  <si>
    <t>Totale fictieve korting</t>
  </si>
  <si>
    <t>7 jaar</t>
  </si>
  <si>
    <t>6 jaar</t>
  </si>
  <si>
    <t>5 jaar</t>
  </si>
  <si>
    <t>4 jaar</t>
  </si>
  <si>
    <t>3 jaar</t>
  </si>
  <si>
    <t>2 jaar</t>
  </si>
  <si>
    <t>SG3 Garantie accupakket</t>
  </si>
  <si>
    <t>10 jaar garantie of tot 200.000 km</t>
  </si>
  <si>
    <t>9 jaar garantie of tot 190.000 km</t>
  </si>
  <si>
    <t>8 jaar garantie of tot 170.000 km</t>
  </si>
  <si>
    <t>7 jaar garantie of tot 150.000 km</t>
  </si>
  <si>
    <t>SG4 Vervangend vervoer</t>
  </si>
  <si>
    <t>Kosteloos gelijkwaardig elektrisch vervangend vervoer</t>
  </si>
  <si>
    <t>Gelijkwaardig elektrisch vervangend vervoer, maar niet kosteloos (kosten conform minimumeis O5, zie antwoord vraag 11 Nota van Inlichtingen 1)</t>
  </si>
  <si>
    <t>Kosteloos gelijkwaardig vervangend vervoer, maar niet elektrisch</t>
  </si>
  <si>
    <t>Gelijkwaardig vervangend vervoer, maar niet elektrisch en niet kosteloos (kosten conform minimumeis O5, zie antwoord vraag 11 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</si>
</sst>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12">
    <font>
      <sz val="11"/>
      <color theme="1"/>
      <name val="Aptos Narrow"/>
      <family val="2"/>
      <scheme val="minor"/>
    </font>
    <font>
      <sz val="11"/>
      <color theme="1"/>
      <name val="Aptos Narrow"/>
      <family val="2"/>
      <scheme val="minor"/>
    </font>
    <font>
      <b/>
      <sz val="11"/>
      <color theme="1"/>
      <name val="Aptos Narrow"/>
      <family val="2"/>
      <scheme val="minor"/>
    </font>
    <font>
      <sz val="9"/>
      <color theme="1"/>
      <name val="Verdana"/>
      <family val="2"/>
    </font>
    <font>
      <b/>
      <sz val="11"/>
      <color theme="1"/>
      <name val="Arial"/>
      <family val="2"/>
    </font>
    <font>
      <sz val="11"/>
      <color theme="1"/>
      <name val="Arial"/>
      <family val="2"/>
    </font>
    <font>
      <sz val="11"/>
      <name val="Arial"/>
      <family val="2"/>
    </font>
    <font>
      <b/>
      <sz val="11"/>
      <color rgb="FFFF0000"/>
      <name val="Arial"/>
      <family val="2"/>
    </font>
    <font>
      <b/>
      <sz val="13"/>
      <color theme="1"/>
      <name val="Arial"/>
      <family val="2"/>
    </font>
    <font>
      <b/>
      <sz val="11"/>
      <name val="Arial"/>
      <family val="2"/>
    </font>
    <font>
      <b/>
      <u/>
      <sz val="11"/>
      <color theme="1"/>
      <name val="Arial"/>
      <family val="2"/>
    </font>
    <font>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0" borderId="0"/>
    <xf numFmtId="44" fontId="3" fillId="0" borderId="0" applyFont="0" applyFill="0" applyBorder="0" applyAlignment="0" applyProtection="0"/>
    <xf numFmtId="0" fontId="1" fillId="0" borderId="0"/>
  </cellStyleXfs>
  <cellXfs count="43">
    <xf numFmtId="0" fontId="0" fillId="0" borderId="0" xfId="0"/>
    <xf numFmtId="0" fontId="2" fillId="0" borderId="0" xfId="0" applyFont="1"/>
    <xf numFmtId="0" fontId="0" fillId="2" borderId="0" xfId="0" applyFill="1"/>
    <xf numFmtId="0" fontId="4" fillId="2" borderId="0" xfId="0" applyFont="1" applyFill="1"/>
    <xf numFmtId="0" fontId="5" fillId="2" borderId="0" xfId="0" applyFont="1" applyFill="1"/>
    <xf numFmtId="0" fontId="6" fillId="2" borderId="0" xfId="3" applyFont="1" applyFill="1"/>
    <xf numFmtId="0" fontId="5" fillId="2" borderId="1" xfId="0" applyFont="1" applyFill="1" applyBorder="1"/>
    <xf numFmtId="0" fontId="4" fillId="2" borderId="1" xfId="0" applyFont="1" applyFill="1" applyBorder="1"/>
    <xf numFmtId="164" fontId="5" fillId="4" borderId="1" xfId="0" applyNumberFormat="1" applyFont="1" applyFill="1" applyBorder="1"/>
    <xf numFmtId="0" fontId="7" fillId="2" borderId="0" xfId="0" applyFont="1" applyFill="1"/>
    <xf numFmtId="0" fontId="8" fillId="2" borderId="1" xfId="0" applyFont="1" applyFill="1" applyBorder="1"/>
    <xf numFmtId="164" fontId="8" fillId="4" borderId="1" xfId="0" applyNumberFormat="1" applyFont="1" applyFill="1" applyBorder="1"/>
    <xf numFmtId="164" fontId="4" fillId="4" borderId="1" xfId="0" applyNumberFormat="1" applyFont="1" applyFill="1" applyBorder="1"/>
    <xf numFmtId="0" fontId="6" fillId="2" borderId="1" xfId="3" applyFont="1" applyFill="1" applyBorder="1"/>
    <xf numFmtId="0" fontId="6" fillId="2" borderId="1" xfId="3" applyFont="1" applyFill="1" applyBorder="1" applyAlignment="1">
      <alignment horizontal="left" vertical="top"/>
    </xf>
    <xf numFmtId="0" fontId="4" fillId="2" borderId="1" xfId="0" applyFont="1" applyFill="1" applyBorder="1" applyAlignment="1">
      <alignment horizontal="center"/>
    </xf>
    <xf numFmtId="0" fontId="5" fillId="2" borderId="1" xfId="0" applyFont="1" applyFill="1" applyBorder="1" applyAlignment="1">
      <alignment horizontal="center"/>
    </xf>
    <xf numFmtId="165" fontId="0" fillId="0" borderId="0" xfId="0" applyNumberFormat="1"/>
    <xf numFmtId="0" fontId="4" fillId="0" borderId="1" xfId="0" applyFont="1" applyBorder="1"/>
    <xf numFmtId="0" fontId="5" fillId="0" borderId="1" xfId="0" applyFont="1" applyBorder="1"/>
    <xf numFmtId="0" fontId="10" fillId="2" borderId="0" xfId="0" applyFont="1" applyFill="1"/>
    <xf numFmtId="0" fontId="5" fillId="2" borderId="1" xfId="0" applyFont="1" applyFill="1" applyBorder="1" applyAlignment="1">
      <alignment wrapText="1"/>
    </xf>
    <xf numFmtId="0" fontId="11" fillId="2" borderId="0" xfId="0" applyFont="1" applyFill="1"/>
    <xf numFmtId="0" fontId="5" fillId="2" borderId="1" xfId="0" applyFont="1" applyFill="1" applyBorder="1" applyAlignment="1">
      <alignment horizontal="center" wrapText="1"/>
    </xf>
    <xf numFmtId="10" fontId="5" fillId="3" borderId="1" xfId="0" applyNumberFormat="1" applyFont="1" applyFill="1" applyBorder="1" applyProtection="1">
      <protection locked="0"/>
    </xf>
    <xf numFmtId="0" fontId="5" fillId="3" borderId="1" xfId="0" applyFont="1" applyFill="1" applyBorder="1" applyProtection="1">
      <protection locked="0"/>
    </xf>
    <xf numFmtId="164" fontId="5" fillId="3" borderId="1" xfId="0" applyNumberFormat="1" applyFont="1" applyFill="1" applyBorder="1" applyProtection="1">
      <protection locked="0"/>
    </xf>
    <xf numFmtId="0" fontId="6" fillId="3" borderId="2" xfId="3" applyFont="1" applyFill="1" applyBorder="1" applyAlignment="1" applyProtection="1">
      <alignment horizontal="center" vertical="top"/>
      <protection locked="0"/>
    </xf>
    <xf numFmtId="0" fontId="6" fillId="3" borderId="3" xfId="3" applyFont="1" applyFill="1" applyBorder="1" applyAlignment="1" applyProtection="1">
      <alignment horizontal="center" vertical="top"/>
      <protection locked="0"/>
    </xf>
    <xf numFmtId="0" fontId="6" fillId="3" borderId="4" xfId="3" applyFont="1" applyFill="1" applyBorder="1" applyAlignment="1" applyProtection="1">
      <alignment horizontal="center" vertical="top"/>
      <protection locked="0"/>
    </xf>
    <xf numFmtId="0" fontId="9" fillId="2" borderId="1" xfId="3" applyFont="1" applyFill="1" applyBorder="1" applyAlignment="1">
      <alignment horizontal="left"/>
    </xf>
    <xf numFmtId="0" fontId="6" fillId="3" borderId="2" xfId="3" applyFont="1" applyFill="1" applyBorder="1" applyAlignment="1" applyProtection="1">
      <alignment horizontal="center"/>
      <protection locked="0"/>
    </xf>
    <xf numFmtId="0" fontId="6" fillId="3" borderId="3" xfId="3" applyFont="1" applyFill="1" applyBorder="1" applyAlignment="1" applyProtection="1">
      <alignment horizontal="center"/>
      <protection locked="0"/>
    </xf>
    <xf numFmtId="0" fontId="6" fillId="3" borderId="4" xfId="3" applyFont="1" applyFill="1" applyBorder="1" applyAlignment="1" applyProtection="1">
      <alignment horizontal="center"/>
      <protection locked="0"/>
    </xf>
    <xf numFmtId="0" fontId="5" fillId="3" borderId="2" xfId="0" applyFont="1" applyFill="1" applyBorder="1" applyAlignment="1" applyProtection="1">
      <alignment horizontal="center"/>
      <protection locked="0"/>
    </xf>
    <xf numFmtId="0" fontId="5" fillId="3" borderId="3" xfId="0" applyFont="1" applyFill="1" applyBorder="1" applyAlignment="1" applyProtection="1">
      <alignment horizontal="center"/>
      <protection locked="0"/>
    </xf>
    <xf numFmtId="0" fontId="5" fillId="3" borderId="4" xfId="0" applyFont="1" applyFill="1" applyBorder="1" applyAlignment="1" applyProtection="1">
      <alignment horizontal="center"/>
      <protection locked="0"/>
    </xf>
    <xf numFmtId="0" fontId="6" fillId="2" borderId="2" xfId="3" applyFont="1" applyFill="1" applyBorder="1" applyAlignment="1" applyProtection="1">
      <alignment horizontal="center" vertical="top"/>
      <protection locked="0"/>
    </xf>
    <xf numFmtId="0" fontId="6" fillId="2" borderId="3" xfId="3" applyFont="1" applyFill="1" applyBorder="1" applyAlignment="1" applyProtection="1">
      <alignment horizontal="center" vertical="top"/>
      <protection locked="0"/>
    </xf>
    <xf numFmtId="0" fontId="6" fillId="2" borderId="4" xfId="3" applyFont="1" applyFill="1" applyBorder="1" applyAlignment="1" applyProtection="1">
      <alignment horizontal="center" vertical="top"/>
      <protection locked="0"/>
    </xf>
    <xf numFmtId="0" fontId="9" fillId="2" borderId="2" xfId="3" applyFont="1" applyFill="1" applyBorder="1" applyAlignment="1">
      <alignment horizontal="left"/>
    </xf>
    <xf numFmtId="0" fontId="9" fillId="2" borderId="3" xfId="3" applyFont="1" applyFill="1" applyBorder="1" applyAlignment="1">
      <alignment horizontal="left"/>
    </xf>
    <xf numFmtId="0" fontId="9" fillId="2" borderId="4" xfId="3" applyFont="1" applyFill="1" applyBorder="1" applyAlignment="1">
      <alignment horizontal="left"/>
    </xf>
  </cellXfs>
  <cellStyles count="4">
    <cellStyle name="Standaard" xfId="0" builtinId="0"/>
    <cellStyle name="Standaard 2" xfId="1" xr:uid="{2C35ED69-CD2A-43EB-BBA8-14BA6CB6703B}"/>
    <cellStyle name="Standaard_Blad1" xfId="3" xr:uid="{18392438-D77B-4DF1-AA7E-34CCD980DFC1}"/>
    <cellStyle name="Valuta 2" xfId="2" xr:uid="{99B09B87-0729-48E5-8AA4-B19534B9D0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8D14C-1AF0-4B5E-9CE1-4ECA1BABB378}">
  <dimension ref="A1:F15"/>
  <sheetViews>
    <sheetView workbookViewId="0">
      <selection activeCell="B14" sqref="B14:E14"/>
    </sheetView>
  </sheetViews>
  <sheetFormatPr defaultColWidth="0" defaultRowHeight="15" zeroHeight="1"/>
  <cols>
    <col min="1" max="1" width="49.28515625" bestFit="1" customWidth="1"/>
    <col min="2" max="2" width="33" customWidth="1"/>
    <col min="3" max="4" width="9.140625" customWidth="1"/>
    <col min="5" max="5" width="75.5703125" customWidth="1"/>
    <col min="6" max="6" width="9.140625" customWidth="1"/>
    <col min="7" max="16384" width="9.140625" hidden="1"/>
  </cols>
  <sheetData>
    <row r="1" spans="1:6">
      <c r="A1" s="20" t="s">
        <v>0</v>
      </c>
      <c r="B1" s="2"/>
      <c r="C1" s="2"/>
      <c r="D1" s="2"/>
      <c r="E1" s="2"/>
      <c r="F1" s="2"/>
    </row>
    <row r="2" spans="1:6">
      <c r="A2" s="2"/>
      <c r="B2" s="2"/>
      <c r="C2" s="2"/>
      <c r="D2" s="2"/>
      <c r="E2" s="2"/>
      <c r="F2" s="2"/>
    </row>
    <row r="3" spans="1:6">
      <c r="A3" s="7" t="s">
        <v>1</v>
      </c>
      <c r="B3" s="12">
        <f>Prijs!E17</f>
        <v>0</v>
      </c>
      <c r="C3" s="2"/>
      <c r="D3" s="2"/>
      <c r="E3" s="2"/>
      <c r="F3" s="2"/>
    </row>
    <row r="4" spans="1:6">
      <c r="A4" s="2"/>
      <c r="B4" s="2"/>
      <c r="C4" s="2"/>
      <c r="D4" s="2"/>
      <c r="E4" s="2"/>
      <c r="F4" s="2"/>
    </row>
    <row r="5" spans="1:6">
      <c r="A5" s="18" t="s">
        <v>2</v>
      </c>
      <c r="B5" s="12" t="e">
        <f>Kwaliteit!C13</f>
        <v>#N/A</v>
      </c>
      <c r="C5" s="2"/>
      <c r="D5" s="2"/>
      <c r="E5" s="2"/>
      <c r="F5" s="2"/>
    </row>
    <row r="6" spans="1:6">
      <c r="A6" s="4"/>
      <c r="B6" s="4"/>
      <c r="C6" s="2"/>
      <c r="D6" s="2"/>
      <c r="E6" s="2"/>
      <c r="F6" s="2"/>
    </row>
    <row r="7" spans="1:6">
      <c r="A7" s="18" t="s">
        <v>3</v>
      </c>
      <c r="B7" s="12" t="e">
        <f>B3-B5</f>
        <v>#N/A</v>
      </c>
      <c r="C7" s="2"/>
      <c r="D7" s="2"/>
      <c r="E7" s="2"/>
      <c r="F7" s="2"/>
    </row>
    <row r="8" spans="1:6">
      <c r="A8" s="2"/>
      <c r="B8" s="2"/>
      <c r="C8" s="2"/>
      <c r="D8" s="2"/>
      <c r="E8" s="2"/>
      <c r="F8" s="2"/>
    </row>
    <row r="9" spans="1:6">
      <c r="A9" s="30" t="s">
        <v>4</v>
      </c>
      <c r="B9" s="30"/>
      <c r="C9" s="30"/>
      <c r="D9" s="30"/>
      <c r="E9" s="30"/>
      <c r="F9" s="2"/>
    </row>
    <row r="10" spans="1:6">
      <c r="A10" s="13" t="s">
        <v>5</v>
      </c>
      <c r="B10" s="31"/>
      <c r="C10" s="32"/>
      <c r="D10" s="32"/>
      <c r="E10" s="33"/>
      <c r="F10" s="2"/>
    </row>
    <row r="11" spans="1:6">
      <c r="A11" s="13" t="s">
        <v>6</v>
      </c>
      <c r="B11" s="31"/>
      <c r="C11" s="32"/>
      <c r="D11" s="32"/>
      <c r="E11" s="33"/>
      <c r="F11" s="2"/>
    </row>
    <row r="12" spans="1:6">
      <c r="A12" s="13" t="s">
        <v>7</v>
      </c>
      <c r="B12" s="31"/>
      <c r="C12" s="32"/>
      <c r="D12" s="32"/>
      <c r="E12" s="33"/>
      <c r="F12" s="2"/>
    </row>
    <row r="13" spans="1:6">
      <c r="A13" s="13" t="s">
        <v>8</v>
      </c>
      <c r="B13" s="31"/>
      <c r="C13" s="32"/>
      <c r="D13" s="32"/>
      <c r="E13" s="33"/>
      <c r="F13" s="2"/>
    </row>
    <row r="14" spans="1:6" ht="133.5" customHeight="1">
      <c r="A14" s="14" t="s">
        <v>9</v>
      </c>
      <c r="B14" s="27"/>
      <c r="C14" s="28"/>
      <c r="D14" s="28"/>
      <c r="E14" s="29"/>
      <c r="F14" s="2"/>
    </row>
    <row r="15" spans="1:6">
      <c r="A15" s="2"/>
      <c r="B15" s="2"/>
      <c r="C15" s="2"/>
      <c r="D15" s="2"/>
      <c r="E15" s="2"/>
      <c r="F15" s="2"/>
    </row>
  </sheetData>
  <sheetProtection algorithmName="SHA-512" hashValue="a2j6X/qxGc3u7GNQlU4oGGj8vUicD7OAbEpUyz18lYINM6L8xpvm7NrrbNbooG4MHKdiwiGPXvlp5xt4ip7P6w==" saltValue="Zv0f6Mju2aTin1xPqKJGEA==" spinCount="100000" sheet="1" objects="1" scenarios="1"/>
  <mergeCells count="6">
    <mergeCell ref="B14:E14"/>
    <mergeCell ref="A9:E9"/>
    <mergeCell ref="B10:E10"/>
    <mergeCell ref="B11:E11"/>
    <mergeCell ref="B12:E12"/>
    <mergeCell ref="B13:E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DD8E5-980C-47A3-8D1D-CAE9F0DCF2FF}">
  <dimension ref="A1:M18"/>
  <sheetViews>
    <sheetView tabSelected="1" workbookViewId="0">
      <selection activeCell="D13" sqref="D13"/>
    </sheetView>
  </sheetViews>
  <sheetFormatPr defaultColWidth="0" defaultRowHeight="14.25" zeroHeight="1"/>
  <cols>
    <col min="1" max="1" width="61.85546875" style="4" customWidth="1"/>
    <col min="2" max="2" width="25.28515625" style="4" bestFit="1" customWidth="1"/>
    <col min="3" max="3" width="43.7109375" style="4" customWidth="1"/>
    <col min="4" max="4" width="42.5703125" style="4" bestFit="1" customWidth="1"/>
    <col min="5" max="5" width="24" style="4" customWidth="1"/>
    <col min="6" max="13" width="9.140625" style="4" customWidth="1"/>
    <col min="14" max="16384" width="9.140625" style="4" hidden="1"/>
  </cols>
  <sheetData>
    <row r="1" spans="1:7" ht="15">
      <c r="A1" s="3" t="s">
        <v>10</v>
      </c>
      <c r="B1" s="3"/>
    </row>
    <row r="2" spans="1:7" ht="15">
      <c r="A2" s="3"/>
      <c r="B2" s="3"/>
    </row>
    <row r="3" spans="1:7" ht="15">
      <c r="A3" s="20" t="s">
        <v>11</v>
      </c>
      <c r="B3" s="20"/>
    </row>
    <row r="4" spans="1:7" ht="15">
      <c r="A4" s="3"/>
      <c r="B4" s="3"/>
    </row>
    <row r="5" spans="1:7">
      <c r="A5" s="5" t="s">
        <v>12</v>
      </c>
      <c r="B5" s="5"/>
    </row>
    <row r="6" spans="1:7"/>
    <row r="7" spans="1:7" ht="15">
      <c r="A7" s="3" t="s">
        <v>13</v>
      </c>
      <c r="B7" s="3"/>
    </row>
    <row r="8" spans="1:7">
      <c r="A8" s="6" t="s">
        <v>14</v>
      </c>
      <c r="B8" s="34"/>
      <c r="C8" s="35"/>
      <c r="D8" s="36"/>
    </row>
    <row r="9" spans="1:7">
      <c r="A9" s="6" t="s">
        <v>15</v>
      </c>
      <c r="B9" s="34"/>
      <c r="C9" s="35"/>
      <c r="D9" s="36"/>
    </row>
    <row r="10" spans="1:7"/>
    <row r="11" spans="1:7" ht="15">
      <c r="A11" s="3" t="s">
        <v>16</v>
      </c>
      <c r="B11" s="3"/>
    </row>
    <row r="12" spans="1:7" ht="15">
      <c r="A12" s="7" t="s">
        <v>17</v>
      </c>
      <c r="B12" s="15" t="s">
        <v>18</v>
      </c>
      <c r="C12" s="15" t="s">
        <v>19</v>
      </c>
      <c r="D12" s="15" t="s">
        <v>20</v>
      </c>
      <c r="E12" s="15" t="s">
        <v>21</v>
      </c>
    </row>
    <row r="13" spans="1:7" ht="28.5">
      <c r="A13" s="21" t="s">
        <v>22</v>
      </c>
      <c r="B13" s="23" t="s">
        <v>23</v>
      </c>
      <c r="C13" s="26"/>
      <c r="D13" s="16">
        <v>18</v>
      </c>
      <c r="E13" s="8">
        <f>C13*D13</f>
        <v>0</v>
      </c>
    </row>
    <row r="14" spans="1:7">
      <c r="A14" s="21" t="s">
        <v>24</v>
      </c>
      <c r="B14" s="23" t="s">
        <v>25</v>
      </c>
      <c r="C14" s="26"/>
      <c r="D14" s="16">
        <v>180</v>
      </c>
      <c r="E14" s="8">
        <f>C14*D14</f>
        <v>0</v>
      </c>
      <c r="G14" s="22"/>
    </row>
    <row r="15" spans="1:7">
      <c r="A15" s="21" t="s">
        <v>26</v>
      </c>
      <c r="B15" s="23" t="s">
        <v>27</v>
      </c>
      <c r="C15" s="26"/>
      <c r="D15" s="16">
        <v>360</v>
      </c>
      <c r="E15" s="8">
        <f>C15*D15</f>
        <v>0</v>
      </c>
    </row>
    <row r="16" spans="1:7" ht="15">
      <c r="C16" s="9"/>
    </row>
    <row r="17" spans="1:5" ht="16.5">
      <c r="A17" s="3"/>
      <c r="B17" s="3"/>
      <c r="D17" s="10" t="s">
        <v>28</v>
      </c>
      <c r="E17" s="11">
        <f>SUM(E13:E15)</f>
        <v>0</v>
      </c>
    </row>
    <row r="18" spans="1:5"/>
  </sheetData>
  <sheetProtection algorithmName="SHA-512" hashValue="VVqAz0SfAXFYOQFfKkaLP4R0qqZmSwbi2UaxlU2WQG0RDlOUkrfNU8oQ0/adsepQx0PPrADxcjGFbNRzJAdb5g==" saltValue="85iJxep0121RfdQcIcPEEg==" spinCount="100000" sheet="1" objects="1" scenarios="1"/>
  <mergeCells count="2">
    <mergeCell ref="B8:D8"/>
    <mergeCell ref="B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1968F-926F-4712-BE74-7018E083CB86}">
  <dimension ref="A1:U33"/>
  <sheetViews>
    <sheetView workbookViewId="0">
      <selection activeCell="B11" sqref="B11"/>
    </sheetView>
  </sheetViews>
  <sheetFormatPr defaultColWidth="0" defaultRowHeight="15" zeroHeight="1"/>
  <cols>
    <col min="1" max="1" width="45.7109375" bestFit="1" customWidth="1"/>
    <col min="2" max="2" width="142.85546875" customWidth="1"/>
    <col min="3" max="3" width="27.5703125" customWidth="1"/>
    <col min="4" max="4" width="18.140625" customWidth="1"/>
    <col min="5" max="18" width="9.140625" hidden="1" customWidth="1"/>
    <col min="19" max="19" width="50" hidden="1" customWidth="1"/>
    <col min="20" max="21" width="10.5703125" hidden="1" customWidth="1"/>
    <col min="22" max="16384" width="9.140625" hidden="1"/>
  </cols>
  <sheetData>
    <row r="1" spans="1:20">
      <c r="A1" s="3" t="s">
        <v>10</v>
      </c>
      <c r="B1" s="2"/>
      <c r="C1" s="2"/>
      <c r="D1" s="2"/>
      <c r="E1" s="2"/>
      <c r="F1" s="2"/>
      <c r="G1" s="2"/>
      <c r="H1" s="2"/>
      <c r="I1" s="2"/>
      <c r="J1" s="2"/>
      <c r="K1" s="2"/>
      <c r="L1" s="2"/>
      <c r="M1" s="2"/>
      <c r="N1" s="2"/>
      <c r="O1" s="2"/>
      <c r="S1" s="1" t="s">
        <v>29</v>
      </c>
    </row>
    <row r="2" spans="1:20">
      <c r="A2" s="3"/>
      <c r="B2" s="2"/>
      <c r="C2" s="2"/>
      <c r="D2" s="2"/>
      <c r="E2" s="2"/>
      <c r="F2" s="2"/>
      <c r="G2" s="2"/>
      <c r="H2" s="2"/>
      <c r="I2" s="2"/>
      <c r="J2" s="2"/>
      <c r="K2" s="2"/>
      <c r="L2" s="2"/>
      <c r="M2" s="2"/>
      <c r="N2" s="2"/>
      <c r="O2" s="2"/>
      <c r="S2" t="s">
        <v>30</v>
      </c>
      <c r="T2" s="17">
        <v>168000</v>
      </c>
    </row>
    <row r="3" spans="1:20">
      <c r="A3" s="20" t="s">
        <v>31</v>
      </c>
      <c r="B3" s="2"/>
      <c r="C3" s="2"/>
      <c r="D3" s="2"/>
      <c r="E3" s="2"/>
      <c r="F3" s="2"/>
      <c r="G3" s="2"/>
      <c r="H3" s="2"/>
      <c r="I3" s="2"/>
      <c r="J3" s="2"/>
      <c r="K3" s="2"/>
      <c r="L3" s="2"/>
      <c r="M3" s="2"/>
      <c r="N3" s="2"/>
      <c r="O3" s="2"/>
      <c r="S3" t="s">
        <v>32</v>
      </c>
      <c r="T3" s="17">
        <v>134400</v>
      </c>
    </row>
    <row r="4" spans="1:20">
      <c r="A4" s="3"/>
      <c r="B4" s="2"/>
      <c r="C4" s="2"/>
      <c r="D4" s="2"/>
      <c r="E4" s="2"/>
      <c r="F4" s="2"/>
      <c r="G4" s="2"/>
      <c r="H4" s="2"/>
      <c r="I4" s="2"/>
      <c r="J4" s="2"/>
      <c r="K4" s="2"/>
      <c r="L4" s="2"/>
      <c r="M4" s="2"/>
      <c r="N4" s="2"/>
      <c r="O4" s="2"/>
      <c r="S4" t="s">
        <v>33</v>
      </c>
      <c r="T4" s="17">
        <v>100800</v>
      </c>
    </row>
    <row r="5" spans="1:20">
      <c r="A5" s="5" t="s">
        <v>34</v>
      </c>
      <c r="B5" s="2"/>
      <c r="C5" s="2"/>
      <c r="D5" s="2"/>
      <c r="E5" s="2"/>
      <c r="F5" s="2"/>
      <c r="G5" s="2"/>
      <c r="H5" s="2"/>
      <c r="I5" s="2"/>
      <c r="J5" s="2"/>
      <c r="K5" s="2"/>
      <c r="L5" s="2"/>
      <c r="M5" s="2"/>
      <c r="N5" s="2"/>
      <c r="O5" s="2"/>
      <c r="S5" t="s">
        <v>35</v>
      </c>
      <c r="T5" s="17">
        <v>67200</v>
      </c>
    </row>
    <row r="6" spans="1:20">
      <c r="A6" s="2"/>
      <c r="B6" s="2"/>
      <c r="C6" s="2"/>
      <c r="D6" s="2"/>
      <c r="E6" s="2"/>
      <c r="F6" s="2"/>
      <c r="G6" s="2"/>
      <c r="H6" s="2"/>
      <c r="I6" s="2"/>
      <c r="J6" s="2"/>
      <c r="K6" s="2"/>
      <c r="L6" s="2"/>
      <c r="M6" s="2"/>
      <c r="N6" s="2"/>
      <c r="O6" s="2"/>
      <c r="S6" t="s">
        <v>36</v>
      </c>
      <c r="T6" s="17">
        <v>33600</v>
      </c>
    </row>
    <row r="7" spans="1:20">
      <c r="A7" s="18" t="s">
        <v>37</v>
      </c>
      <c r="B7" s="18" t="s">
        <v>38</v>
      </c>
      <c r="C7" s="18" t="s">
        <v>39</v>
      </c>
      <c r="D7" s="2"/>
      <c r="E7" s="2"/>
      <c r="F7" s="2"/>
      <c r="G7" s="2"/>
      <c r="H7" s="2"/>
      <c r="I7" s="2"/>
      <c r="J7" s="2"/>
      <c r="K7" s="2"/>
      <c r="L7" s="2"/>
      <c r="M7" s="2"/>
      <c r="N7" s="2"/>
      <c r="O7" s="2"/>
      <c r="S7" t="s">
        <v>40</v>
      </c>
      <c r="T7" s="17">
        <v>0</v>
      </c>
    </row>
    <row r="8" spans="1:20">
      <c r="A8" s="6" t="s">
        <v>41</v>
      </c>
      <c r="B8" s="24"/>
      <c r="C8" s="8" t="e">
        <f>VLOOKUP(B8,S2:T7,2,0)</f>
        <v>#N/A</v>
      </c>
      <c r="D8" s="2"/>
      <c r="E8" s="2"/>
      <c r="F8" s="2"/>
      <c r="G8" s="2"/>
      <c r="H8" s="2"/>
      <c r="I8" s="2"/>
      <c r="J8" s="2"/>
      <c r="K8" s="2"/>
      <c r="L8" s="2"/>
      <c r="M8" s="2"/>
      <c r="N8" s="2"/>
      <c r="O8" s="2"/>
    </row>
    <row r="9" spans="1:20">
      <c r="A9" s="19" t="s">
        <v>42</v>
      </c>
      <c r="B9" s="25"/>
      <c r="C9" s="8" t="e">
        <f>VLOOKUP(B9,S10:T18,2,0)</f>
        <v>#N/A</v>
      </c>
      <c r="D9" s="2"/>
      <c r="E9" s="2"/>
      <c r="F9" s="2"/>
      <c r="G9" s="2"/>
      <c r="H9" s="2"/>
      <c r="I9" s="2"/>
      <c r="J9" s="2"/>
      <c r="K9" s="2"/>
      <c r="L9" s="2"/>
      <c r="M9" s="2"/>
      <c r="N9" s="2"/>
      <c r="O9" s="2"/>
      <c r="S9" s="1" t="s">
        <v>42</v>
      </c>
      <c r="T9" s="17"/>
    </row>
    <row r="10" spans="1:20">
      <c r="A10" s="19" t="s">
        <v>43</v>
      </c>
      <c r="B10" s="24"/>
      <c r="C10" s="8" t="e">
        <f>VLOOKUP(B10,S24:T27,2,0)</f>
        <v>#N/A</v>
      </c>
      <c r="D10" s="2"/>
      <c r="E10" s="2"/>
      <c r="F10" s="2"/>
      <c r="G10" s="2"/>
      <c r="H10" s="2"/>
      <c r="I10" s="2"/>
      <c r="J10" s="2"/>
      <c r="K10" s="2"/>
      <c r="L10" s="2"/>
      <c r="M10" s="2"/>
      <c r="N10" s="2"/>
      <c r="O10" s="2"/>
      <c r="S10" t="s">
        <v>44</v>
      </c>
      <c r="T10" s="17">
        <v>105000</v>
      </c>
    </row>
    <row r="11" spans="1:20">
      <c r="A11" s="6" t="s">
        <v>45</v>
      </c>
      <c r="B11" s="24"/>
      <c r="C11" s="8" t="e">
        <f>VLOOKUP(B11,S30:T33,2,0)</f>
        <v>#N/A</v>
      </c>
      <c r="D11" s="2"/>
      <c r="E11" s="2"/>
      <c r="F11" s="2"/>
      <c r="G11" s="2"/>
      <c r="H11" s="2"/>
      <c r="I11" s="2"/>
      <c r="J11" s="2"/>
      <c r="K11" s="2"/>
      <c r="L11" s="2"/>
      <c r="M11" s="2"/>
      <c r="N11" s="2"/>
      <c r="O11" s="2"/>
      <c r="S11" t="s">
        <v>46</v>
      </c>
      <c r="T11" s="17">
        <v>91875</v>
      </c>
    </row>
    <row r="12" spans="1:20">
      <c r="A12" s="2"/>
      <c r="D12" s="2"/>
      <c r="E12" s="2"/>
      <c r="F12" s="2"/>
      <c r="G12" s="2"/>
      <c r="H12" s="2"/>
      <c r="I12" s="2"/>
      <c r="J12" s="2"/>
      <c r="K12" s="2"/>
      <c r="L12" s="2"/>
      <c r="M12" s="2"/>
      <c r="N12" s="2"/>
      <c r="O12" s="2"/>
      <c r="S12" t="s">
        <v>47</v>
      </c>
      <c r="T12" s="17">
        <v>78750</v>
      </c>
    </row>
    <row r="13" spans="1:20">
      <c r="A13" s="2"/>
      <c r="B13" s="18" t="s">
        <v>48</v>
      </c>
      <c r="C13" s="12" t="e">
        <f>SUM(C8:C11)</f>
        <v>#N/A</v>
      </c>
      <c r="D13" s="2"/>
      <c r="E13" s="2"/>
      <c r="F13" s="2"/>
      <c r="G13" s="2"/>
      <c r="H13" s="2"/>
      <c r="I13" s="2"/>
      <c r="J13" s="2"/>
      <c r="K13" s="2"/>
      <c r="L13" s="2"/>
      <c r="M13" s="2"/>
      <c r="N13" s="2"/>
      <c r="O13" s="2"/>
      <c r="S13" t="s">
        <v>49</v>
      </c>
      <c r="T13" s="17">
        <v>65625</v>
      </c>
    </row>
    <row r="14" spans="1:20">
      <c r="A14" s="2"/>
      <c r="B14" s="2"/>
      <c r="C14" s="2"/>
      <c r="D14" s="2"/>
      <c r="E14" s="2"/>
      <c r="F14" s="2"/>
      <c r="G14" s="2"/>
      <c r="H14" s="2"/>
      <c r="I14" s="2"/>
      <c r="J14" s="2"/>
      <c r="K14" s="2"/>
      <c r="L14" s="2"/>
      <c r="M14" s="2"/>
      <c r="N14" s="2"/>
      <c r="O14" s="2"/>
      <c r="S14" t="s">
        <v>50</v>
      </c>
      <c r="T14" s="17">
        <v>52500</v>
      </c>
    </row>
    <row r="15" spans="1:20" hidden="1">
      <c r="A15" s="40" t="s">
        <v>4</v>
      </c>
      <c r="B15" s="41"/>
      <c r="C15" s="41"/>
      <c r="D15" s="42"/>
      <c r="E15" s="2"/>
      <c r="F15" s="2"/>
      <c r="G15" s="2"/>
      <c r="H15" s="2"/>
      <c r="I15" s="2"/>
      <c r="J15" s="2"/>
      <c r="K15" s="2"/>
      <c r="L15" s="2"/>
      <c r="M15" s="2"/>
      <c r="N15" s="2"/>
      <c r="O15" s="2"/>
      <c r="S15" t="s">
        <v>51</v>
      </c>
      <c r="T15" s="17">
        <v>39375</v>
      </c>
    </row>
    <row r="16" spans="1:20" hidden="1">
      <c r="A16" s="13" t="s">
        <v>5</v>
      </c>
      <c r="B16" s="31"/>
      <c r="C16" s="32"/>
      <c r="D16" s="33"/>
      <c r="E16" s="2"/>
      <c r="F16" s="2"/>
      <c r="G16" s="2"/>
      <c r="H16" s="2"/>
      <c r="I16" s="2"/>
      <c r="J16" s="2"/>
      <c r="K16" s="2"/>
      <c r="L16" s="2"/>
      <c r="M16" s="2"/>
      <c r="N16" s="2"/>
      <c r="O16" s="2"/>
      <c r="S16" t="s">
        <v>52</v>
      </c>
      <c r="T16" s="17">
        <v>26250</v>
      </c>
    </row>
    <row r="17" spans="1:20" hidden="1">
      <c r="A17" s="13" t="s">
        <v>6</v>
      </c>
      <c r="B17" s="31"/>
      <c r="C17" s="32"/>
      <c r="D17" s="33"/>
      <c r="E17" s="2"/>
      <c r="F17" s="2"/>
      <c r="G17" s="2"/>
      <c r="H17" s="2"/>
      <c r="I17" s="2"/>
      <c r="J17" s="2"/>
      <c r="K17" s="2"/>
      <c r="L17" s="2"/>
      <c r="M17" s="2"/>
      <c r="N17" s="2"/>
      <c r="O17" s="2"/>
      <c r="S17" t="s">
        <v>53</v>
      </c>
      <c r="T17" s="17">
        <v>13125</v>
      </c>
    </row>
    <row r="18" spans="1:20" hidden="1">
      <c r="A18" s="13" t="s">
        <v>7</v>
      </c>
      <c r="B18" s="31"/>
      <c r="C18" s="32"/>
      <c r="D18" s="33"/>
      <c r="E18" s="2"/>
      <c r="F18" s="2"/>
      <c r="G18" s="2"/>
      <c r="H18" s="2"/>
      <c r="I18" s="2"/>
      <c r="J18" s="2"/>
      <c r="K18" s="2"/>
      <c r="L18" s="2"/>
      <c r="M18" s="2"/>
      <c r="N18" s="2"/>
      <c r="O18" s="2"/>
      <c r="S18" t="s">
        <v>54</v>
      </c>
      <c r="T18" s="17">
        <v>0</v>
      </c>
    </row>
    <row r="19" spans="1:20" hidden="1">
      <c r="A19" s="13" t="s">
        <v>8</v>
      </c>
      <c r="B19" s="31"/>
      <c r="C19" s="32"/>
      <c r="D19" s="33"/>
      <c r="E19" s="2"/>
      <c r="F19" s="2"/>
      <c r="G19" s="2"/>
      <c r="H19" s="2"/>
      <c r="I19" s="2"/>
      <c r="J19" s="2"/>
      <c r="K19" s="2"/>
      <c r="L19" s="2"/>
      <c r="M19" s="2"/>
      <c r="N19" s="2"/>
      <c r="O19" s="2"/>
    </row>
    <row r="20" spans="1:20" ht="124.5" hidden="1" customHeight="1">
      <c r="A20" s="14" t="s">
        <v>9</v>
      </c>
      <c r="B20" s="37"/>
      <c r="C20" s="38"/>
      <c r="D20" s="39"/>
      <c r="E20" s="2"/>
      <c r="F20" s="2"/>
      <c r="G20" s="2"/>
      <c r="H20" s="2"/>
      <c r="I20" s="2"/>
      <c r="J20" s="2"/>
      <c r="K20" s="2"/>
      <c r="L20" s="2"/>
      <c r="M20" s="2"/>
      <c r="N20" s="2"/>
      <c r="O20" s="2"/>
    </row>
    <row r="21" spans="1:20" hidden="1">
      <c r="A21" s="2"/>
      <c r="B21" s="2"/>
      <c r="C21" s="2"/>
      <c r="D21" s="2"/>
      <c r="E21" s="2"/>
      <c r="F21" s="2"/>
      <c r="G21" s="2"/>
      <c r="H21" s="2"/>
      <c r="I21" s="2"/>
      <c r="J21" s="2"/>
      <c r="K21" s="2"/>
      <c r="L21" s="2"/>
      <c r="M21" s="2"/>
      <c r="N21" s="2"/>
      <c r="O21" s="2"/>
    </row>
    <row r="23" spans="1:20" hidden="1">
      <c r="S23" s="1" t="s">
        <v>55</v>
      </c>
    </row>
    <row r="24" spans="1:20" hidden="1">
      <c r="S24" t="s">
        <v>56</v>
      </c>
      <c r="T24" s="17">
        <v>105000</v>
      </c>
    </row>
    <row r="25" spans="1:20" hidden="1">
      <c r="S25" t="s">
        <v>57</v>
      </c>
      <c r="T25" s="17">
        <v>70000</v>
      </c>
    </row>
    <row r="26" spans="1:20" hidden="1">
      <c r="S26" t="s">
        <v>58</v>
      </c>
      <c r="T26" s="17">
        <v>35000</v>
      </c>
    </row>
    <row r="27" spans="1:20" hidden="1">
      <c r="S27" t="s">
        <v>59</v>
      </c>
      <c r="T27" s="17">
        <v>0</v>
      </c>
    </row>
    <row r="29" spans="1:20" hidden="1">
      <c r="S29" s="1" t="s">
        <v>60</v>
      </c>
    </row>
    <row r="30" spans="1:20" hidden="1">
      <c r="S30" t="s">
        <v>61</v>
      </c>
      <c r="T30" s="17">
        <v>42000</v>
      </c>
    </row>
    <row r="31" spans="1:20" hidden="1">
      <c r="S31" t="s">
        <v>62</v>
      </c>
      <c r="T31" s="17">
        <v>27720</v>
      </c>
    </row>
    <row r="32" spans="1:20" hidden="1">
      <c r="S32" t="s">
        <v>63</v>
      </c>
      <c r="T32" s="17">
        <v>13860</v>
      </c>
    </row>
    <row r="33" spans="19:20" hidden="1">
      <c r="S33" t="s">
        <v>64</v>
      </c>
      <c r="T33" s="17">
        <v>0</v>
      </c>
    </row>
  </sheetData>
  <sheetProtection algorithmName="SHA-512" hashValue="ve0++cjU6S3rETQgZzDUeBASWl+G4NkBQvbBiNTVQ9oQ0JZHzKewhbjYRTrqEehD3x+wJf3DDBewLxAGM52TzQ==" saltValue="Ir2p2yHf/eZk/GuQr4TR6w==" spinCount="100000" sheet="1" objects="1" scenarios="1"/>
  <mergeCells count="6">
    <mergeCell ref="B20:D20"/>
    <mergeCell ref="A15:D15"/>
    <mergeCell ref="B16:D16"/>
    <mergeCell ref="B17:D17"/>
    <mergeCell ref="B18:D18"/>
    <mergeCell ref="B19:D19"/>
  </mergeCells>
  <dataValidations count="4">
    <dataValidation type="list" allowBlank="1" showInputMessage="1" showErrorMessage="1" sqref="B8" xr:uid="{068E0420-07F3-4642-8544-C9E87C6286C1}">
      <formula1>$S$2:$S$7</formula1>
    </dataValidation>
    <dataValidation type="list" allowBlank="1" showInputMessage="1" showErrorMessage="1" sqref="B10" xr:uid="{23C81035-1D18-4DCF-A52F-448367D8A507}">
      <formula1>$S$24:$S$27</formula1>
    </dataValidation>
    <dataValidation type="list" allowBlank="1" showInputMessage="1" showErrorMessage="1" sqref="B11" xr:uid="{7A6FAA25-4269-4F6A-9330-C51C4D2EA302}">
      <formula1>$S$30:$S$33</formula1>
    </dataValidation>
    <dataValidation type="list" allowBlank="1" showInputMessage="1" showErrorMessage="1" sqref="B9" xr:uid="{8A3A08BA-2E1D-4BAA-9D26-BAC5A9ADA596}">
      <formula1>$S$10:$S$18</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1D9FA2A55F954BB5AB97171A5DB1E6" ma:contentTypeVersion="7" ma:contentTypeDescription="Een nieuw document maken." ma:contentTypeScope="" ma:versionID="c05632fd86fe6fcbffbd768fb4555dfb">
  <xsd:schema xmlns:xsd="http://www.w3.org/2001/XMLSchema" xmlns:xs="http://www.w3.org/2001/XMLSchema" xmlns:p="http://schemas.microsoft.com/office/2006/metadata/properties" xmlns:ns2="c40b84b6-8f35-4862-815f-ca365324e566" xmlns:ns3="55e16d9f-d705-408c-a745-4444c26455aa" targetNamespace="http://schemas.microsoft.com/office/2006/metadata/properties" ma:root="true" ma:fieldsID="b0ca1be4d73c422e793d19366c530822" ns2:_="" ns3:_="">
    <xsd:import namespace="c40b84b6-8f35-4862-815f-ca365324e566"/>
    <xsd:import namespace="55e16d9f-d705-408c-a745-4444c26455aa"/>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0b84b6-8f35-4862-815f-ca365324e566"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e16d9f-d705-408c-a745-4444c26455a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efwaardig xmlns="c40b84b6-8f35-4862-815f-ca365324e566" xsi:nil="true"/>
  </documentManagement>
</p:properties>
</file>

<file path=customXml/itemProps1.xml><?xml version="1.0" encoding="utf-8"?>
<ds:datastoreItem xmlns:ds="http://schemas.openxmlformats.org/officeDocument/2006/customXml" ds:itemID="{74D93E01-87A9-4402-A834-FF94E1EEC1B9}"/>
</file>

<file path=customXml/itemProps2.xml><?xml version="1.0" encoding="utf-8"?>
<ds:datastoreItem xmlns:ds="http://schemas.openxmlformats.org/officeDocument/2006/customXml" ds:itemID="{61AEC6E0-3057-455C-9ECA-1BD0BB1B79A8}"/>
</file>

<file path=customXml/itemProps3.xml><?xml version="1.0" encoding="utf-8"?>
<ds:datastoreItem xmlns:ds="http://schemas.openxmlformats.org/officeDocument/2006/customXml" ds:itemID="{A35D348B-0F0D-44EC-B730-EAEAE0F91F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Edgar van der Kieft</cp:lastModifiedBy>
  <cp:revision/>
  <dcterms:created xsi:type="dcterms:W3CDTF">2024-05-24T07:10:59Z</dcterms:created>
  <dcterms:modified xsi:type="dcterms:W3CDTF">2024-07-17T06:25:23Z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0x0101007D1D9FA2A55F954BB5AB97171A5DB1E6</vt:lpwstr>
  </property>
</Properties>
</file>