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https://adjustconsulting.sharepoint.com/sites/BUInkada/Gedeelde documenten/10 Projecten/Gemeente Olst-Wijhe/Schoonmaak Opvanglocatie 2024/3. Aanbestedingsleidraad/"/>
    </mc:Choice>
  </mc:AlternateContent>
  <xr:revisionPtr revIDLastSave="233" documentId="13_ncr:1_{8357FDCF-8A4D-4C9C-8F00-6555D001A190}" xr6:coauthVersionLast="47" xr6:coauthVersionMax="47" xr10:uidLastSave="{E9058DA6-AD93-42B9-9D4A-4E6DB075AE18}"/>
  <bookViews>
    <workbookView xWindow="-108" yWindow="-108" windowWidth="23256" windowHeight="12456" xr2:uid="{00000000-000D-0000-FFFF-FFFF00000000}"/>
  </bookViews>
  <sheets>
    <sheet name="KPI scoringsmodel" sheetId="4" r:id="rId1"/>
  </sheets>
  <definedNames>
    <definedName name="_xlnm.Print_Area" localSheetId="0">'KPI scoringsmodel'!$A$1:$O$56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7" i="4" l="1"/>
  <c r="K16" i="4"/>
  <c r="M16" i="4"/>
  <c r="K17" i="4"/>
  <c r="M17" i="4"/>
  <c r="H44" i="4"/>
  <c r="H18" i="4"/>
  <c r="B6" i="4" l="1"/>
  <c r="B8" i="4" s="1"/>
  <c r="B10" i="4" l="1"/>
  <c r="B12" i="4" s="1"/>
  <c r="B14" i="4" s="1"/>
  <c r="K31" i="4"/>
  <c r="M31" i="4"/>
  <c r="B16" i="4" l="1"/>
  <c r="B20" i="4" s="1"/>
  <c r="B24" i="4" s="1"/>
  <c r="B28" i="4" s="1"/>
  <c r="B30" i="4" s="1"/>
  <c r="B33" i="4" s="1"/>
  <c r="B35" i="4" s="1"/>
  <c r="M13" i="4"/>
  <c r="K13" i="4"/>
  <c r="M12" i="4"/>
  <c r="K12" i="4"/>
  <c r="M9" i="4"/>
  <c r="K9" i="4"/>
  <c r="M8" i="4"/>
  <c r="K8" i="4"/>
  <c r="B39" i="4" l="1"/>
  <c r="B41" i="4" s="1"/>
  <c r="B46" i="4" s="1"/>
  <c r="B48" i="4" s="1"/>
  <c r="M40" i="4"/>
  <c r="K40" i="4"/>
  <c r="M39" i="4"/>
  <c r="K39" i="4"/>
  <c r="K27" i="4" l="1"/>
  <c r="M27" i="4"/>
  <c r="K26" i="4"/>
  <c r="M26" i="4"/>
  <c r="K25" i="4"/>
  <c r="M25" i="4"/>
  <c r="K24" i="4"/>
  <c r="M24" i="4"/>
  <c r="M36" i="4"/>
  <c r="K36" i="4"/>
  <c r="M35" i="4"/>
  <c r="K35" i="4"/>
  <c r="M32" i="4"/>
  <c r="K32" i="4"/>
  <c r="M30" i="4"/>
  <c r="K30" i="4"/>
  <c r="H50" i="4"/>
  <c r="M49" i="4"/>
  <c r="K49" i="4"/>
  <c r="M48" i="4"/>
  <c r="K48" i="4"/>
  <c r="H53" i="4" l="1"/>
  <c r="K46" i="4" l="1"/>
  <c r="K41" i="4"/>
  <c r="K42" i="4"/>
  <c r="K43" i="4"/>
  <c r="K20" i="4"/>
  <c r="K21" i="4"/>
  <c r="K22" i="4"/>
  <c r="K23" i="4"/>
  <c r="K28" i="4"/>
  <c r="K29" i="4"/>
  <c r="K33" i="4"/>
  <c r="K34" i="4"/>
  <c r="K4" i="4"/>
  <c r="K5" i="4"/>
  <c r="K6" i="4"/>
  <c r="K7" i="4"/>
  <c r="K10" i="4"/>
  <c r="K11" i="4"/>
  <c r="K14" i="4"/>
  <c r="K15" i="4"/>
  <c r="M47" i="4"/>
  <c r="M46" i="4"/>
  <c r="M43" i="4"/>
  <c r="M42" i="4"/>
  <c r="M41" i="4"/>
  <c r="M34" i="4"/>
  <c r="M33" i="4"/>
  <c r="M29" i="4"/>
  <c r="M28" i="4"/>
  <c r="M23" i="4"/>
  <c r="M22" i="4"/>
  <c r="M21" i="4"/>
  <c r="M20" i="4"/>
  <c r="M15" i="4"/>
  <c r="M14" i="4"/>
  <c r="M11" i="4"/>
  <c r="M10" i="4"/>
  <c r="M7" i="4"/>
  <c r="M6" i="4"/>
  <c r="M5" i="4"/>
  <c r="M4" i="4"/>
  <c r="K47" i="4"/>
  <c r="L50" i="4" l="1"/>
  <c r="J50" i="4"/>
  <c r="J37" i="4"/>
  <c r="J44" i="4"/>
  <c r="L44" i="4"/>
  <c r="L37" i="4"/>
  <c r="J18" i="4" l="1"/>
  <c r="J53" i="4" s="1"/>
  <c r="J55" i="4" s="1"/>
  <c r="L18" i="4"/>
  <c r="L53" i="4" s="1"/>
  <c r="L55" i="4" s="1"/>
</calcChain>
</file>

<file path=xl/sharedStrings.xml><?xml version="1.0" encoding="utf-8"?>
<sst xmlns="http://schemas.openxmlformats.org/spreadsheetml/2006/main" count="176" uniqueCount="111">
  <si>
    <t>Logboek</t>
  </si>
  <si>
    <t>Uitvoering</t>
  </si>
  <si>
    <t>Werkkleding</t>
  </si>
  <si>
    <t>Communicatie en evaluatie</t>
  </si>
  <si>
    <t>KPI nr.</t>
  </si>
  <si>
    <t>Norm</t>
  </si>
  <si>
    <t>Scorings-mogelijkheden</t>
  </si>
  <si>
    <t>Opleidingseisen personeel</t>
  </si>
  <si>
    <t>Iedere medewerker gediplomeerd</t>
  </si>
  <si>
    <t>Niet iedere medewerker tijdig gediplomeerd</t>
  </si>
  <si>
    <t>Verklaring Omtrent Gedrag (VOG)</t>
  </si>
  <si>
    <t>Voor iedere medewerker verstrekt</t>
  </si>
  <si>
    <t>Niet voor iedere medewerker verstrekt</t>
  </si>
  <si>
    <t>Iedere medewerker draagt herkenbare, nette en deugdelijke werkkleding tijdens de uitvoering van de werkzaamheden.</t>
  </si>
  <si>
    <t>Alle medewerkers dragen werkkleding</t>
  </si>
  <si>
    <t>Niet alle medewerkers dragen werkkleding</t>
  </si>
  <si>
    <t>Opleidingseisen Leidinggevende</t>
  </si>
  <si>
    <t>Medewerker gediplomeerd</t>
  </si>
  <si>
    <t>Medewerker ongediplomeerd</t>
  </si>
  <si>
    <t>Kwaliteitscontroles DKS</t>
  </si>
  <si>
    <t>Minder dan 25% van de DKS metingen uitgevoerd</t>
  </si>
  <si>
    <t>Verbeterplannen</t>
  </si>
  <si>
    <t>Voor iedere onvoldoende tijdig een plan</t>
  </si>
  <si>
    <t>Niet voor iedere onvoldoende een plan</t>
  </si>
  <si>
    <t>Totaal</t>
  </si>
  <si>
    <t>Klachten en afhandeling</t>
  </si>
  <si>
    <t>Financieel</t>
  </si>
  <si>
    <t>Correcte facturering</t>
  </si>
  <si>
    <t>Alle facturen zijn tijdig en correct</t>
  </si>
  <si>
    <t>Eén of meerdere facturen niet tijdig of correct</t>
  </si>
  <si>
    <t>TOTAAL SCORE</t>
  </si>
  <si>
    <t>Score</t>
  </si>
  <si>
    <t xml:space="preserve">Onderwerp: Personeel </t>
  </si>
  <si>
    <t>Onderwerp: Uitvoering</t>
  </si>
  <si>
    <t>Onderwerp: Communicatie en evaluatie</t>
  </si>
  <si>
    <t>Onderwerp: Financieel</t>
  </si>
  <si>
    <t>Wie dient KPI aan te tonen?</t>
  </si>
  <si>
    <t>Bewijs aanleveren?</t>
  </si>
  <si>
    <t>Ja</t>
  </si>
  <si>
    <t>Nee</t>
  </si>
  <si>
    <t>Ja, af te tekenen lijst door medewerkers</t>
  </si>
  <si>
    <t>Ja, resultaten overhandigen aan opdrachtgever, inclusief totalisatie van de uitgevoerde DKS metingen</t>
  </si>
  <si>
    <t>De facturen zijn tijdig ingediend en correct gefactureerd. Eventuele regiewerkzaamheden worden gefactureerd middels werkbonnen met handtekening van opdrachtgever</t>
  </si>
  <si>
    <t>Maximale score</t>
  </si>
  <si>
    <t>Inzet uren</t>
  </si>
  <si>
    <t>Alle uren zijn gewerkt en conform contract ingezet</t>
  </si>
  <si>
    <t>Eén of meerdere gebouwen worden de uren niet conform contract ingezet</t>
  </si>
  <si>
    <t>Contractafspraken</t>
  </si>
  <si>
    <t>Werkroosters dagelijks</t>
  </si>
  <si>
    <t>Minder dan afgesproken percentage</t>
  </si>
  <si>
    <t>Ja, rapportage aanleveren</t>
  </si>
  <si>
    <t>Ja, eenmalig overleggen  of bevestiging vanuit HR SMB</t>
  </si>
  <si>
    <t>De inzet van de uren is conform inschrijving van SMB</t>
  </si>
  <si>
    <t>De uitkomst van de kwaliteitsmeting(en) bevat geen onvoldoende(s)/afkeur(en).</t>
  </si>
  <si>
    <t>Managementrapportage</t>
  </si>
  <si>
    <t>Opmerking SMB</t>
  </si>
  <si>
    <t>Voor iedere medewerker is vóór tewerkstelling, een VOG verstrekt</t>
  </si>
  <si>
    <t>Flexpool</t>
  </si>
  <si>
    <t>Opdrachtnemer werkt met vaste invalskrachten welke bekend zijn met het gebouw en de daarbij horende afspraken over de uitvoering van de schoonmaak</t>
  </si>
  <si>
    <t>Opdrachtnemer werkt niet met vaste invalskrachten en/of de invalskrachten zijn niet bekend met het gebouw en/of de daarbij horende afspraken over de uitvoering van de schoonmaak</t>
  </si>
  <si>
    <t>Inzet medewerkers SROI</t>
  </si>
  <si>
    <t>Onafhankelijk inkoopadvies-bureau</t>
  </si>
  <si>
    <t>De rapportage is tijdig verstuurd. Alle onderwerpen zijn opgenomen en/of onderbouwd.</t>
  </si>
  <si>
    <t>De rapportage is niet tijdig verstuurd of niet alle onderwerpen zijn opgenomen / onderbouwd.</t>
  </si>
  <si>
    <t>SMB (in de management-rapportage)</t>
  </si>
  <si>
    <t>Geen klachten</t>
  </si>
  <si>
    <t>Zie het Programma van Eisen  voor de werking van het KPI-model.</t>
  </si>
  <si>
    <t>Alle toezeggingen zijn uitgevoerd en nagekomen</t>
  </si>
  <si>
    <t>Instructie nieuw ingezet personeel</t>
  </si>
  <si>
    <t>In ieder gebouw is een (digitaal) logboek, waarin dagelijks door SMB wordt geschreven (op- en of aanmerkingen of paraaf “voor gezien”).</t>
  </si>
  <si>
    <t>- Klachten over het reguliere schoonmaakproces worden op werkdagen binnen 24 uur hersteld;
- Bij ernstige verstoringen, waaronder calamiteiten, geldt een reactietijd van 1 uur;
- Van alle ontvangen klachten worden op werkdagen binnen 24 uur zowel een maatregel als een opvolging teruggekoppeld; 
- Alle klachten die per email, per telefoon of in een formeel overleg worden gemeld, dienen door Opdrachtnemer te worden geregistreerd, inclusief maatregel en opvolging én dienen opgenomen te worden in de managementrapportage.</t>
  </si>
  <si>
    <t>1 van de toezeggingen is niet uitgevoerd / nagekomen</t>
  </si>
  <si>
    <t>2 of meer van de toezeggingen zijn niet uitgevoerd / nagekomen</t>
  </si>
  <si>
    <t>Iedere medewerker beschikt binnen 12 maanden na indiensttreding over een RAS-diploma of gelijkwaardig</t>
  </si>
  <si>
    <t>Alle DKS metingen uitgevoerd (100%)</t>
  </si>
  <si>
    <t xml:space="preserve">Tussen 50% en 99,9 % van de DKS metingen uitgevoerd  </t>
  </si>
  <si>
    <t xml:space="preserve">Tussen 25% en 49,9% van de DKS metingen uitgevoerd </t>
  </si>
  <si>
    <t>Alle schoonmaakmedewerkers (op de werkkar) en alle contactpersonen van Opdrachtgever beschikken over een actueel werkprogramma, overeenkomstig het prijzenblad, en handelen naar het werkprogramma.</t>
  </si>
  <si>
    <t>Alle toezeggingen die door SMB zijn gedaan in de beantwoording van de open vragen worden nagekomen door SMB. Deze KPI wordt na definitieve gunning uitgewerkt.</t>
  </si>
  <si>
    <t xml:space="preserve">Iedere medewerker heeft bij aanvang van de werkzaamheden bij Opdrachtgever een schoonmaak-instructie gekregen. De schoonmaakinstructie is onder andere gericht op het Programma van Eisen en het werkprogramma. </t>
  </si>
  <si>
    <t>Iedere medewerker geïnstrueerd</t>
  </si>
  <si>
    <t>Niet iedere medewerker tijdig geïnstrueerd</t>
  </si>
  <si>
    <t>De objectleider is in het bezit van diploma "Basisopleiding Schoonmaken", "Basisopleiding Direct Leidinggevenden (niveau 1)" of vergelijkbaar, en SVS-diploma "DKS+" of vergelijkbaar.</t>
  </si>
  <si>
    <t>Indien het vaste personeel van Opdrachtnemer verhinderd is, dienen er vaste invalkrachten (flexpool) door Opdrachtnemer ingezet te worden. Deze invalkrachten dienen van te voren bekend te zijn met het gebouw en de daarbij behorende afspraken over de uitvoering van de schoonmaak binnen het betreffende gebouw.</t>
  </si>
  <si>
    <t>Minimaal éénmaal per maand wordt voor alle (taken) in de locaties een DKS meting door opdrachtnemer uitgevoerd, rapportages worden opgestuurd naar opdrachtgever.</t>
  </si>
  <si>
    <t>Kwaliteitsmeting (VSR methodiek)</t>
  </si>
  <si>
    <t>Afgesproken percentage of meer</t>
  </si>
  <si>
    <t>Bij onvoldoende op een externe (kwaliteits)controle levert SMB binnen één week een verbeterplan aan.</t>
  </si>
  <si>
    <t>De uitkomst van de kwaliteitsmeting(en) bevat maximaal 1 onvoldoende/afkeur op een ruimtecategorie.</t>
  </si>
  <si>
    <t>De uitkomst van de kwaliteitsmeting(en) bevat 2 onvoldoendes/afkeuren op een ruimtecategorie.</t>
  </si>
  <si>
    <t>De uitkomst van de kwaliteitsmeting(en) bevat meer dan 2 onvoldoendes/afkeuren op een ruimtecategorie.</t>
  </si>
  <si>
    <t>Eenmaal per kwartaal wordt voor de locatie(s) de kwaliteit volgens de VSR-KMS methodiek door Inkada vastgesteld.</t>
  </si>
  <si>
    <t>Onafhankelijk inkoopadvies-bureau (tijdens kwaliteitsmeting)</t>
  </si>
  <si>
    <t>Het (digitale) logboek is niet op locatie aanwezig of wordt niet dagelijks gebruikt</t>
  </si>
  <si>
    <t>Het (digitale) logboek is op locatie aanwezig en wordt dagelijks gebruikt</t>
  </si>
  <si>
    <t>Werkprogramma's niet conform het prijzenblad, niet op werkkar, niet in bezit van CP op locatie en/of er wordt niet naar gehandeld.</t>
  </si>
  <si>
    <t>Werkprogramma's zijn conform het prijzenblad, aanwezig op elke werkkar en in bezit van de CP op locatie en er wordt naar gehandeld.</t>
  </si>
  <si>
    <t>De managementrapportage zoals beschreven in het progrogramma van eisen wordt tijdig en volledig aangeleverd.</t>
  </si>
  <si>
    <t>Maximaal één klacht per locatie, tijdig opgelost en teruggekoppeld.</t>
  </si>
  <si>
    <t>Méér dan één klacht per locatie én/of niet alle klachten tijdig opgelost en teruggekoppeld</t>
  </si>
  <si>
    <t>Gemeente Olst-Wijhe</t>
  </si>
  <si>
    <t>Onafhankelijk inkoopadvies-bureau (tijdens kwaliteitsmeting) en Gemeente Olst-Wijhe</t>
  </si>
  <si>
    <t>SMB / Gemeente Olst-Wijhe</t>
  </si>
  <si>
    <t>Opmerking Gem. Olst-Wijhe</t>
  </si>
  <si>
    <t>Bijlage 6. KPI-scoringsmodel Gemeente Olst-Wijhe</t>
  </si>
  <si>
    <t>Looptijd contract: 1 maart 2025 - 4 maart 2026. Optiejaren: &lt;&gt;
Opdrachtnemer / SMB: &lt;&gt;</t>
  </si>
  <si>
    <t>Per halfjaar</t>
  </si>
  <si>
    <t>Score Q1 en Q2</t>
  </si>
  <si>
    <t>Score Q3 en Q4</t>
  </si>
  <si>
    <t>Score per halfjaar</t>
  </si>
  <si>
    <t>De medewerkers SROI is conform afspraak contract.                            Percentage 5% conform PVE / inschrijving SMB middels bouwblokken-methode.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</si>
</sst>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sz val="10"/>
      <name val="Arial"/>
      <family val="2"/>
    </font>
    <font>
      <sz val="11"/>
      <color theme="1"/>
      <name val="Calibri"/>
      <family val="2"/>
      <scheme val="minor"/>
    </font>
    <font>
      <b/>
      <sz val="11"/>
      <color theme="1"/>
      <name val="Aptos"/>
      <family val="2"/>
    </font>
    <font>
      <sz val="11"/>
      <color theme="1"/>
      <name val="Aptos"/>
      <family val="2"/>
    </font>
    <font>
      <b/>
      <sz val="8"/>
      <color theme="0"/>
      <name val="Aptos"/>
      <family val="2"/>
    </font>
    <font>
      <sz val="8"/>
      <color theme="1"/>
      <name val="Aptos"/>
      <family val="2"/>
    </font>
    <font>
      <sz val="8"/>
      <name val="Aptos"/>
      <family val="2"/>
    </font>
    <font>
      <b/>
      <sz val="8"/>
      <color theme="1"/>
      <name val="Aptos"/>
      <family val="2"/>
    </font>
    <font>
      <b/>
      <sz val="8"/>
      <name val="Aptos"/>
      <family val="2"/>
    </font>
    <font>
      <b/>
      <sz val="8"/>
      <color rgb="FF000000"/>
      <name val="Aptos"/>
      <family val="2"/>
    </font>
    <font>
      <b/>
      <sz val="11"/>
      <name val="Aptos"/>
      <family val="2"/>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FC000"/>
        <bgColor indexed="64"/>
      </patternFill>
    </fill>
    <fill>
      <patternFill patternType="solid">
        <fgColor rgb="FF92D050"/>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1" fillId="0" borderId="0"/>
    <xf numFmtId="9" fontId="2" fillId="0" borderId="0" applyFont="0" applyFill="0" applyBorder="0" applyAlignment="0" applyProtection="0"/>
    <xf numFmtId="0" fontId="2" fillId="0" borderId="0"/>
  </cellStyleXfs>
  <cellXfs count="85">
    <xf numFmtId="0" fontId="0" fillId="0" borderId="0" xfId="0"/>
    <xf numFmtId="0" fontId="4" fillId="0" borderId="0" xfId="0" applyFont="1" applyAlignment="1">
      <alignment horizontal="center"/>
    </xf>
    <xf numFmtId="0" fontId="4" fillId="0" borderId="0" xfId="0" applyFont="1"/>
    <xf numFmtId="0" fontId="4" fillId="0" borderId="8" xfId="0" applyFont="1" applyBorder="1" applyAlignment="1">
      <alignment vertical="center" wrapText="1"/>
    </xf>
    <xf numFmtId="0" fontId="5" fillId="3" borderId="2" xfId="0" applyFont="1" applyFill="1" applyBorder="1" applyAlignment="1">
      <alignment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164" fontId="5" fillId="3" borderId="2" xfId="0" applyNumberFormat="1"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vertical="center" wrapText="1"/>
    </xf>
    <xf numFmtId="164" fontId="6" fillId="2" borderId="2" xfId="2" applyNumberFormat="1" applyFont="1" applyFill="1" applyBorder="1" applyAlignment="1">
      <alignment horizontal="center" vertical="center" wrapText="1"/>
    </xf>
    <xf numFmtId="0" fontId="6" fillId="0" borderId="2" xfId="0" applyFont="1" applyBorder="1" applyAlignment="1">
      <alignment vertical="center" wrapText="1"/>
    </xf>
    <xf numFmtId="0" fontId="4" fillId="2" borderId="0" xfId="0" applyFont="1" applyFill="1"/>
    <xf numFmtId="0" fontId="7" fillId="6" borderId="2" xfId="0" applyFont="1" applyFill="1" applyBorder="1" applyAlignment="1">
      <alignment vertical="center" wrapText="1"/>
    </xf>
    <xf numFmtId="164" fontId="6" fillId="6" borderId="2" xfId="2" applyNumberFormat="1"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2" xfId="0" applyFont="1" applyFill="1" applyBorder="1" applyAlignment="1">
      <alignment vertical="center" wrapText="1"/>
    </xf>
    <xf numFmtId="164" fontId="6" fillId="6" borderId="2" xfId="0" applyNumberFormat="1" applyFont="1" applyFill="1" applyBorder="1" applyAlignment="1">
      <alignment horizontal="center" vertical="center" wrapText="1"/>
    </xf>
    <xf numFmtId="0" fontId="3" fillId="2" borderId="0" xfId="0" applyFont="1" applyFill="1"/>
    <xf numFmtId="0" fontId="8" fillId="6" borderId="2" xfId="0" applyFont="1" applyFill="1" applyBorder="1" applyAlignment="1">
      <alignment vertical="center" wrapText="1"/>
    </xf>
    <xf numFmtId="0" fontId="3" fillId="0" borderId="0" xfId="0" applyFont="1"/>
    <xf numFmtId="0" fontId="7" fillId="2" borderId="2" xfId="0" applyFont="1" applyFill="1" applyBorder="1" applyAlignment="1">
      <alignment vertical="center" wrapText="1"/>
    </xf>
    <xf numFmtId="164" fontId="7" fillId="6" borderId="2" xfId="0" applyNumberFormat="1" applyFont="1" applyFill="1" applyBorder="1" applyAlignment="1">
      <alignment horizontal="center" vertical="center" wrapText="1"/>
    </xf>
    <xf numFmtId="164" fontId="6" fillId="2" borderId="2" xfId="0" applyNumberFormat="1" applyFont="1" applyFill="1" applyBorder="1" applyAlignment="1">
      <alignment horizontal="center" vertical="center" wrapText="1"/>
    </xf>
    <xf numFmtId="0" fontId="6" fillId="6" borderId="7"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6" fillId="4" borderId="2" xfId="0" applyFont="1" applyFill="1" applyBorder="1" applyAlignment="1">
      <alignment horizontal="left" vertical="center" wrapText="1"/>
    </xf>
    <xf numFmtId="0" fontId="6" fillId="4" borderId="1" xfId="0" applyFont="1" applyFill="1" applyBorder="1" applyAlignment="1">
      <alignment vertical="center" wrapText="1"/>
    </xf>
    <xf numFmtId="1" fontId="9" fillId="4" borderId="2" xfId="2" applyNumberFormat="1" applyFont="1" applyFill="1" applyBorder="1" applyAlignment="1">
      <alignment horizontal="center" vertical="center" wrapText="1"/>
    </xf>
    <xf numFmtId="1" fontId="8" fillId="4" borderId="2" xfId="2" applyNumberFormat="1" applyFont="1" applyFill="1" applyBorder="1" applyAlignment="1">
      <alignment horizontal="center" vertical="center" wrapText="1"/>
    </xf>
    <xf numFmtId="0" fontId="3" fillId="4" borderId="2" xfId="0" applyFont="1" applyFill="1" applyBorder="1"/>
    <xf numFmtId="0" fontId="3" fillId="4" borderId="7" xfId="0" applyFont="1" applyFill="1" applyBorder="1" applyAlignment="1">
      <alignment horizontal="center"/>
    </xf>
    <xf numFmtId="0" fontId="5" fillId="3" borderId="7"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4" fillId="6" borderId="2"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2" xfId="0" applyFont="1" applyFill="1" applyBorder="1" applyAlignment="1">
      <alignment vertical="center" wrapText="1"/>
    </xf>
    <xf numFmtId="1" fontId="9" fillId="4" borderId="1" xfId="2" applyNumberFormat="1" applyFont="1" applyFill="1" applyBorder="1" applyAlignment="1">
      <alignment horizontal="center" vertical="center" wrapText="1"/>
    </xf>
    <xf numFmtId="0" fontId="4" fillId="0" borderId="0" xfId="0" applyFont="1" applyAlignment="1">
      <alignment horizontal="left"/>
    </xf>
    <xf numFmtId="164" fontId="4" fillId="0" borderId="0" xfId="0" applyNumberFormat="1" applyFont="1"/>
    <xf numFmtId="0" fontId="4" fillId="0" borderId="0" xfId="0" applyFont="1" applyAlignment="1">
      <alignment horizontal="center" vertical="center"/>
    </xf>
    <xf numFmtId="0" fontId="4" fillId="0" borderId="2" xfId="0" applyFont="1" applyBorder="1"/>
    <xf numFmtId="0" fontId="10" fillId="5" borderId="2" xfId="0" applyFont="1" applyFill="1" applyBorder="1" applyAlignment="1">
      <alignment vertical="center" wrapText="1"/>
    </xf>
    <xf numFmtId="0" fontId="10" fillId="5" borderId="2" xfId="0" applyFont="1" applyFill="1" applyBorder="1" applyAlignment="1">
      <alignment horizontal="left" vertical="center" wrapText="1"/>
    </xf>
    <xf numFmtId="1" fontId="5" fillId="5" borderId="2" xfId="2" applyNumberFormat="1"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7" xfId="0" applyFont="1" applyFill="1" applyBorder="1" applyAlignment="1">
      <alignment horizontal="center" vertical="center" wrapText="1"/>
    </xf>
    <xf numFmtId="9" fontId="3" fillId="4" borderId="2" xfId="2" applyFont="1" applyFill="1" applyBorder="1" applyAlignment="1">
      <alignment vertical="center"/>
    </xf>
    <xf numFmtId="164" fontId="3" fillId="0" borderId="2" xfId="0" applyNumberFormat="1" applyFont="1" applyBorder="1" applyAlignment="1">
      <alignment vertical="center"/>
    </xf>
    <xf numFmtId="0" fontId="7" fillId="6" borderId="3" xfId="0" applyFont="1" applyFill="1" applyBorder="1" applyAlignment="1">
      <alignment vertical="center" wrapText="1"/>
    </xf>
    <xf numFmtId="0" fontId="7" fillId="2" borderId="5" xfId="0" applyFont="1" applyFill="1" applyBorder="1" applyAlignment="1">
      <alignment vertical="center" wrapText="1"/>
    </xf>
    <xf numFmtId="0" fontId="6" fillId="2" borderId="3"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 xfId="0" applyFont="1" applyFill="1" applyBorder="1" applyAlignment="1">
      <alignment horizontal="left" vertical="center" wrapText="1"/>
    </xf>
    <xf numFmtId="0" fontId="11" fillId="0" borderId="0" xfId="0" applyFont="1" applyAlignment="1">
      <alignment horizontal="left"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left" vertical="center" wrapText="1"/>
    </xf>
    <xf numFmtId="0" fontId="6" fillId="6" borderId="6" xfId="0" applyFont="1" applyFill="1" applyBorder="1" applyAlignment="1">
      <alignment horizontal="left" vertical="center" wrapText="1"/>
    </xf>
    <xf numFmtId="0" fontId="6" fillId="6" borderId="1" xfId="0" applyFont="1" applyFill="1" applyBorder="1" applyAlignment="1">
      <alignment horizontal="left" vertical="center" wrapText="1"/>
    </xf>
    <xf numFmtId="0" fontId="6" fillId="6" borderId="2" xfId="0" quotePrefix="1" applyFont="1" applyFill="1" applyBorder="1" applyAlignment="1">
      <alignment horizontal="left" vertical="center" wrapText="1"/>
    </xf>
    <xf numFmtId="0" fontId="6" fillId="6" borderId="2" xfId="0" applyFont="1" applyFill="1" applyBorder="1" applyAlignment="1">
      <alignment horizontal="left" vertical="center" wrapText="1"/>
    </xf>
    <xf numFmtId="0" fontId="6" fillId="6" borderId="3"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6" fillId="2" borderId="2"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6"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6" borderId="6" xfId="0" applyFont="1" applyFill="1" applyBorder="1" applyAlignment="1">
      <alignment horizontal="left" vertical="center" wrapText="1"/>
    </xf>
    <xf numFmtId="0" fontId="3" fillId="0" borderId="2" xfId="0" applyFont="1" applyBorder="1" applyAlignment="1">
      <alignment horizontal="center" vertical="center"/>
    </xf>
    <xf numFmtId="0" fontId="3" fillId="0" borderId="4" xfId="0" applyFont="1" applyBorder="1" applyAlignment="1">
      <alignment horizontal="center" vertical="top"/>
    </xf>
    <xf numFmtId="0" fontId="3" fillId="0" borderId="0" xfId="0" applyFont="1" applyAlignment="1">
      <alignment horizontal="center" vertical="top"/>
    </xf>
    <xf numFmtId="0" fontId="6" fillId="2" borderId="6"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0" borderId="8" xfId="0" applyFont="1" applyBorder="1" applyAlignment="1">
      <alignment horizontal="center" vertical="center" wrapText="1"/>
    </xf>
    <xf numFmtId="0" fontId="7" fillId="2" borderId="2" xfId="0" applyFont="1" applyFill="1" applyBorder="1" applyAlignment="1">
      <alignment horizontal="center" vertical="center" wrapText="1"/>
    </xf>
  </cellXfs>
  <cellStyles count="4">
    <cellStyle name="Procent" xfId="2" builtinId="5"/>
    <cellStyle name="Standaard" xfId="0" builtinId="0"/>
    <cellStyle name="Standaard 3" xfId="3" xr:uid="{9A20AA05-048F-4196-B85D-0941D6B5D17B}"/>
    <cellStyle name="Standaard 4"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BC944-51CA-4649-81FB-029ADFC02E96}">
  <sheetPr>
    <pageSetUpPr fitToPage="1"/>
  </sheetPr>
  <dimension ref="A1:O56"/>
  <sheetViews>
    <sheetView tabSelected="1" view="pageBreakPreview" topLeftCell="D1" zoomScaleNormal="100" zoomScaleSheetLayoutView="100" workbookViewId="0">
      <pane ySplit="3" topLeftCell="A4" activePane="bottomLeft" state="frozen"/>
      <selection pane="bottomLeft" activeCell="B1" sqref="B1:L1"/>
    </sheetView>
  </sheetViews>
  <sheetFormatPr defaultColWidth="9.109375" defaultRowHeight="14.4" x14ac:dyDescent="0.3"/>
  <cols>
    <col min="1" max="1" width="1.88671875" style="2" customWidth="1"/>
    <col min="2" max="2" width="7.33203125" style="2" customWidth="1"/>
    <col min="3" max="3" width="21.88671875" style="39" customWidth="1"/>
    <col min="4" max="4" width="16.88671875" style="39" customWidth="1"/>
    <col min="5" max="5" width="19.33203125" style="39" customWidth="1"/>
    <col min="6" max="6" width="48.33203125" style="39" customWidth="1"/>
    <col min="7" max="7" width="44.109375" style="2" customWidth="1"/>
    <col min="8" max="8" width="19.5546875" style="40" customWidth="1"/>
    <col min="9" max="9" width="1.88671875" style="2" customWidth="1"/>
    <col min="10" max="10" width="9" style="41" customWidth="1"/>
    <col min="11" max="11" width="6.33203125" style="1" customWidth="1"/>
    <col min="12" max="12" width="8.5546875" style="1" customWidth="1"/>
    <col min="13" max="13" width="6.33203125" style="1" customWidth="1"/>
    <col min="14" max="14" width="14.109375" style="2" customWidth="1"/>
    <col min="15" max="15" width="14.44140625" style="2" customWidth="1"/>
    <col min="16" max="16384" width="9.109375" style="2"/>
  </cols>
  <sheetData>
    <row r="1" spans="2:15" x14ac:dyDescent="0.3">
      <c r="B1" s="78" t="s">
        <v>104</v>
      </c>
      <c r="C1" s="78"/>
      <c r="D1" s="78"/>
      <c r="E1" s="78"/>
      <c r="F1" s="78"/>
      <c r="G1" s="78"/>
      <c r="H1" s="78"/>
      <c r="I1" s="79"/>
      <c r="J1" s="79"/>
      <c r="K1" s="79"/>
      <c r="L1" s="79"/>
    </row>
    <row r="2" spans="2:15" ht="34.5" customHeight="1" x14ac:dyDescent="0.3">
      <c r="B2" s="83" t="s">
        <v>105</v>
      </c>
      <c r="C2" s="83"/>
      <c r="D2" s="83"/>
      <c r="E2" s="83"/>
      <c r="F2" s="83"/>
      <c r="G2" s="83"/>
      <c r="H2" s="3"/>
      <c r="J2" s="77">
        <v>2025</v>
      </c>
      <c r="K2" s="77"/>
      <c r="L2" s="77"/>
      <c r="M2" s="77"/>
    </row>
    <row r="3" spans="2:15" ht="26.25" customHeight="1" x14ac:dyDescent="0.3">
      <c r="B3" s="4" t="s">
        <v>4</v>
      </c>
      <c r="C3" s="5" t="s">
        <v>32</v>
      </c>
      <c r="D3" s="6" t="s">
        <v>36</v>
      </c>
      <c r="E3" s="6" t="s">
        <v>37</v>
      </c>
      <c r="F3" s="5" t="s">
        <v>5</v>
      </c>
      <c r="G3" s="4" t="s">
        <v>106</v>
      </c>
      <c r="H3" s="7" t="s">
        <v>6</v>
      </c>
      <c r="J3" s="6" t="s">
        <v>107</v>
      </c>
      <c r="K3" s="6" t="s">
        <v>31</v>
      </c>
      <c r="L3" s="6" t="s">
        <v>108</v>
      </c>
      <c r="M3" s="6" t="s">
        <v>31</v>
      </c>
      <c r="N3" s="6" t="s">
        <v>103</v>
      </c>
      <c r="O3" s="6" t="s">
        <v>55</v>
      </c>
    </row>
    <row r="4" spans="2:15" ht="41.25" customHeight="1" x14ac:dyDescent="0.3">
      <c r="B4" s="66">
        <v>1</v>
      </c>
      <c r="C4" s="64" t="s">
        <v>68</v>
      </c>
      <c r="D4" s="68" t="s">
        <v>64</v>
      </c>
      <c r="E4" s="65" t="s">
        <v>40</v>
      </c>
      <c r="F4" s="73" t="s">
        <v>79</v>
      </c>
      <c r="G4" s="13" t="s">
        <v>80</v>
      </c>
      <c r="H4" s="14">
        <v>3</v>
      </c>
      <c r="I4" s="12"/>
      <c r="J4" s="15"/>
      <c r="K4" s="15">
        <f t="shared" ref="K4:K15" si="0">IF(J4="x",H4,0)</f>
        <v>0</v>
      </c>
      <c r="L4" s="15"/>
      <c r="M4" s="15">
        <f t="shared" ref="M4:M17" si="1">IF(L4="x",H4,0)</f>
        <v>0</v>
      </c>
      <c r="N4" s="16"/>
      <c r="O4" s="16"/>
    </row>
    <row r="5" spans="2:15" ht="24.6" customHeight="1" x14ac:dyDescent="0.3">
      <c r="B5" s="67"/>
      <c r="C5" s="64"/>
      <c r="D5" s="69"/>
      <c r="E5" s="67"/>
      <c r="F5" s="73"/>
      <c r="G5" s="13" t="s">
        <v>81</v>
      </c>
      <c r="H5" s="14">
        <v>0</v>
      </c>
      <c r="I5" s="12"/>
      <c r="J5" s="15"/>
      <c r="K5" s="15">
        <f t="shared" si="0"/>
        <v>0</v>
      </c>
      <c r="L5" s="15"/>
      <c r="M5" s="15">
        <f t="shared" si="1"/>
        <v>0</v>
      </c>
      <c r="N5" s="16"/>
      <c r="O5" s="16"/>
    </row>
    <row r="6" spans="2:15" ht="15.9" customHeight="1" x14ac:dyDescent="0.3">
      <c r="B6" s="80">
        <f>1+B4</f>
        <v>2</v>
      </c>
      <c r="C6" s="72" t="s">
        <v>7</v>
      </c>
      <c r="D6" s="52" t="s">
        <v>64</v>
      </c>
      <c r="E6" s="52" t="s">
        <v>40</v>
      </c>
      <c r="F6" s="72" t="s">
        <v>73</v>
      </c>
      <c r="G6" s="9" t="s">
        <v>8</v>
      </c>
      <c r="H6" s="10">
        <v>5</v>
      </c>
      <c r="I6" s="12"/>
      <c r="J6" s="8"/>
      <c r="K6" s="8">
        <f t="shared" si="0"/>
        <v>0</v>
      </c>
      <c r="L6" s="8"/>
      <c r="M6" s="8">
        <f t="shared" si="1"/>
        <v>0</v>
      </c>
      <c r="N6" s="11"/>
      <c r="O6" s="11"/>
    </row>
    <row r="7" spans="2:15" ht="15.9" customHeight="1" x14ac:dyDescent="0.3">
      <c r="B7" s="53"/>
      <c r="C7" s="72"/>
      <c r="D7" s="53"/>
      <c r="E7" s="53"/>
      <c r="F7" s="72"/>
      <c r="G7" s="9" t="s">
        <v>9</v>
      </c>
      <c r="H7" s="10">
        <v>0</v>
      </c>
      <c r="I7" s="12"/>
      <c r="J7" s="8"/>
      <c r="K7" s="8">
        <f t="shared" si="0"/>
        <v>0</v>
      </c>
      <c r="L7" s="8"/>
      <c r="M7" s="8">
        <f t="shared" si="1"/>
        <v>0</v>
      </c>
      <c r="N7" s="11"/>
      <c r="O7" s="11"/>
    </row>
    <row r="8" spans="2:15" ht="23.25" customHeight="1" x14ac:dyDescent="0.3">
      <c r="B8" s="66">
        <f>1+B6</f>
        <v>3</v>
      </c>
      <c r="C8" s="64" t="s">
        <v>16</v>
      </c>
      <c r="D8" s="65" t="s">
        <v>64</v>
      </c>
      <c r="E8" s="65" t="s">
        <v>38</v>
      </c>
      <c r="F8" s="73" t="s">
        <v>82</v>
      </c>
      <c r="G8" s="16" t="s">
        <v>17</v>
      </c>
      <c r="H8" s="17">
        <v>3</v>
      </c>
      <c r="I8" s="12"/>
      <c r="J8" s="15"/>
      <c r="K8" s="15">
        <f t="shared" ref="K8:K9" si="2">IF(J8="x",H8,0)</f>
        <v>0</v>
      </c>
      <c r="L8" s="15"/>
      <c r="M8" s="15">
        <f t="shared" si="1"/>
        <v>0</v>
      </c>
      <c r="N8" s="16"/>
      <c r="O8" s="16"/>
    </row>
    <row r="9" spans="2:15" s="20" customFormat="1" ht="23.25" customHeight="1" x14ac:dyDescent="0.3">
      <c r="B9" s="67"/>
      <c r="C9" s="64"/>
      <c r="D9" s="67"/>
      <c r="E9" s="67"/>
      <c r="F9" s="73"/>
      <c r="G9" s="16" t="s">
        <v>18</v>
      </c>
      <c r="H9" s="17">
        <v>0</v>
      </c>
      <c r="I9" s="18"/>
      <c r="J9" s="15"/>
      <c r="K9" s="15">
        <f t="shared" si="2"/>
        <v>0</v>
      </c>
      <c r="L9" s="15"/>
      <c r="M9" s="15">
        <f t="shared" si="1"/>
        <v>0</v>
      </c>
      <c r="N9" s="19"/>
      <c r="O9" s="19"/>
    </row>
    <row r="10" spans="2:15" ht="15.9" customHeight="1" x14ac:dyDescent="0.3">
      <c r="B10" s="52">
        <f>1+B8</f>
        <v>4</v>
      </c>
      <c r="C10" s="56" t="s">
        <v>10</v>
      </c>
      <c r="D10" s="52" t="s">
        <v>64</v>
      </c>
      <c r="E10" s="81" t="s">
        <v>51</v>
      </c>
      <c r="F10" s="56" t="s">
        <v>56</v>
      </c>
      <c r="G10" s="9" t="s">
        <v>11</v>
      </c>
      <c r="H10" s="23">
        <v>3</v>
      </c>
      <c r="I10" s="12"/>
      <c r="J10" s="8"/>
      <c r="K10" s="8">
        <f t="shared" si="0"/>
        <v>0</v>
      </c>
      <c r="L10" s="8"/>
      <c r="M10" s="8">
        <f t="shared" si="1"/>
        <v>0</v>
      </c>
      <c r="N10" s="9"/>
      <c r="O10" s="9"/>
    </row>
    <row r="11" spans="2:15" ht="15.9" customHeight="1" x14ac:dyDescent="0.3">
      <c r="B11" s="53"/>
      <c r="C11" s="57"/>
      <c r="D11" s="53"/>
      <c r="E11" s="82"/>
      <c r="F11" s="57"/>
      <c r="G11" s="9" t="s">
        <v>12</v>
      </c>
      <c r="H11" s="23">
        <v>0</v>
      </c>
      <c r="I11" s="12"/>
      <c r="J11" s="8"/>
      <c r="K11" s="8">
        <f t="shared" si="0"/>
        <v>0</v>
      </c>
      <c r="L11" s="8"/>
      <c r="M11" s="8">
        <f t="shared" si="1"/>
        <v>0</v>
      </c>
      <c r="N11" s="9"/>
      <c r="O11" s="9"/>
    </row>
    <row r="12" spans="2:15" ht="45.75" customHeight="1" x14ac:dyDescent="0.3">
      <c r="B12" s="65">
        <f>1+B10</f>
        <v>5</v>
      </c>
      <c r="C12" s="70" t="s">
        <v>57</v>
      </c>
      <c r="D12" s="68" t="s">
        <v>64</v>
      </c>
      <c r="E12" s="68" t="s">
        <v>38</v>
      </c>
      <c r="F12" s="70" t="s">
        <v>83</v>
      </c>
      <c r="G12" s="13" t="s">
        <v>58</v>
      </c>
      <c r="H12" s="22">
        <v>5</v>
      </c>
      <c r="I12" s="12"/>
      <c r="J12" s="15"/>
      <c r="K12" s="15">
        <f t="shared" si="0"/>
        <v>0</v>
      </c>
      <c r="L12" s="15"/>
      <c r="M12" s="15">
        <f t="shared" si="1"/>
        <v>0</v>
      </c>
      <c r="N12" s="16"/>
      <c r="O12" s="16"/>
    </row>
    <row r="13" spans="2:15" ht="45.75" customHeight="1" x14ac:dyDescent="0.3">
      <c r="B13" s="67"/>
      <c r="C13" s="71"/>
      <c r="D13" s="69"/>
      <c r="E13" s="69"/>
      <c r="F13" s="71"/>
      <c r="G13" s="13" t="s">
        <v>59</v>
      </c>
      <c r="H13" s="22">
        <v>0</v>
      </c>
      <c r="I13" s="12"/>
      <c r="J13" s="15"/>
      <c r="K13" s="15">
        <f t="shared" si="0"/>
        <v>0</v>
      </c>
      <c r="L13" s="15"/>
      <c r="M13" s="15">
        <f t="shared" si="1"/>
        <v>0</v>
      </c>
      <c r="N13" s="16"/>
      <c r="O13" s="16"/>
    </row>
    <row r="14" spans="2:15" ht="15.9" customHeight="1" x14ac:dyDescent="0.3">
      <c r="B14" s="52">
        <f>1+B12</f>
        <v>6</v>
      </c>
      <c r="C14" s="56" t="s">
        <v>2</v>
      </c>
      <c r="D14" s="52" t="s">
        <v>100</v>
      </c>
      <c r="E14" s="52" t="s">
        <v>39</v>
      </c>
      <c r="F14" s="56" t="s">
        <v>13</v>
      </c>
      <c r="G14" s="9" t="s">
        <v>14</v>
      </c>
      <c r="H14" s="23">
        <v>3</v>
      </c>
      <c r="I14" s="12"/>
      <c r="J14" s="8"/>
      <c r="K14" s="8">
        <f t="shared" si="0"/>
        <v>0</v>
      </c>
      <c r="L14" s="8"/>
      <c r="M14" s="8">
        <f t="shared" si="1"/>
        <v>0</v>
      </c>
      <c r="N14" s="11"/>
      <c r="O14" s="11"/>
    </row>
    <row r="15" spans="2:15" ht="15.9" customHeight="1" x14ac:dyDescent="0.3">
      <c r="B15" s="53"/>
      <c r="C15" s="57"/>
      <c r="D15" s="53"/>
      <c r="E15" s="53"/>
      <c r="F15" s="57"/>
      <c r="G15" s="9" t="s">
        <v>15</v>
      </c>
      <c r="H15" s="23">
        <v>0</v>
      </c>
      <c r="I15" s="12"/>
      <c r="J15" s="8"/>
      <c r="K15" s="8">
        <f t="shared" si="0"/>
        <v>0</v>
      </c>
      <c r="L15" s="8"/>
      <c r="M15" s="8">
        <f t="shared" si="1"/>
        <v>0</v>
      </c>
      <c r="N15" s="11"/>
      <c r="O15" s="11"/>
    </row>
    <row r="16" spans="2:15" s="12" customFormat="1" ht="15.9" customHeight="1" x14ac:dyDescent="0.3">
      <c r="B16" s="65">
        <f>1+B14</f>
        <v>7</v>
      </c>
      <c r="C16" s="70" t="s">
        <v>60</v>
      </c>
      <c r="D16" s="65" t="s">
        <v>64</v>
      </c>
      <c r="E16" s="65" t="s">
        <v>38</v>
      </c>
      <c r="F16" s="60" t="s">
        <v>110</v>
      </c>
      <c r="G16" s="13" t="s">
        <v>86</v>
      </c>
      <c r="H16" s="22">
        <v>10</v>
      </c>
      <c r="J16" s="15"/>
      <c r="K16" s="15">
        <f t="shared" ref="K16" si="3">IF(J16="x",H16,0)</f>
        <v>0</v>
      </c>
      <c r="L16" s="15"/>
      <c r="M16" s="24">
        <f t="shared" si="1"/>
        <v>0</v>
      </c>
      <c r="N16" s="16"/>
      <c r="O16" s="16"/>
    </row>
    <row r="17" spans="1:15" s="12" customFormat="1" ht="15.9" customHeight="1" x14ac:dyDescent="0.3">
      <c r="B17" s="67"/>
      <c r="C17" s="71"/>
      <c r="D17" s="67"/>
      <c r="E17" s="67"/>
      <c r="F17" s="62"/>
      <c r="G17" s="16" t="s">
        <v>49</v>
      </c>
      <c r="H17" s="22">
        <v>0</v>
      </c>
      <c r="J17" s="15"/>
      <c r="K17" s="15">
        <f>IF(J17="x",H17,0)</f>
        <v>0</v>
      </c>
      <c r="L17" s="15"/>
      <c r="M17" s="24">
        <f t="shared" si="1"/>
        <v>0</v>
      </c>
      <c r="N17" s="16"/>
      <c r="O17" s="16"/>
    </row>
    <row r="18" spans="1:15" s="20" customFormat="1" x14ac:dyDescent="0.3">
      <c r="B18" s="25"/>
      <c r="C18" s="26"/>
      <c r="D18" s="26"/>
      <c r="E18" s="26"/>
      <c r="F18" s="26"/>
      <c r="G18" s="27"/>
      <c r="H18" s="28">
        <f>H4+H6+H8+H10+H12+H14+H16</f>
        <v>32</v>
      </c>
      <c r="I18" s="18"/>
      <c r="J18" s="29">
        <f>SUM(K4:K17)</f>
        <v>0</v>
      </c>
      <c r="K18" s="30"/>
      <c r="L18" s="29">
        <f>SUM(M4:M17)</f>
        <v>0</v>
      </c>
      <c r="M18" s="31"/>
      <c r="N18" s="29"/>
      <c r="O18" s="29"/>
    </row>
    <row r="19" spans="1:15" ht="26.25" customHeight="1" x14ac:dyDescent="0.3">
      <c r="B19" s="4" t="s">
        <v>4</v>
      </c>
      <c r="C19" s="5" t="s">
        <v>33</v>
      </c>
      <c r="D19" s="6" t="s">
        <v>36</v>
      </c>
      <c r="E19" s="6" t="s">
        <v>37</v>
      </c>
      <c r="F19" s="5" t="s">
        <v>5</v>
      </c>
      <c r="G19" s="4" t="s">
        <v>106</v>
      </c>
      <c r="H19" s="7" t="s">
        <v>6</v>
      </c>
      <c r="I19" s="12"/>
      <c r="J19" s="6" t="s">
        <v>107</v>
      </c>
      <c r="K19" s="6" t="s">
        <v>31</v>
      </c>
      <c r="L19" s="6" t="s">
        <v>108</v>
      </c>
      <c r="M19" s="6" t="s">
        <v>31</v>
      </c>
      <c r="N19" s="6" t="s">
        <v>103</v>
      </c>
      <c r="O19" s="6" t="s">
        <v>55</v>
      </c>
    </row>
    <row r="20" spans="1:15" ht="15.9" customHeight="1" x14ac:dyDescent="0.3">
      <c r="A20" s="12"/>
      <c r="B20" s="75">
        <f>1+B16</f>
        <v>8</v>
      </c>
      <c r="C20" s="72" t="s">
        <v>19</v>
      </c>
      <c r="D20" s="75" t="s">
        <v>64</v>
      </c>
      <c r="E20" s="75" t="s">
        <v>41</v>
      </c>
      <c r="F20" s="72" t="s">
        <v>84</v>
      </c>
      <c r="G20" s="9" t="s">
        <v>74</v>
      </c>
      <c r="H20" s="23">
        <v>5</v>
      </c>
      <c r="I20" s="12"/>
      <c r="J20" s="8"/>
      <c r="K20" s="8">
        <f t="shared" ref="K20:K27" si="4">IF(J20="x",H20,0)</f>
        <v>0</v>
      </c>
      <c r="L20" s="8"/>
      <c r="M20" s="33">
        <f t="shared" ref="M20:M36" si="5">IF(L20="x",H20,0)</f>
        <v>0</v>
      </c>
      <c r="N20" s="9"/>
      <c r="O20" s="9"/>
    </row>
    <row r="21" spans="1:15" x14ac:dyDescent="0.3">
      <c r="A21" s="12"/>
      <c r="B21" s="75"/>
      <c r="C21" s="72"/>
      <c r="D21" s="75"/>
      <c r="E21" s="75"/>
      <c r="F21" s="72"/>
      <c r="G21" s="9" t="s">
        <v>75</v>
      </c>
      <c r="H21" s="23">
        <v>3</v>
      </c>
      <c r="I21" s="12"/>
      <c r="J21" s="8"/>
      <c r="K21" s="8">
        <f t="shared" si="4"/>
        <v>0</v>
      </c>
      <c r="L21" s="8"/>
      <c r="M21" s="33">
        <f t="shared" si="5"/>
        <v>0</v>
      </c>
      <c r="N21" s="9"/>
      <c r="O21" s="9"/>
    </row>
    <row r="22" spans="1:15" x14ac:dyDescent="0.3">
      <c r="A22" s="12"/>
      <c r="B22" s="75"/>
      <c r="C22" s="72"/>
      <c r="D22" s="75"/>
      <c r="E22" s="75"/>
      <c r="F22" s="72"/>
      <c r="G22" s="9" t="s">
        <v>76</v>
      </c>
      <c r="H22" s="23">
        <v>1</v>
      </c>
      <c r="I22" s="12"/>
      <c r="J22" s="8"/>
      <c r="K22" s="8">
        <f t="shared" si="4"/>
        <v>0</v>
      </c>
      <c r="L22" s="8"/>
      <c r="M22" s="33">
        <f t="shared" si="5"/>
        <v>0</v>
      </c>
      <c r="N22" s="9"/>
      <c r="O22" s="9"/>
    </row>
    <row r="23" spans="1:15" ht="15.9" customHeight="1" x14ac:dyDescent="0.3">
      <c r="A23" s="12"/>
      <c r="B23" s="75"/>
      <c r="C23" s="72"/>
      <c r="D23" s="75"/>
      <c r="E23" s="75"/>
      <c r="F23" s="72"/>
      <c r="G23" s="9" t="s">
        <v>20</v>
      </c>
      <c r="H23" s="23">
        <v>0</v>
      </c>
      <c r="I23" s="12"/>
      <c r="J23" s="8"/>
      <c r="K23" s="8">
        <f t="shared" si="4"/>
        <v>0</v>
      </c>
      <c r="L23" s="8"/>
      <c r="M23" s="33">
        <f t="shared" si="5"/>
        <v>0</v>
      </c>
      <c r="N23" s="9"/>
      <c r="O23" s="9"/>
    </row>
    <row r="24" spans="1:15" ht="21.6" x14ac:dyDescent="0.3">
      <c r="A24" s="12"/>
      <c r="B24" s="74">
        <f>1+B20</f>
        <v>9</v>
      </c>
      <c r="C24" s="73" t="s">
        <v>85</v>
      </c>
      <c r="D24" s="74" t="s">
        <v>61</v>
      </c>
      <c r="E24" s="65" t="s">
        <v>50</v>
      </c>
      <c r="F24" s="70" t="s">
        <v>91</v>
      </c>
      <c r="G24" s="13" t="s">
        <v>53</v>
      </c>
      <c r="H24" s="22">
        <v>10</v>
      </c>
      <c r="I24" s="12"/>
      <c r="J24" s="15"/>
      <c r="K24" s="15">
        <f t="shared" si="4"/>
        <v>0</v>
      </c>
      <c r="L24" s="15"/>
      <c r="M24" s="24">
        <f t="shared" si="5"/>
        <v>0</v>
      </c>
      <c r="N24" s="16"/>
      <c r="O24" s="16"/>
    </row>
    <row r="25" spans="1:15" ht="21.6" x14ac:dyDescent="0.3">
      <c r="A25" s="12"/>
      <c r="B25" s="74"/>
      <c r="C25" s="73"/>
      <c r="D25" s="74"/>
      <c r="E25" s="66"/>
      <c r="F25" s="76"/>
      <c r="G25" s="13" t="s">
        <v>88</v>
      </c>
      <c r="H25" s="22">
        <v>5</v>
      </c>
      <c r="I25" s="12"/>
      <c r="J25" s="15"/>
      <c r="K25" s="15">
        <f t="shared" si="4"/>
        <v>0</v>
      </c>
      <c r="L25" s="15"/>
      <c r="M25" s="24">
        <f t="shared" si="5"/>
        <v>0</v>
      </c>
      <c r="N25" s="16"/>
      <c r="O25" s="16"/>
    </row>
    <row r="26" spans="1:15" ht="21.6" x14ac:dyDescent="0.3">
      <c r="A26" s="12"/>
      <c r="B26" s="74"/>
      <c r="C26" s="73"/>
      <c r="D26" s="74"/>
      <c r="E26" s="66"/>
      <c r="F26" s="76"/>
      <c r="G26" s="13" t="s">
        <v>89</v>
      </c>
      <c r="H26" s="22">
        <v>2</v>
      </c>
      <c r="I26" s="12"/>
      <c r="J26" s="15"/>
      <c r="K26" s="15">
        <f t="shared" si="4"/>
        <v>0</v>
      </c>
      <c r="L26" s="15"/>
      <c r="M26" s="24">
        <f t="shared" si="5"/>
        <v>0</v>
      </c>
      <c r="N26" s="16"/>
      <c r="O26" s="16"/>
    </row>
    <row r="27" spans="1:15" ht="21.6" x14ac:dyDescent="0.3">
      <c r="A27" s="12"/>
      <c r="B27" s="74"/>
      <c r="C27" s="73"/>
      <c r="D27" s="74"/>
      <c r="E27" s="67"/>
      <c r="F27" s="71"/>
      <c r="G27" s="13" t="s">
        <v>90</v>
      </c>
      <c r="H27" s="22">
        <v>0</v>
      </c>
      <c r="I27" s="12"/>
      <c r="J27" s="15"/>
      <c r="K27" s="15">
        <f t="shared" si="4"/>
        <v>0</v>
      </c>
      <c r="L27" s="15"/>
      <c r="M27" s="24">
        <f t="shared" si="5"/>
        <v>0</v>
      </c>
      <c r="N27" s="16"/>
      <c r="O27" s="16"/>
    </row>
    <row r="28" spans="1:15" ht="15.9" customHeight="1" x14ac:dyDescent="0.3">
      <c r="A28" s="12"/>
      <c r="B28" s="84">
        <f>1+B24</f>
        <v>10</v>
      </c>
      <c r="C28" s="72" t="s">
        <v>21</v>
      </c>
      <c r="D28" s="75" t="s">
        <v>102</v>
      </c>
      <c r="E28" s="75" t="s">
        <v>38</v>
      </c>
      <c r="F28" s="72" t="s">
        <v>87</v>
      </c>
      <c r="G28" s="9" t="s">
        <v>22</v>
      </c>
      <c r="H28" s="23">
        <v>6</v>
      </c>
      <c r="I28" s="12"/>
      <c r="J28" s="8"/>
      <c r="K28" s="8">
        <f t="shared" ref="K28:K36" si="6">IF(J28="x",H28,0)</f>
        <v>0</v>
      </c>
      <c r="L28" s="8"/>
      <c r="M28" s="33">
        <f t="shared" si="5"/>
        <v>0</v>
      </c>
      <c r="N28" s="9"/>
      <c r="O28" s="9"/>
    </row>
    <row r="29" spans="1:15" ht="15.9" customHeight="1" x14ac:dyDescent="0.3">
      <c r="A29" s="12"/>
      <c r="B29" s="84"/>
      <c r="C29" s="72"/>
      <c r="D29" s="75"/>
      <c r="E29" s="75"/>
      <c r="F29" s="72"/>
      <c r="G29" s="9" t="s">
        <v>23</v>
      </c>
      <c r="H29" s="23">
        <v>0</v>
      </c>
      <c r="I29" s="12"/>
      <c r="J29" s="8"/>
      <c r="K29" s="8">
        <f t="shared" si="6"/>
        <v>0</v>
      </c>
      <c r="L29" s="8"/>
      <c r="M29" s="33">
        <f t="shared" si="5"/>
        <v>0</v>
      </c>
      <c r="N29" s="9"/>
      <c r="O29" s="9"/>
    </row>
    <row r="30" spans="1:15" ht="22.5" customHeight="1" x14ac:dyDescent="0.3">
      <c r="A30" s="12"/>
      <c r="B30" s="74">
        <f>1+B28</f>
        <v>11</v>
      </c>
      <c r="C30" s="73" t="s">
        <v>47</v>
      </c>
      <c r="D30" s="59" t="s">
        <v>102</v>
      </c>
      <c r="E30" s="59" t="s">
        <v>39</v>
      </c>
      <c r="F30" s="73" t="s">
        <v>78</v>
      </c>
      <c r="G30" s="13" t="s">
        <v>67</v>
      </c>
      <c r="H30" s="22">
        <v>15</v>
      </c>
      <c r="I30" s="12"/>
      <c r="J30" s="15"/>
      <c r="K30" s="15">
        <f t="shared" si="6"/>
        <v>0</v>
      </c>
      <c r="L30" s="15"/>
      <c r="M30" s="24">
        <f t="shared" si="5"/>
        <v>0</v>
      </c>
      <c r="N30" s="16"/>
      <c r="O30" s="16"/>
    </row>
    <row r="31" spans="1:15" ht="22.5" customHeight="1" x14ac:dyDescent="0.3">
      <c r="A31" s="12"/>
      <c r="B31" s="74"/>
      <c r="C31" s="73"/>
      <c r="D31" s="59"/>
      <c r="E31" s="59"/>
      <c r="F31" s="73"/>
      <c r="G31" s="13" t="s">
        <v>71</v>
      </c>
      <c r="H31" s="22">
        <v>8</v>
      </c>
      <c r="I31" s="12"/>
      <c r="J31" s="15"/>
      <c r="K31" s="15">
        <f t="shared" si="6"/>
        <v>0</v>
      </c>
      <c r="L31" s="15"/>
      <c r="M31" s="24">
        <f t="shared" si="5"/>
        <v>0</v>
      </c>
      <c r="N31" s="16"/>
      <c r="O31" s="16"/>
    </row>
    <row r="32" spans="1:15" ht="22.5" customHeight="1" x14ac:dyDescent="0.3">
      <c r="A32" s="12"/>
      <c r="B32" s="74"/>
      <c r="C32" s="73"/>
      <c r="D32" s="59"/>
      <c r="E32" s="59"/>
      <c r="F32" s="73"/>
      <c r="G32" s="13" t="s">
        <v>72</v>
      </c>
      <c r="H32" s="22">
        <v>0</v>
      </c>
      <c r="I32" s="12"/>
      <c r="J32" s="15"/>
      <c r="K32" s="15">
        <f t="shared" si="6"/>
        <v>0</v>
      </c>
      <c r="L32" s="15"/>
      <c r="M32" s="24">
        <f t="shared" si="5"/>
        <v>0</v>
      </c>
      <c r="N32" s="16"/>
      <c r="O32" s="16"/>
    </row>
    <row r="33" spans="1:15" ht="26.25" customHeight="1" x14ac:dyDescent="0.3">
      <c r="A33" s="12"/>
      <c r="B33" s="84">
        <f>1+B30</f>
        <v>12</v>
      </c>
      <c r="C33" s="72" t="s">
        <v>0</v>
      </c>
      <c r="D33" s="81" t="s">
        <v>101</v>
      </c>
      <c r="E33" s="52" t="s">
        <v>39</v>
      </c>
      <c r="F33" s="72" t="s">
        <v>69</v>
      </c>
      <c r="G33" s="21" t="s">
        <v>94</v>
      </c>
      <c r="H33" s="23">
        <v>2</v>
      </c>
      <c r="I33" s="12"/>
      <c r="J33" s="8"/>
      <c r="K33" s="8">
        <f t="shared" si="6"/>
        <v>0</v>
      </c>
      <c r="L33" s="8"/>
      <c r="M33" s="33">
        <f t="shared" si="5"/>
        <v>0</v>
      </c>
      <c r="N33" s="9"/>
      <c r="O33" s="9"/>
    </row>
    <row r="34" spans="1:15" ht="26.25" customHeight="1" x14ac:dyDescent="0.3">
      <c r="A34" s="12"/>
      <c r="B34" s="84"/>
      <c r="C34" s="72"/>
      <c r="D34" s="82"/>
      <c r="E34" s="53"/>
      <c r="F34" s="72"/>
      <c r="G34" s="21" t="s">
        <v>93</v>
      </c>
      <c r="H34" s="23">
        <v>0</v>
      </c>
      <c r="I34" s="12"/>
      <c r="J34" s="8"/>
      <c r="K34" s="8">
        <f t="shared" si="6"/>
        <v>0</v>
      </c>
      <c r="L34" s="8"/>
      <c r="M34" s="33">
        <f t="shared" si="5"/>
        <v>0</v>
      </c>
      <c r="N34" s="9"/>
      <c r="O34" s="9"/>
    </row>
    <row r="35" spans="1:15" ht="21.6" x14ac:dyDescent="0.3">
      <c r="A35" s="12"/>
      <c r="B35" s="59">
        <f>1+B33</f>
        <v>13</v>
      </c>
      <c r="C35" s="60" t="s">
        <v>48</v>
      </c>
      <c r="D35" s="74" t="s">
        <v>92</v>
      </c>
      <c r="E35" s="59" t="s">
        <v>39</v>
      </c>
      <c r="F35" s="73" t="s">
        <v>77</v>
      </c>
      <c r="G35" s="50" t="s">
        <v>96</v>
      </c>
      <c r="H35" s="17">
        <v>5</v>
      </c>
      <c r="I35" s="12"/>
      <c r="J35" s="15"/>
      <c r="K35" s="15">
        <f t="shared" si="6"/>
        <v>0</v>
      </c>
      <c r="L35" s="15"/>
      <c r="M35" s="24">
        <f t="shared" si="5"/>
        <v>0</v>
      </c>
      <c r="N35" s="16"/>
      <c r="O35" s="16"/>
    </row>
    <row r="36" spans="1:15" ht="21.6" x14ac:dyDescent="0.3">
      <c r="A36" s="12"/>
      <c r="B36" s="59"/>
      <c r="C36" s="62"/>
      <c r="D36" s="74"/>
      <c r="E36" s="59"/>
      <c r="F36" s="73"/>
      <c r="G36" s="13" t="s">
        <v>95</v>
      </c>
      <c r="H36" s="17">
        <v>0</v>
      </c>
      <c r="I36" s="12"/>
      <c r="J36" s="15"/>
      <c r="K36" s="15">
        <f t="shared" si="6"/>
        <v>0</v>
      </c>
      <c r="L36" s="15"/>
      <c r="M36" s="24">
        <f t="shared" si="5"/>
        <v>0</v>
      </c>
      <c r="N36" s="16"/>
      <c r="O36" s="16"/>
    </row>
    <row r="37" spans="1:15" s="20" customFormat="1" x14ac:dyDescent="0.3">
      <c r="B37" s="35" t="s">
        <v>24</v>
      </c>
      <c r="C37" s="36" t="s">
        <v>1</v>
      </c>
      <c r="D37" s="36"/>
      <c r="E37" s="36"/>
      <c r="F37" s="36"/>
      <c r="G37" s="37"/>
      <c r="H37" s="38">
        <f>H20+H24+H28+H30+H33+H35</f>
        <v>43</v>
      </c>
      <c r="I37" s="18"/>
      <c r="J37" s="29">
        <f>SUM(K20:K36)</f>
        <v>0</v>
      </c>
      <c r="K37" s="29"/>
      <c r="L37" s="29">
        <f>SUM(M20:M36)</f>
        <v>0</v>
      </c>
      <c r="M37" s="31"/>
      <c r="N37" s="29"/>
      <c r="O37" s="29"/>
    </row>
    <row r="38" spans="1:15" ht="21.6" x14ac:dyDescent="0.3">
      <c r="B38" s="4" t="s">
        <v>4</v>
      </c>
      <c r="C38" s="5" t="s">
        <v>34</v>
      </c>
      <c r="D38" s="6" t="s">
        <v>36</v>
      </c>
      <c r="E38" s="6" t="s">
        <v>37</v>
      </c>
      <c r="F38" s="5" t="s">
        <v>5</v>
      </c>
      <c r="G38" s="4" t="s">
        <v>106</v>
      </c>
      <c r="H38" s="7" t="s">
        <v>6</v>
      </c>
      <c r="I38" s="12"/>
      <c r="J38" s="6" t="s">
        <v>107</v>
      </c>
      <c r="K38" s="6" t="s">
        <v>31</v>
      </c>
      <c r="L38" s="6" t="s">
        <v>108</v>
      </c>
      <c r="M38" s="6" t="s">
        <v>31</v>
      </c>
      <c r="N38" s="6" t="s">
        <v>103</v>
      </c>
      <c r="O38" s="6" t="s">
        <v>55</v>
      </c>
    </row>
    <row r="39" spans="1:15" ht="21.9" customHeight="1" x14ac:dyDescent="0.3">
      <c r="B39" s="52">
        <f>1+B35</f>
        <v>14</v>
      </c>
      <c r="C39" s="56" t="s">
        <v>54</v>
      </c>
      <c r="D39" s="52" t="s">
        <v>100</v>
      </c>
      <c r="E39" s="52" t="s">
        <v>39</v>
      </c>
      <c r="F39" s="54" t="s">
        <v>97</v>
      </c>
      <c r="G39" s="51" t="s">
        <v>62</v>
      </c>
      <c r="H39" s="23">
        <v>5</v>
      </c>
      <c r="I39" s="12"/>
      <c r="J39" s="8"/>
      <c r="K39" s="8">
        <f t="shared" ref="K39:K40" si="7">IF(J39="x",H39,0)</f>
        <v>0</v>
      </c>
      <c r="L39" s="8"/>
      <c r="M39" s="33">
        <f>IF(L39="x",H39,0)</f>
        <v>0</v>
      </c>
      <c r="N39" s="9"/>
      <c r="O39" s="9"/>
    </row>
    <row r="40" spans="1:15" ht="21.9" customHeight="1" x14ac:dyDescent="0.3">
      <c r="B40" s="53"/>
      <c r="C40" s="57"/>
      <c r="D40" s="53"/>
      <c r="E40" s="53"/>
      <c r="F40" s="55"/>
      <c r="G40" s="21" t="s">
        <v>63</v>
      </c>
      <c r="H40" s="23">
        <v>0</v>
      </c>
      <c r="I40" s="12"/>
      <c r="J40" s="8"/>
      <c r="K40" s="8">
        <f t="shared" si="7"/>
        <v>0</v>
      </c>
      <c r="L40" s="8"/>
      <c r="M40" s="33">
        <f>IF(L40="x",H40,0)</f>
        <v>0</v>
      </c>
      <c r="N40" s="9"/>
      <c r="O40" s="9"/>
    </row>
    <row r="41" spans="1:15" ht="39" customHeight="1" x14ac:dyDescent="0.3">
      <c r="B41" s="59">
        <f>1+B39</f>
        <v>15</v>
      </c>
      <c r="C41" s="60" t="s">
        <v>25</v>
      </c>
      <c r="D41" s="65" t="s">
        <v>100</v>
      </c>
      <c r="E41" s="65" t="s">
        <v>39</v>
      </c>
      <c r="F41" s="63" t="s">
        <v>70</v>
      </c>
      <c r="G41" s="16" t="s">
        <v>65</v>
      </c>
      <c r="H41" s="17">
        <v>10</v>
      </c>
      <c r="I41" s="12"/>
      <c r="J41" s="34"/>
      <c r="K41" s="15">
        <f t="shared" ref="K41:K43" si="8">IF(J41="x",H41,0)</f>
        <v>0</v>
      </c>
      <c r="L41" s="34"/>
      <c r="M41" s="24">
        <f>IF(L41="x",H41,0)</f>
        <v>0</v>
      </c>
      <c r="N41" s="16"/>
      <c r="O41" s="16"/>
    </row>
    <row r="42" spans="1:15" ht="39" customHeight="1" x14ac:dyDescent="0.3">
      <c r="B42" s="59"/>
      <c r="C42" s="61"/>
      <c r="D42" s="66"/>
      <c r="E42" s="66"/>
      <c r="F42" s="64"/>
      <c r="G42" s="13" t="s">
        <v>98</v>
      </c>
      <c r="H42" s="17">
        <v>5</v>
      </c>
      <c r="I42" s="12"/>
      <c r="J42" s="34"/>
      <c r="K42" s="15">
        <f t="shared" si="8"/>
        <v>0</v>
      </c>
      <c r="L42" s="34"/>
      <c r="M42" s="24">
        <f>IF(L42="x",H42,0)</f>
        <v>0</v>
      </c>
      <c r="N42" s="16"/>
      <c r="O42" s="16"/>
    </row>
    <row r="43" spans="1:15" ht="39" customHeight="1" x14ac:dyDescent="0.3">
      <c r="B43" s="59"/>
      <c r="C43" s="62"/>
      <c r="D43" s="67"/>
      <c r="E43" s="67"/>
      <c r="F43" s="64"/>
      <c r="G43" s="13" t="s">
        <v>99</v>
      </c>
      <c r="H43" s="17">
        <v>0</v>
      </c>
      <c r="I43" s="12"/>
      <c r="J43" s="34"/>
      <c r="K43" s="15">
        <f t="shared" si="8"/>
        <v>0</v>
      </c>
      <c r="L43" s="34"/>
      <c r="M43" s="24">
        <f>IF(L43="x",H43,0)</f>
        <v>0</v>
      </c>
      <c r="N43" s="16"/>
      <c r="O43" s="16"/>
    </row>
    <row r="44" spans="1:15" s="20" customFormat="1" x14ac:dyDescent="0.3">
      <c r="B44" s="35" t="s">
        <v>24</v>
      </c>
      <c r="C44" s="36" t="s">
        <v>3</v>
      </c>
      <c r="D44" s="36"/>
      <c r="E44" s="36"/>
      <c r="F44" s="36"/>
      <c r="G44" s="37"/>
      <c r="H44" s="38">
        <f>H39+H41</f>
        <v>15</v>
      </c>
      <c r="I44" s="18"/>
      <c r="J44" s="29">
        <f>SUM(K39:K43)</f>
        <v>0</v>
      </c>
      <c r="K44" s="29"/>
      <c r="L44" s="29">
        <f>SUM(M39:M43)</f>
        <v>0</v>
      </c>
      <c r="M44" s="31"/>
      <c r="N44" s="29"/>
      <c r="O44" s="29"/>
    </row>
    <row r="45" spans="1:15" ht="26.25" customHeight="1" x14ac:dyDescent="0.3">
      <c r="B45" s="4" t="s">
        <v>4</v>
      </c>
      <c r="C45" s="5" t="s">
        <v>35</v>
      </c>
      <c r="D45" s="6" t="s">
        <v>36</v>
      </c>
      <c r="E45" s="6" t="s">
        <v>37</v>
      </c>
      <c r="F45" s="5" t="s">
        <v>5</v>
      </c>
      <c r="G45" s="4" t="s">
        <v>106</v>
      </c>
      <c r="H45" s="7" t="s">
        <v>6</v>
      </c>
      <c r="I45" s="12"/>
      <c r="J45" s="6" t="s">
        <v>107</v>
      </c>
      <c r="K45" s="6" t="s">
        <v>31</v>
      </c>
      <c r="L45" s="6" t="s">
        <v>108</v>
      </c>
      <c r="M45" s="6" t="s">
        <v>31</v>
      </c>
      <c r="N45" s="6" t="s">
        <v>103</v>
      </c>
      <c r="O45" s="6" t="s">
        <v>55</v>
      </c>
    </row>
    <row r="46" spans="1:15" ht="22.5" customHeight="1" x14ac:dyDescent="0.3">
      <c r="B46" s="52">
        <f>1+B41</f>
        <v>16</v>
      </c>
      <c r="C46" s="56" t="s">
        <v>27</v>
      </c>
      <c r="D46" s="52" t="s">
        <v>100</v>
      </c>
      <c r="E46" s="52" t="s">
        <v>39</v>
      </c>
      <c r="F46" s="54" t="s">
        <v>42</v>
      </c>
      <c r="G46" s="9" t="s">
        <v>28</v>
      </c>
      <c r="H46" s="23">
        <v>5</v>
      </c>
      <c r="I46" s="12"/>
      <c r="J46" s="8"/>
      <c r="K46" s="8">
        <f>IF(J46="x",H46,0)</f>
        <v>0</v>
      </c>
      <c r="L46" s="8"/>
      <c r="M46" s="33">
        <f>IF(L46="x",H46,0)</f>
        <v>0</v>
      </c>
      <c r="N46" s="9"/>
      <c r="O46" s="9"/>
    </row>
    <row r="47" spans="1:15" ht="22.5" customHeight="1" x14ac:dyDescent="0.3">
      <c r="B47" s="53"/>
      <c r="C47" s="57"/>
      <c r="D47" s="53"/>
      <c r="E47" s="53"/>
      <c r="F47" s="55"/>
      <c r="G47" s="9" t="s">
        <v>29</v>
      </c>
      <c r="H47" s="23">
        <v>0</v>
      </c>
      <c r="I47" s="12"/>
      <c r="J47" s="8"/>
      <c r="K47" s="8">
        <f>IF(J47="x",H47,0)</f>
        <v>0</v>
      </c>
      <c r="L47" s="8"/>
      <c r="M47" s="33">
        <f>IF(L47="x",H47,0)</f>
        <v>0</v>
      </c>
      <c r="N47" s="9"/>
      <c r="O47" s="9"/>
    </row>
    <row r="48" spans="1:15" ht="26.25" customHeight="1" x14ac:dyDescent="0.3">
      <c r="B48" s="68">
        <f>1+B46</f>
        <v>17</v>
      </c>
      <c r="C48" s="70" t="s">
        <v>44</v>
      </c>
      <c r="D48" s="59" t="s">
        <v>64</v>
      </c>
      <c r="E48" s="59" t="s">
        <v>38</v>
      </c>
      <c r="F48" s="70" t="s">
        <v>52</v>
      </c>
      <c r="G48" s="13" t="s">
        <v>45</v>
      </c>
      <c r="H48" s="22">
        <v>10</v>
      </c>
      <c r="I48" s="12"/>
      <c r="J48" s="15"/>
      <c r="K48" s="15">
        <f>IF(J48="x",H48,0)</f>
        <v>0</v>
      </c>
      <c r="L48" s="15"/>
      <c r="M48" s="24">
        <f>IF(L48="x",H48,0)</f>
        <v>0</v>
      </c>
      <c r="N48" s="16"/>
      <c r="O48" s="16"/>
    </row>
    <row r="49" spans="2:15" ht="26.25" customHeight="1" x14ac:dyDescent="0.3">
      <c r="B49" s="69"/>
      <c r="C49" s="71"/>
      <c r="D49" s="59"/>
      <c r="E49" s="59"/>
      <c r="F49" s="71"/>
      <c r="G49" s="13" t="s">
        <v>46</v>
      </c>
      <c r="H49" s="17">
        <v>0</v>
      </c>
      <c r="I49" s="12"/>
      <c r="J49" s="15"/>
      <c r="K49" s="15">
        <f>IF(J49="x",H49,0)</f>
        <v>0</v>
      </c>
      <c r="L49" s="15"/>
      <c r="M49" s="24">
        <f>IF(L49="x",H49,0)</f>
        <v>0</v>
      </c>
      <c r="N49" s="16"/>
      <c r="O49" s="16"/>
    </row>
    <row r="50" spans="2:15" s="20" customFormat="1" x14ac:dyDescent="0.3">
      <c r="B50" s="35" t="s">
        <v>24</v>
      </c>
      <c r="C50" s="36" t="s">
        <v>26</v>
      </c>
      <c r="D50" s="36"/>
      <c r="E50" s="36"/>
      <c r="F50" s="36"/>
      <c r="G50" s="37"/>
      <c r="H50" s="38">
        <f>H46+H48</f>
        <v>15</v>
      </c>
      <c r="I50" s="18"/>
      <c r="J50" s="29">
        <f>SUM(K46:K49)</f>
        <v>0</v>
      </c>
      <c r="K50" s="29"/>
      <c r="L50" s="29">
        <f>SUM(M46:M49)</f>
        <v>0</v>
      </c>
      <c r="M50" s="31"/>
      <c r="N50" s="29"/>
      <c r="O50" s="29"/>
    </row>
    <row r="51" spans="2:15" x14ac:dyDescent="0.3">
      <c r="I51" s="12"/>
      <c r="N51" s="42"/>
      <c r="O51" s="42"/>
    </row>
    <row r="52" spans="2:15" s="20" customFormat="1" ht="26.25" customHeight="1" x14ac:dyDescent="0.3">
      <c r="B52" s="4"/>
      <c r="C52" s="5"/>
      <c r="D52" s="5"/>
      <c r="E52" s="6"/>
      <c r="F52" s="5"/>
      <c r="G52" s="4"/>
      <c r="H52" s="7" t="s">
        <v>43</v>
      </c>
      <c r="J52" s="6" t="s">
        <v>107</v>
      </c>
      <c r="K52" s="6"/>
      <c r="L52" s="6" t="s">
        <v>108</v>
      </c>
      <c r="M52" s="32"/>
      <c r="N52" s="6" t="s">
        <v>103</v>
      </c>
      <c r="O52" s="6" t="s">
        <v>55</v>
      </c>
    </row>
    <row r="53" spans="2:15" ht="26.25" customHeight="1" x14ac:dyDescent="0.3">
      <c r="B53" s="43"/>
      <c r="C53" s="44" t="s">
        <v>30</v>
      </c>
      <c r="D53" s="44"/>
      <c r="E53" s="44"/>
      <c r="F53" s="44"/>
      <c r="G53" s="43"/>
      <c r="H53" s="45">
        <f>H50+H44+H37+H18</f>
        <v>105</v>
      </c>
      <c r="J53" s="45">
        <f>J50+J44+J37+J18</f>
        <v>0</v>
      </c>
      <c r="K53" s="46"/>
      <c r="L53" s="45">
        <f>L50+L44+L37+L18</f>
        <v>0</v>
      </c>
      <c r="M53" s="47"/>
      <c r="N53" s="11"/>
      <c r="O53" s="11"/>
    </row>
    <row r="55" spans="2:15" ht="25.5" customHeight="1" x14ac:dyDescent="0.3">
      <c r="B55" s="58" t="s">
        <v>66</v>
      </c>
      <c r="C55" s="58"/>
      <c r="D55" s="58"/>
      <c r="E55" s="58"/>
      <c r="F55" s="58"/>
      <c r="H55" s="49" t="s">
        <v>109</v>
      </c>
      <c r="I55" s="42"/>
      <c r="J55" s="48">
        <f>J53/$H$53</f>
        <v>0</v>
      </c>
      <c r="K55" s="2"/>
      <c r="L55" s="48">
        <f>L53/$H$53</f>
        <v>0</v>
      </c>
    </row>
    <row r="56" spans="2:15" ht="25.5" customHeight="1" x14ac:dyDescent="0.3">
      <c r="B56" s="58"/>
      <c r="C56" s="58"/>
      <c r="D56" s="58"/>
      <c r="E56" s="58"/>
      <c r="F56" s="58"/>
    </row>
  </sheetData>
  <mergeCells count="90">
    <mergeCell ref="F46:F47"/>
    <mergeCell ref="B14:B15"/>
    <mergeCell ref="C14:C15"/>
    <mergeCell ref="C24:C27"/>
    <mergeCell ref="D33:D34"/>
    <mergeCell ref="E33:E34"/>
    <mergeCell ref="B33:B34"/>
    <mergeCell ref="C33:C34"/>
    <mergeCell ref="F20:F23"/>
    <mergeCell ref="F16:F17"/>
    <mergeCell ref="B30:B32"/>
    <mergeCell ref="C30:C32"/>
    <mergeCell ref="B28:B29"/>
    <mergeCell ref="C28:C29"/>
    <mergeCell ref="D28:D29"/>
    <mergeCell ref="B20:B23"/>
    <mergeCell ref="B1:L1"/>
    <mergeCell ref="B4:B5"/>
    <mergeCell ref="C4:C5"/>
    <mergeCell ref="F4:F5"/>
    <mergeCell ref="B10:B11"/>
    <mergeCell ref="C10:C11"/>
    <mergeCell ref="F10:F11"/>
    <mergeCell ref="B6:B7"/>
    <mergeCell ref="C6:C7"/>
    <mergeCell ref="F6:F7"/>
    <mergeCell ref="E4:E5"/>
    <mergeCell ref="E6:E7"/>
    <mergeCell ref="E10:E11"/>
    <mergeCell ref="B2:G2"/>
    <mergeCell ref="J2:M2"/>
    <mergeCell ref="F8:F9"/>
    <mergeCell ref="D4:D5"/>
    <mergeCell ref="D6:D7"/>
    <mergeCell ref="C20:C23"/>
    <mergeCell ref="D20:D23"/>
    <mergeCell ref="F12:F13"/>
    <mergeCell ref="D10:D11"/>
    <mergeCell ref="D12:D13"/>
    <mergeCell ref="E12:E13"/>
    <mergeCell ref="C8:C9"/>
    <mergeCell ref="D8:D9"/>
    <mergeCell ref="B8:B9"/>
    <mergeCell ref="F24:F27"/>
    <mergeCell ref="B24:B27"/>
    <mergeCell ref="D24:D27"/>
    <mergeCell ref="E24:E27"/>
    <mergeCell ref="B12:B13"/>
    <mergeCell ref="C12:C13"/>
    <mergeCell ref="E20:E23"/>
    <mergeCell ref="B16:B17"/>
    <mergeCell ref="C16:C17"/>
    <mergeCell ref="D16:D17"/>
    <mergeCell ref="E16:E17"/>
    <mergeCell ref="F14:F15"/>
    <mergeCell ref="E14:E15"/>
    <mergeCell ref="D14:D15"/>
    <mergeCell ref="E8:E9"/>
    <mergeCell ref="D30:D32"/>
    <mergeCell ref="E30:E32"/>
    <mergeCell ref="F30:F32"/>
    <mergeCell ref="E28:E29"/>
    <mergeCell ref="F28:F29"/>
    <mergeCell ref="F33:F34"/>
    <mergeCell ref="B35:B36"/>
    <mergeCell ref="C35:C36"/>
    <mergeCell ref="F35:F36"/>
    <mergeCell ref="D35:D36"/>
    <mergeCell ref="E35:E36"/>
    <mergeCell ref="B55:F55"/>
    <mergeCell ref="B56:F56"/>
    <mergeCell ref="B41:B43"/>
    <mergeCell ref="C41:C43"/>
    <mergeCell ref="F41:F43"/>
    <mergeCell ref="D41:D43"/>
    <mergeCell ref="B48:B49"/>
    <mergeCell ref="C48:C49"/>
    <mergeCell ref="D48:D49"/>
    <mergeCell ref="E48:E49"/>
    <mergeCell ref="F48:F49"/>
    <mergeCell ref="E46:E47"/>
    <mergeCell ref="E41:E43"/>
    <mergeCell ref="D46:D47"/>
    <mergeCell ref="B46:B47"/>
    <mergeCell ref="C46:C47"/>
    <mergeCell ref="E39:E40"/>
    <mergeCell ref="F39:F40"/>
    <mergeCell ref="B39:B40"/>
    <mergeCell ref="C39:C40"/>
    <mergeCell ref="D39:D40"/>
  </mergeCells>
  <pageMargins left="0.7" right="0.7" top="0.75" bottom="0.75" header="0.3" footer="0.3"/>
  <pageSetup paperSize="9" scale="54" fitToHeight="0" orientation="landscape" r:id="rId1"/>
  <rowBreaks count="1" manualBreakCount="1">
    <brk id="37" max="1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19" ma:contentTypeDescription="Een nieuw document maken." ma:contentTypeScope="" ma:versionID="abaea3443febbe828b1ca0e649564d48">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d1912a86e72c49b9ed64b73623ddd547"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TaxCatchAll xmlns="e7fee12f-7364-4350-a58e-b9a3dabb10bc" xsi:nil="true"/>
    <MigrationWizIdPermissions xmlns="4f7a1ba3-2415-40f8-897f-cbc9e8918319" xsi:nil="true"/>
    <lcf76f155ced4ddcb4097134ff3c332f1 xmlns="4f7a1ba3-2415-40f8-897f-cbc9e8918319" xsi:nil="true"/>
    <MigrationWizIdVersion xmlns="4f7a1ba3-2415-40f8-897f-cbc9e8918319">789d463a-c5ed-4350-bbef-aff1e2b7523d-638497218280000000</MigrationWizIdVersion>
    <lcf76f155ced4ddcb4097134ff3c332f0 xmlns="4f7a1ba3-2415-40f8-897f-cbc9e8918319" xsi:nil="true"/>
    <lcf76f155ced4ddcb4097134ff3c332f2 xmlns="4f7a1ba3-2415-40f8-897f-cbc9e8918319" xsi:nil="true"/>
    <MigrationWizId xmlns="4f7a1ba3-2415-40f8-897f-cbc9e8918319">789d463a-c5ed-4350-bbef-aff1e2b7523d</MigrationWiz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6390B8-268A-490D-9845-0E78FC0215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32E632-2A9E-46A6-ACBF-43F39C5D7C91}">
  <ds:schemaRefs>
    <ds:schemaRef ds:uri="http://schemas.microsoft.com/office/2006/documentManagement/types"/>
    <ds:schemaRef ds:uri="http://purl.org/dc/terms/"/>
    <ds:schemaRef ds:uri="http://schemas.microsoft.com/office/2006/metadata/properties"/>
    <ds:schemaRef ds:uri="4f7a1ba3-2415-40f8-897f-cbc9e8918319"/>
    <ds:schemaRef ds:uri="http://purl.org/dc/dcmitype/"/>
    <ds:schemaRef ds:uri="http://www.w3.org/XML/1998/namespace"/>
    <ds:schemaRef ds:uri="http://schemas.openxmlformats.org/package/2006/metadata/core-properties"/>
    <ds:schemaRef ds:uri="http://purl.org/dc/elements/1.1/"/>
    <ds:schemaRef ds:uri="http://schemas.microsoft.com/office/infopath/2007/PartnerControls"/>
    <ds:schemaRef ds:uri="e7fee12f-7364-4350-a58e-b9a3dabb10bc"/>
  </ds:schemaRefs>
</ds:datastoreItem>
</file>

<file path=customXml/itemProps3.xml><?xml version="1.0" encoding="utf-8"?>
<ds:datastoreItem xmlns:ds="http://schemas.openxmlformats.org/officeDocument/2006/customXml" ds:itemID="{A4ABBE22-0878-4727-B24F-6504AFAE8D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KPI scoringsmodel</vt:lpstr>
      <vt:lpstr>'KPI scoringsmodel'!Afdrukbereik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Myrna</dc:creator>
  <cp:lastModifiedBy>Myrna Lansink | Inkada Inkoop &amp; Advies</cp:lastModifiedBy>
  <cp:lastPrinted>2021-01-25T15:49:53Z</cp:lastPrinted>
  <dcterms:created xsi:type="dcterms:W3CDTF">2017-12-27T15:21:38Z</dcterms:created>
  <dcterms:modified xsi:type="dcterms:W3CDTF">2024-10-18T14:03:59Z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