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kaalinkopennl-my.sharepoint.com/personal/info_lokaalinkopen_nl/Documents/Documenten/Lokaal Inkopen/Opdrachten/Quint Cuppen/Regiecentrale 2025/Aanbestedingsdocumenten/TenderNed/"/>
    </mc:Choice>
  </mc:AlternateContent>
  <xr:revisionPtr revIDLastSave="0" documentId="8_{8B12387D-6E2C-41B8-BA2B-598D122DEDE8}" xr6:coauthVersionLast="47" xr6:coauthVersionMax="47" xr10:uidLastSave="{00000000-0000-0000-0000-000000000000}"/>
  <bookViews>
    <workbookView xWindow="28680" yWindow="-120" windowWidth="29040" windowHeight="15720" xr2:uid="{BFFDC8BC-61B6-4A8B-A571-F652E83BF230}"/>
  </bookViews>
  <sheets>
    <sheet name="Totaaloverzic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1" l="1"/>
  <c r="C48" i="1"/>
  <c r="K25" i="1"/>
  <c r="K59" i="1" l="1"/>
  <c r="K58" i="1"/>
  <c r="K57" i="1"/>
  <c r="G53" i="1"/>
  <c r="K53" i="1" s="1"/>
  <c r="G52" i="1"/>
  <c r="K52" i="1" s="1"/>
  <c r="C19" i="1"/>
  <c r="E19" i="1" s="1"/>
  <c r="C18" i="1"/>
  <c r="E18" i="1" s="1"/>
  <c r="C17" i="1"/>
  <c r="E17" i="1" s="1"/>
  <c r="K24" i="1"/>
  <c r="K18" i="1" s="1"/>
  <c r="K23" i="1"/>
  <c r="K30" i="1"/>
  <c r="K77" i="1" s="1"/>
  <c r="F77" i="1" s="1"/>
  <c r="A3" i="1"/>
  <c r="A4" i="1" s="1"/>
  <c r="A5" i="1" s="1"/>
  <c r="A6" i="1" s="1"/>
  <c r="G66" i="1"/>
  <c r="K66" i="1" s="1"/>
  <c r="K78" i="1" s="1"/>
  <c r="F78" i="1" s="1"/>
  <c r="C51" i="1"/>
  <c r="G51" i="1" s="1"/>
  <c r="K51" i="1" s="1"/>
  <c r="C50" i="1"/>
  <c r="G50" i="1" s="1"/>
  <c r="K50" i="1" s="1"/>
  <c r="E49" i="1"/>
  <c r="E48" i="1"/>
  <c r="J39" i="1"/>
  <c r="J36" i="1"/>
  <c r="H37" i="1"/>
  <c r="H38" i="1"/>
  <c r="I38" i="1" s="1"/>
  <c r="H35" i="1"/>
  <c r="I37" i="1" l="1"/>
  <c r="K37" i="1" s="1"/>
  <c r="I35" i="1"/>
  <c r="K35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K38" i="1"/>
  <c r="F49" i="1"/>
  <c r="G49" i="1" s="1"/>
  <c r="K49" i="1" s="1"/>
  <c r="K70" i="1"/>
  <c r="K71" i="1"/>
  <c r="K17" i="1"/>
  <c r="K19" i="1"/>
  <c r="H34" i="1"/>
  <c r="A31" i="1" l="1"/>
  <c r="A32" i="1" s="1"/>
  <c r="A33" i="1" s="1"/>
  <c r="A34" i="1" s="1"/>
  <c r="A35" i="1" s="1"/>
  <c r="A36" i="1" s="1"/>
  <c r="A37" i="1" s="1"/>
  <c r="A38" i="1" s="1"/>
  <c r="A39" i="1" s="1"/>
  <c r="A40" i="1" s="1"/>
  <c r="F48" i="1"/>
  <c r="G48" i="1" s="1"/>
  <c r="I34" i="1"/>
  <c r="K34" i="1" s="1"/>
  <c r="A41" i="1" l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G54" i="1"/>
  <c r="K48" i="1"/>
  <c r="K54" i="1" s="1"/>
  <c r="K62" i="1" s="1"/>
  <c r="K40" i="1"/>
  <c r="K43" i="1" s="1"/>
  <c r="K46" i="1" l="1"/>
  <c r="K56" i="1"/>
  <c r="K60" i="1" l="1"/>
  <c r="K61" i="1" s="1"/>
  <c r="J61" i="1" s="1"/>
  <c r="J57" i="1"/>
  <c r="J58" i="1"/>
  <c r="D6" i="1"/>
  <c r="C8" i="1" l="1"/>
  <c r="K8" i="1" s="1"/>
  <c r="C6" i="1"/>
  <c r="F6" i="1" s="1"/>
  <c r="C16" i="1" l="1"/>
  <c r="E16" i="1" s="1"/>
  <c r="H6" i="1"/>
  <c r="K16" i="1" l="1"/>
  <c r="K6" i="1"/>
  <c r="K9" i="1" s="1"/>
  <c r="J6" i="1"/>
  <c r="K13" i="1" l="1"/>
  <c r="K22" i="1"/>
  <c r="K69" i="1" s="1"/>
  <c r="C15" i="1"/>
  <c r="E15" i="1" s="1"/>
  <c r="K26" i="1" l="1"/>
  <c r="K72" i="1"/>
  <c r="K15" i="1"/>
  <c r="K20" i="1" s="1"/>
  <c r="J23" i="1"/>
  <c r="J24" i="1"/>
  <c r="K28" i="1" l="1"/>
  <c r="K27" i="1" s="1"/>
  <c r="J27" i="1" s="1"/>
  <c r="J71" i="1"/>
  <c r="J70" i="1"/>
  <c r="C22" i="1" l="1"/>
  <c r="K74" i="1"/>
  <c r="F74" i="1" s="1"/>
  <c r="F79" i="1" s="1"/>
  <c r="K73" i="1" l="1"/>
  <c r="J73" i="1" s="1"/>
</calcChain>
</file>

<file path=xl/sharedStrings.xml><?xml version="1.0" encoding="utf-8"?>
<sst xmlns="http://schemas.openxmlformats.org/spreadsheetml/2006/main" count="146" uniqueCount="108">
  <si>
    <t>Totale directe kosten</t>
  </si>
  <si>
    <t>C</t>
  </si>
  <si>
    <t>D</t>
  </si>
  <si>
    <t>Ritaanname en ritboekingen</t>
  </si>
  <si>
    <t>Totale vergoeding</t>
  </si>
  <si>
    <t>Totaal</t>
  </si>
  <si>
    <t>t.g.v. telefonische boekingen</t>
  </si>
  <si>
    <t>Vergoedingen</t>
  </si>
  <si>
    <t>Aanbieder</t>
  </si>
  <si>
    <t>A1</t>
  </si>
  <si>
    <t>B</t>
  </si>
  <si>
    <t>E</t>
  </si>
  <si>
    <t>F</t>
  </si>
  <si>
    <t>G</t>
  </si>
  <si>
    <t>H</t>
  </si>
  <si>
    <t>I</t>
  </si>
  <si>
    <t>J</t>
  </si>
  <si>
    <t>Seconden per gesprek</t>
  </si>
  <si>
    <t>Totaal gespreksuren</t>
  </si>
  <si>
    <t>Systeemkosten</t>
  </si>
  <si>
    <t>Productie uurloon call agent</t>
  </si>
  <si>
    <t>Vergoeding systeemkosten</t>
  </si>
  <si>
    <t>Kosten</t>
  </si>
  <si>
    <t>Planning en regie</t>
  </si>
  <si>
    <t>Perceel 1</t>
  </si>
  <si>
    <t>Jaartotaal</t>
  </si>
  <si>
    <t>Kosten per week</t>
  </si>
  <si>
    <t>Loonkosten</t>
  </si>
  <si>
    <t xml:space="preserve">Totale direct indirecte kosten </t>
  </si>
  <si>
    <t>Totale algemene kosten (overhead)</t>
  </si>
  <si>
    <t>Opslag winst en risico</t>
  </si>
  <si>
    <t>Aan de ingevulde kwantiteiten in de open calculatie kunt u geen rechten ontlenen</t>
  </si>
  <si>
    <t>Inzeturen per jaar</t>
  </si>
  <si>
    <t>Overzicht en kengetallen</t>
  </si>
  <si>
    <t>Totaal productie uren call agents</t>
  </si>
  <si>
    <t>Vergoeding OV advies</t>
  </si>
  <si>
    <t>Perceel 1 buiten de vakantieperiode</t>
  </si>
  <si>
    <t>Perceel 1 in de vakantieperiode</t>
  </si>
  <si>
    <t>Perceel 2 buiten de vakantieperiode</t>
  </si>
  <si>
    <t>Perceel 2 in de vakantieperiode</t>
  </si>
  <si>
    <t>Vergoeding perceel 1 loonkosten</t>
  </si>
  <si>
    <t>Vergoeding perceel 2 systeemkosten</t>
  </si>
  <si>
    <t>Vergoeding perceel 2 loonkosten</t>
  </si>
  <si>
    <t>Opslag risico en winst</t>
  </si>
  <si>
    <t>Totale kosten</t>
  </si>
  <si>
    <t>Totaaloverzicht</t>
  </si>
  <si>
    <t>Vergoeding per jaar</t>
  </si>
  <si>
    <t>Uitgevoerde ritten</t>
  </si>
  <si>
    <t>Percentage uitgevoerde ritten</t>
  </si>
  <si>
    <t>Per uitgevoerde rit telefonische boeking</t>
  </si>
  <si>
    <t>Per uitgevoerde rit internetboeking</t>
  </si>
  <si>
    <t>Kosten per telefonische boeking</t>
  </si>
  <si>
    <t>Totaal directe kosten</t>
  </si>
  <si>
    <t>Totaal direct indirecte kosten</t>
  </si>
  <si>
    <t>Overhead</t>
  </si>
  <si>
    <t>Tarief</t>
  </si>
  <si>
    <t>Overzicht</t>
  </si>
  <si>
    <t>Vergoeding per maand</t>
  </si>
  <si>
    <t>Aantal</t>
  </si>
  <si>
    <t>OV adviezen t.b.v. perceel 1</t>
  </si>
  <si>
    <t>Vergoeding direct indirecte kosten</t>
  </si>
  <si>
    <t>Vergoeding overhead</t>
  </si>
  <si>
    <t>Overhead kosten</t>
  </si>
  <si>
    <t>Totaal kosten ritaanname</t>
  </si>
  <si>
    <t>Direct indirecte kosten</t>
  </si>
  <si>
    <t>Kosten overhead</t>
  </si>
  <si>
    <t>K</t>
  </si>
  <si>
    <t>Tarief/kosten per jaar</t>
  </si>
  <si>
    <t>Vergoeding per uur/jaar</t>
  </si>
  <si>
    <t>Kosten per uur/jaar</t>
  </si>
  <si>
    <t>Totale directe loonkosten</t>
  </si>
  <si>
    <t>Totale vergoeding incl. systemen, direct indirecte kosten/overhead</t>
  </si>
  <si>
    <t>Vergoeding ontwikkeling en projecten</t>
  </si>
  <si>
    <t>Ontwikkeling en projecten percelen 1 en 2</t>
  </si>
  <si>
    <t>Jaarsom voor waardering</t>
  </si>
  <si>
    <t>Percentage waardering</t>
  </si>
  <si>
    <t>vergoeding per inzetuur</t>
  </si>
  <si>
    <t>Systeemkosten Perceel 1</t>
  </si>
  <si>
    <t>Systeemkosten Perceel 2</t>
  </si>
  <si>
    <t>Planning en regie percelen 1 en 2</t>
  </si>
  <si>
    <t>Ritaanname en ritboekingen t.b.v perceel 1</t>
  </si>
  <si>
    <t>Jaarsom</t>
  </si>
  <si>
    <t>L</t>
  </si>
  <si>
    <t>Kosten per productie uur</t>
  </si>
  <si>
    <t>Productie uren per dag op maandag t/m vrijdag</t>
  </si>
  <si>
    <t>Productie uren zondag</t>
  </si>
  <si>
    <t>Productie uren zaterdag</t>
  </si>
  <si>
    <t>Productie uren per week</t>
  </si>
  <si>
    <t>Weken per jaar</t>
  </si>
  <si>
    <t xml:space="preserve"> </t>
  </si>
  <si>
    <t>Kosten en vergoeding exclusief OV advies en Ontwikkeling en Projecten</t>
  </si>
  <si>
    <t>OV adviezen</t>
  </si>
  <si>
    <t>Ontwikkeling en projecten</t>
  </si>
  <si>
    <t>Opslag improductief</t>
  </si>
  <si>
    <t>t.g.v. digitale boekingen</t>
  </si>
  <si>
    <t>Totale loonkosten ritaanname en -boeking</t>
  </si>
  <si>
    <t xml:space="preserve">Te factureren per maand: Tarief x uitgevoerde ritten per maand ten gevolge van digitale boeking </t>
  </si>
  <si>
    <t>Te factureren per maand: 1/12 deel van de jaarkosten</t>
  </si>
  <si>
    <t>Integraal tarief</t>
  </si>
  <si>
    <t>Per maand</t>
  </si>
  <si>
    <t>Totaal vergoedingen per jaar</t>
  </si>
  <si>
    <t>Totale kosten per jaar</t>
  </si>
  <si>
    <t xml:space="preserve">Te factureren per maand: Tarief x uitgevoerde ritten per maand ten gevolge van telefonische boeking </t>
  </si>
  <si>
    <t>Let op! Totaal dient 52 weken te zijn</t>
  </si>
  <si>
    <t>Let op! Maximaal tarief € 0,85</t>
  </si>
  <si>
    <t xml:space="preserve">Te factureren per maand: Tarief x gegeven OV adviezen </t>
  </si>
  <si>
    <t>Kosten per digitale boeking</t>
  </si>
  <si>
    <t>Versie 3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</si>
</sst>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164" formatCode="_-* #,##0.00_-;\-* #,##0.00_-;_-* &quot;-&quot;??_-;_-@_-"/>
    <numFmt numFmtId="165" formatCode="_-&quot;€&quot;\ * #,##0_-;_-&quot;€&quot;\ * #,##0\-;_-&quot;€&quot;\ * &quot;-&quot;??_-;_-@_-"/>
    <numFmt numFmtId="166" formatCode="#,##0.0"/>
    <numFmt numFmtId="167" formatCode="0.0%"/>
    <numFmt numFmtId="168" formatCode="_ &quot;€&quot;\ * #,##0_ ;_ &quot;€&quot;\ * \-#,##0_ ;_ &quot;€&quot;\ * &quot;-&quot;??_ ;_ @_ "/>
    <numFmt numFmtId="169" formatCode="#,##0_ ;\-#,##0\ "/>
    <numFmt numFmtId="170" formatCode="#,##0.00_ ;\-#,##0.00\ "/>
    <numFmt numFmtId="171" formatCode="0.000%"/>
    <numFmt numFmtId="172" formatCode="_-* #,##0.0000_-;\-* #,##0.0000_-;_-* &quot;-&quot;??_-;_-@_-"/>
    <numFmt numFmtId="173" formatCode="0.0000%"/>
    <numFmt numFmtId="174" formatCode="_-* #,##0.00000000_-;\-* #,##0.00000000_-;_-* &quot;-&quot;??_-;_-@_-"/>
    <numFmt numFmtId="175" formatCode="_ &quot;€&quot;\ * #,##0.0000_ ;_ &quot;€&quot;\ * \-#,##0.0000_ ;_ &quot;€&quot;\ * &quot;-&quot;??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68">
    <xf numFmtId="0" fontId="0" fillId="0" borderId="0" xfId="0"/>
    <xf numFmtId="44" fontId="0" fillId="0" borderId="0" xfId="1" applyFont="1"/>
    <xf numFmtId="44" fontId="0" fillId="0" borderId="0" xfId="0" applyNumberFormat="1"/>
    <xf numFmtId="10" fontId="0" fillId="0" borderId="0" xfId="2" applyNumberFormat="1" applyFont="1"/>
    <xf numFmtId="0" fontId="0" fillId="4" borderId="0" xfId="0" applyFill="1"/>
    <xf numFmtId="0" fontId="0" fillId="5" borderId="6" xfId="0" applyFill="1" applyBorder="1"/>
    <xf numFmtId="0" fontId="0" fillId="5" borderId="4" xfId="0" applyFill="1" applyBorder="1"/>
    <xf numFmtId="44" fontId="0" fillId="5" borderId="2" xfId="0" applyNumberFormat="1" applyFill="1" applyBorder="1"/>
    <xf numFmtId="0" fontId="0" fillId="5" borderId="0" xfId="0" applyFill="1"/>
    <xf numFmtId="0" fontId="0" fillId="5" borderId="10" xfId="0" applyFill="1" applyBorder="1"/>
    <xf numFmtId="44" fontId="0" fillId="5" borderId="0" xfId="0" applyNumberFormat="1" applyFill="1"/>
    <xf numFmtId="44" fontId="0" fillId="5" borderId="11" xfId="0" applyNumberFormat="1" applyFill="1" applyBorder="1"/>
    <xf numFmtId="0" fontId="0" fillId="4" borderId="0" xfId="0" applyFill="1" applyAlignment="1">
      <alignment vertical="top" wrapText="1"/>
    </xf>
    <xf numFmtId="167" fontId="0" fillId="5" borderId="0" xfId="2" applyNumberFormat="1" applyFont="1" applyFill="1" applyBorder="1"/>
    <xf numFmtId="3" fontId="0" fillId="0" borderId="0" xfId="0" applyNumberFormat="1"/>
    <xf numFmtId="0" fontId="0" fillId="4" borderId="0" xfId="0" applyFill="1" applyAlignment="1">
      <alignment horizontal="center" vertical="center"/>
    </xf>
    <xf numFmtId="0" fontId="0" fillId="5" borderId="16" xfId="0" applyFill="1" applyBorder="1"/>
    <xf numFmtId="0" fontId="0" fillId="5" borderId="20" xfId="0" applyFill="1" applyBorder="1"/>
    <xf numFmtId="0" fontId="0" fillId="5" borderId="24" xfId="0" applyFill="1" applyBorder="1"/>
    <xf numFmtId="44" fontId="0" fillId="5" borderId="1" xfId="0" applyNumberFormat="1" applyFill="1" applyBorder="1"/>
    <xf numFmtId="0" fontId="0" fillId="5" borderId="3" xfId="0" applyFill="1" applyBorder="1"/>
    <xf numFmtId="0" fontId="0" fillId="5" borderId="15" xfId="0" applyFill="1" applyBorder="1"/>
    <xf numFmtId="44" fontId="0" fillId="5" borderId="32" xfId="0" applyNumberFormat="1" applyFill="1" applyBorder="1"/>
    <xf numFmtId="44" fontId="0" fillId="5" borderId="18" xfId="0" applyNumberFormat="1" applyFill="1" applyBorder="1"/>
    <xf numFmtId="0" fontId="2" fillId="5" borderId="10" xfId="0" applyFont="1" applyFill="1" applyBorder="1"/>
    <xf numFmtId="0" fontId="2" fillId="5" borderId="34" xfId="0" applyFont="1" applyFill="1" applyBorder="1"/>
    <xf numFmtId="0" fontId="2" fillId="5" borderId="14" xfId="0" applyFont="1" applyFill="1" applyBorder="1"/>
    <xf numFmtId="44" fontId="0" fillId="5" borderId="12" xfId="0" applyNumberFormat="1" applyFill="1" applyBorder="1"/>
    <xf numFmtId="44" fontId="2" fillId="5" borderId="0" xfId="0" applyNumberFormat="1" applyFont="1" applyFill="1" applyAlignment="1">
      <alignment vertical="top" wrapText="1"/>
    </xf>
    <xf numFmtId="170" fontId="0" fillId="5" borderId="0" xfId="0" applyNumberFormat="1" applyFill="1"/>
    <xf numFmtId="44" fontId="0" fillId="5" borderId="35" xfId="0" applyNumberFormat="1" applyFill="1" applyBorder="1"/>
    <xf numFmtId="0" fontId="0" fillId="2" borderId="26" xfId="0" applyFill="1" applyBorder="1"/>
    <xf numFmtId="44" fontId="2" fillId="2" borderId="26" xfId="0" applyNumberFormat="1" applyFont="1" applyFill="1" applyBorder="1" applyAlignment="1">
      <alignment vertical="top"/>
    </xf>
    <xf numFmtId="0" fontId="2" fillId="2" borderId="25" xfId="0" applyFont="1" applyFill="1" applyBorder="1"/>
    <xf numFmtId="44" fontId="0" fillId="2" borderId="26" xfId="0" applyNumberFormat="1" applyFill="1" applyBorder="1"/>
    <xf numFmtId="44" fontId="2" fillId="2" borderId="26" xfId="0" applyNumberFormat="1" applyFont="1" applyFill="1" applyBorder="1" applyAlignment="1">
      <alignment vertical="top" wrapText="1"/>
    </xf>
    <xf numFmtId="0" fontId="0" fillId="2" borderId="26" xfId="0" applyFill="1" applyBorder="1" applyProtection="1">
      <protection locked="0"/>
    </xf>
    <xf numFmtId="44" fontId="0" fillId="5" borderId="2" xfId="1" applyFont="1" applyFill="1" applyBorder="1"/>
    <xf numFmtId="44" fontId="0" fillId="5" borderId="7" xfId="1" applyFont="1" applyFill="1" applyBorder="1"/>
    <xf numFmtId="44" fontId="0" fillId="5" borderId="20" xfId="0" applyNumberFormat="1" applyFill="1" applyBorder="1"/>
    <xf numFmtId="44" fontId="2" fillId="5" borderId="12" xfId="0" applyNumberFormat="1" applyFont="1" applyFill="1" applyBorder="1" applyAlignment="1">
      <alignment vertical="top"/>
    </xf>
    <xf numFmtId="44" fontId="2" fillId="5" borderId="0" xfId="0" applyNumberFormat="1" applyFont="1" applyFill="1" applyAlignment="1">
      <alignment vertical="top"/>
    </xf>
    <xf numFmtId="0" fontId="0" fillId="5" borderId="12" xfId="0" applyFill="1" applyBorder="1" applyProtection="1">
      <protection locked="0"/>
    </xf>
    <xf numFmtId="44" fontId="0" fillId="3" borderId="13" xfId="0" applyNumberFormat="1" applyFill="1" applyBorder="1"/>
    <xf numFmtId="0" fontId="0" fillId="5" borderId="36" xfId="0" applyFill="1" applyBorder="1"/>
    <xf numFmtId="0" fontId="0" fillId="5" borderId="2" xfId="0" applyFill="1" applyBorder="1"/>
    <xf numFmtId="0" fontId="0" fillId="5" borderId="39" xfId="0" applyFill="1" applyBorder="1"/>
    <xf numFmtId="0" fontId="0" fillId="5" borderId="8" xfId="0" applyFill="1" applyBorder="1"/>
    <xf numFmtId="0" fontId="0" fillId="5" borderId="12" xfId="0" applyFill="1" applyBorder="1"/>
    <xf numFmtId="0" fontId="0" fillId="5" borderId="14" xfId="0" applyFill="1" applyBorder="1"/>
    <xf numFmtId="167" fontId="0" fillId="5" borderId="12" xfId="2" applyNumberFormat="1" applyFont="1" applyFill="1" applyBorder="1"/>
    <xf numFmtId="0" fontId="2" fillId="2" borderId="25" xfId="0" applyFont="1" applyFill="1" applyBorder="1" applyAlignment="1">
      <alignment vertical="top"/>
    </xf>
    <xf numFmtId="44" fontId="2" fillId="2" borderId="27" xfId="0" applyNumberFormat="1" applyFont="1" applyFill="1" applyBorder="1" applyAlignment="1">
      <alignment vertical="top"/>
    </xf>
    <xf numFmtId="44" fontId="0" fillId="5" borderId="31" xfId="0" applyNumberFormat="1" applyFill="1" applyBorder="1"/>
    <xf numFmtId="44" fontId="0" fillId="5" borderId="33" xfId="0" applyNumberFormat="1" applyFill="1" applyBorder="1"/>
    <xf numFmtId="0" fontId="2" fillId="4" borderId="10" xfId="0" applyFont="1" applyFill="1" applyBorder="1"/>
    <xf numFmtId="44" fontId="0" fillId="4" borderId="0" xfId="0" applyNumberFormat="1" applyFill="1"/>
    <xf numFmtId="170" fontId="0" fillId="4" borderId="0" xfId="0" applyNumberFormat="1" applyFill="1"/>
    <xf numFmtId="0" fontId="0" fillId="6" borderId="26" xfId="0" applyFill="1" applyBorder="1"/>
    <xf numFmtId="3" fontId="0" fillId="5" borderId="9" xfId="0" applyNumberFormat="1" applyFill="1" applyBorder="1"/>
    <xf numFmtId="3" fontId="0" fillId="5" borderId="7" xfId="0" applyNumberFormat="1" applyFill="1" applyBorder="1"/>
    <xf numFmtId="0" fontId="0" fillId="5" borderId="41" xfId="0" applyFill="1" applyBorder="1"/>
    <xf numFmtId="170" fontId="0" fillId="5" borderId="1" xfId="0" applyNumberFormat="1" applyFill="1" applyBorder="1"/>
    <xf numFmtId="0" fontId="2" fillId="6" borderId="25" xfId="0" applyFont="1" applyFill="1" applyBorder="1"/>
    <xf numFmtId="44" fontId="0" fillId="6" borderId="26" xfId="0" applyNumberFormat="1" applyFill="1" applyBorder="1"/>
    <xf numFmtId="170" fontId="0" fillId="6" borderId="26" xfId="0" applyNumberFormat="1" applyFill="1" applyBorder="1"/>
    <xf numFmtId="44" fontId="2" fillId="6" borderId="26" xfId="0" applyNumberFormat="1" applyFont="1" applyFill="1" applyBorder="1" applyAlignment="1">
      <alignment vertical="top" wrapText="1"/>
    </xf>
    <xf numFmtId="44" fontId="2" fillId="6" borderId="26" xfId="0" applyNumberFormat="1" applyFont="1" applyFill="1" applyBorder="1" applyAlignment="1">
      <alignment vertical="top"/>
    </xf>
    <xf numFmtId="0" fontId="2" fillId="2" borderId="26" xfId="0" applyFont="1" applyFill="1" applyBorder="1" applyProtection="1">
      <protection locked="0"/>
    </xf>
    <xf numFmtId="44" fontId="2" fillId="2" borderId="18" xfId="0" applyNumberFormat="1" applyFont="1" applyFill="1" applyBorder="1" applyAlignment="1">
      <alignment vertical="top" wrapText="1"/>
    </xf>
    <xf numFmtId="44" fontId="2" fillId="2" borderId="26" xfId="0" applyNumberFormat="1" applyFont="1" applyFill="1" applyBorder="1"/>
    <xf numFmtId="0" fontId="2" fillId="2" borderId="30" xfId="0" applyFont="1" applyFill="1" applyBorder="1" applyAlignment="1">
      <alignment wrapText="1"/>
    </xf>
    <xf numFmtId="0" fontId="2" fillId="2" borderId="26" xfId="0" applyFont="1" applyFill="1" applyBorder="1"/>
    <xf numFmtId="170" fontId="2" fillId="2" borderId="26" xfId="0" applyNumberFormat="1" applyFont="1" applyFill="1" applyBorder="1"/>
    <xf numFmtId="44" fontId="2" fillId="2" borderId="18" xfId="0" applyNumberFormat="1" applyFont="1" applyFill="1" applyBorder="1" applyAlignment="1">
      <alignment vertical="top"/>
    </xf>
    <xf numFmtId="0" fontId="2" fillId="2" borderId="30" xfId="0" applyFont="1" applyFill="1" applyBorder="1" applyAlignment="1">
      <alignment vertical="top" wrapText="1"/>
    </xf>
    <xf numFmtId="44" fontId="2" fillId="2" borderId="30" xfId="0" applyNumberFormat="1" applyFont="1" applyFill="1" applyBorder="1" applyAlignment="1">
      <alignment vertical="top" wrapText="1"/>
    </xf>
    <xf numFmtId="167" fontId="1" fillId="4" borderId="0" xfId="2" applyNumberFormat="1" applyFont="1" applyFill="1" applyBorder="1" applyAlignment="1">
      <alignment vertical="top" wrapText="1"/>
    </xf>
    <xf numFmtId="9" fontId="0" fillId="0" borderId="0" xfId="0" applyNumberFormat="1"/>
    <xf numFmtId="0" fontId="0" fillId="5" borderId="37" xfId="0" applyFill="1" applyBorder="1"/>
    <xf numFmtId="44" fontId="0" fillId="5" borderId="4" xfId="0" applyNumberFormat="1" applyFill="1" applyBorder="1"/>
    <xf numFmtId="44" fontId="0" fillId="5" borderId="9" xfId="1" applyFont="1" applyFill="1" applyBorder="1"/>
    <xf numFmtId="0" fontId="0" fillId="5" borderId="42" xfId="0" applyFill="1" applyBorder="1"/>
    <xf numFmtId="0" fontId="0" fillId="5" borderId="43" xfId="0" applyFill="1" applyBorder="1"/>
    <xf numFmtId="0" fontId="0" fillId="5" borderId="45" xfId="0" applyFill="1" applyBorder="1"/>
    <xf numFmtId="9" fontId="0" fillId="5" borderId="0" xfId="0" applyNumberFormat="1" applyFill="1"/>
    <xf numFmtId="0" fontId="0" fillId="6" borderId="20" xfId="0" applyFill="1" applyBorder="1"/>
    <xf numFmtId="3" fontId="0" fillId="5" borderId="2" xfId="0" applyNumberFormat="1" applyFill="1" applyBorder="1"/>
    <xf numFmtId="9" fontId="0" fillId="5" borderId="2" xfId="0" applyNumberFormat="1" applyFill="1" applyBorder="1"/>
    <xf numFmtId="9" fontId="0" fillId="5" borderId="5" xfId="0" applyNumberFormat="1" applyFill="1" applyBorder="1"/>
    <xf numFmtId="0" fontId="2" fillId="2" borderId="40" xfId="0" applyFont="1" applyFill="1" applyBorder="1"/>
    <xf numFmtId="0" fontId="2" fillId="2" borderId="30" xfId="0" applyFont="1" applyFill="1" applyBorder="1"/>
    <xf numFmtId="0" fontId="0" fillId="5" borderId="1" xfId="0" applyFill="1" applyBorder="1"/>
    <xf numFmtId="9" fontId="0" fillId="5" borderId="6" xfId="0" applyNumberFormat="1" applyFill="1" applyBorder="1"/>
    <xf numFmtId="44" fontId="0" fillId="5" borderId="6" xfId="0" applyNumberFormat="1" applyFill="1" applyBorder="1"/>
    <xf numFmtId="0" fontId="0" fillId="5" borderId="29" xfId="0" applyFill="1" applyBorder="1"/>
    <xf numFmtId="0" fontId="2" fillId="2" borderId="46" xfId="0" applyFont="1" applyFill="1" applyBorder="1"/>
    <xf numFmtId="0" fontId="0" fillId="5" borderId="35" xfId="0" applyFill="1" applyBorder="1"/>
    <xf numFmtId="9" fontId="0" fillId="5" borderId="0" xfId="1" applyNumberFormat="1" applyFont="1" applyFill="1" applyBorder="1"/>
    <xf numFmtId="170" fontId="0" fillId="5" borderId="2" xfId="0" applyNumberFormat="1" applyFill="1" applyBorder="1"/>
    <xf numFmtId="168" fontId="0" fillId="5" borderId="2" xfId="0" applyNumberFormat="1" applyFill="1" applyBorder="1" applyAlignment="1">
      <alignment vertical="top" wrapText="1"/>
    </xf>
    <xf numFmtId="44" fontId="0" fillId="5" borderId="7" xfId="0" applyNumberFormat="1" applyFill="1" applyBorder="1"/>
    <xf numFmtId="3" fontId="0" fillId="5" borderId="44" xfId="0" applyNumberFormat="1" applyFill="1" applyBorder="1"/>
    <xf numFmtId="44" fontId="0" fillId="5" borderId="17" xfId="0" applyNumberFormat="1" applyFill="1" applyBorder="1"/>
    <xf numFmtId="167" fontId="1" fillId="5" borderId="0" xfId="2" applyNumberFormat="1" applyFont="1" applyFill="1" applyBorder="1" applyAlignment="1">
      <alignment vertical="top" wrapText="1"/>
    </xf>
    <xf numFmtId="167" fontId="1" fillId="5" borderId="12" xfId="2" applyNumberFormat="1" applyFont="1" applyFill="1" applyBorder="1" applyAlignment="1">
      <alignment vertical="top" wrapText="1"/>
    </xf>
    <xf numFmtId="170" fontId="2" fillId="2" borderId="46" xfId="0" applyNumberFormat="1" applyFont="1" applyFill="1" applyBorder="1"/>
    <xf numFmtId="44" fontId="2" fillId="6" borderId="26" xfId="0" applyNumberFormat="1" applyFont="1" applyFill="1" applyBorder="1"/>
    <xf numFmtId="44" fontId="0" fillId="5" borderId="0" xfId="1" applyFont="1" applyFill="1" applyBorder="1" applyProtection="1">
      <protection locked="0"/>
    </xf>
    <xf numFmtId="170" fontId="0" fillId="5" borderId="7" xfId="0" applyNumberFormat="1" applyFill="1" applyBorder="1"/>
    <xf numFmtId="168" fontId="0" fillId="5" borderId="7" xfId="0" applyNumberFormat="1" applyFill="1" applyBorder="1" applyAlignment="1">
      <alignment vertical="top" wrapText="1"/>
    </xf>
    <xf numFmtId="44" fontId="0" fillId="5" borderId="5" xfId="1" applyFont="1" applyFill="1" applyBorder="1" applyProtection="1">
      <protection locked="0"/>
    </xf>
    <xf numFmtId="170" fontId="0" fillId="5" borderId="6" xfId="1" applyNumberFormat="1" applyFont="1" applyFill="1" applyBorder="1" applyProtection="1"/>
    <xf numFmtId="170" fontId="0" fillId="5" borderId="6" xfId="0" applyNumberFormat="1" applyFill="1" applyBorder="1"/>
    <xf numFmtId="168" fontId="0" fillId="5" borderId="4" xfId="0" applyNumberFormat="1" applyFill="1" applyBorder="1" applyAlignment="1">
      <alignment vertical="top" wrapText="1"/>
    </xf>
    <xf numFmtId="44" fontId="0" fillId="5" borderId="5" xfId="0" applyNumberFormat="1" applyFill="1" applyBorder="1"/>
    <xf numFmtId="9" fontId="0" fillId="5" borderId="16" xfId="0" applyNumberFormat="1" applyFill="1" applyBorder="1"/>
    <xf numFmtId="44" fontId="0" fillId="5" borderId="16" xfId="0" applyNumberFormat="1" applyFill="1" applyBorder="1"/>
    <xf numFmtId="44" fontId="2" fillId="6" borderId="20" xfId="0" applyNumberFormat="1" applyFont="1" applyFill="1" applyBorder="1" applyAlignment="1">
      <alignment vertical="top"/>
    </xf>
    <xf numFmtId="10" fontId="1" fillId="5" borderId="0" xfId="2" applyNumberFormat="1" applyFont="1" applyFill="1" applyBorder="1" applyAlignment="1">
      <alignment vertical="top"/>
    </xf>
    <xf numFmtId="44" fontId="0" fillId="5" borderId="0" xfId="0" applyNumberFormat="1" applyFill="1" applyAlignment="1">
      <alignment vertical="top"/>
    </xf>
    <xf numFmtId="0" fontId="0" fillId="6" borderId="20" xfId="0" applyFill="1" applyBorder="1" applyProtection="1">
      <protection locked="0"/>
    </xf>
    <xf numFmtId="44" fontId="2" fillId="6" borderId="20" xfId="0" applyNumberFormat="1" applyFont="1" applyFill="1" applyBorder="1" applyAlignment="1">
      <alignment vertical="top" wrapText="1"/>
    </xf>
    <xf numFmtId="44" fontId="2" fillId="5" borderId="39" xfId="0" applyNumberFormat="1" applyFont="1" applyFill="1" applyBorder="1" applyAlignment="1">
      <alignment vertical="top" wrapText="1"/>
    </xf>
    <xf numFmtId="44" fontId="2" fillId="5" borderId="16" xfId="0" applyNumberFormat="1" applyFont="1" applyFill="1" applyBorder="1" applyAlignment="1">
      <alignment vertical="top" wrapText="1"/>
    </xf>
    <xf numFmtId="44" fontId="0" fillId="5" borderId="38" xfId="0" applyNumberFormat="1" applyFill="1" applyBorder="1"/>
    <xf numFmtId="0" fontId="0" fillId="5" borderId="20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2" fillId="5" borderId="45" xfId="0" applyFont="1" applyFill="1" applyBorder="1"/>
    <xf numFmtId="0" fontId="2" fillId="5" borderId="10" xfId="0" applyFont="1" applyFill="1" applyBorder="1" applyProtection="1">
      <protection locked="0"/>
    </xf>
    <xf numFmtId="0" fontId="0" fillId="4" borderId="0" xfId="0" applyFill="1" applyProtection="1">
      <protection locked="0"/>
    </xf>
    <xf numFmtId="44" fontId="2" fillId="4" borderId="0" xfId="0" applyNumberFormat="1" applyFont="1" applyFill="1" applyAlignment="1">
      <alignment vertical="top" wrapText="1"/>
    </xf>
    <xf numFmtId="44" fontId="2" fillId="4" borderId="0" xfId="0" applyNumberFormat="1" applyFont="1" applyFill="1" applyAlignment="1">
      <alignment vertical="top"/>
    </xf>
    <xf numFmtId="170" fontId="0" fillId="5" borderId="12" xfId="0" applyNumberFormat="1" applyFill="1" applyBorder="1"/>
    <xf numFmtId="44" fontId="2" fillId="5" borderId="12" xfId="0" applyNumberFormat="1" applyFont="1" applyFill="1" applyBorder="1" applyAlignment="1">
      <alignment vertical="top" wrapText="1"/>
    </xf>
    <xf numFmtId="9" fontId="0" fillId="5" borderId="7" xfId="0" applyNumberFormat="1" applyFill="1" applyBorder="1"/>
    <xf numFmtId="0" fontId="0" fillId="5" borderId="2" xfId="0" applyFill="1" applyBorder="1" applyAlignment="1">
      <alignment vertical="top" wrapText="1"/>
    </xf>
    <xf numFmtId="166" fontId="0" fillId="5" borderId="7" xfId="0" applyNumberFormat="1" applyFill="1" applyBorder="1"/>
    <xf numFmtId="0" fontId="0" fillId="5" borderId="5" xfId="0" applyFill="1" applyBorder="1" applyAlignment="1">
      <alignment vertical="top" wrapText="1"/>
    </xf>
    <xf numFmtId="168" fontId="0" fillId="5" borderId="1" xfId="0" applyNumberFormat="1" applyFill="1" applyBorder="1" applyAlignment="1">
      <alignment vertical="top" wrapText="1"/>
    </xf>
    <xf numFmtId="44" fontId="2" fillId="5" borderId="39" xfId="0" applyNumberFormat="1" applyFont="1" applyFill="1" applyBorder="1" applyAlignment="1">
      <alignment vertical="top"/>
    </xf>
    <xf numFmtId="44" fontId="0" fillId="5" borderId="37" xfId="0" applyNumberFormat="1" applyFill="1" applyBorder="1"/>
    <xf numFmtId="44" fontId="0" fillId="5" borderId="39" xfId="0" applyNumberFormat="1" applyFill="1" applyBorder="1"/>
    <xf numFmtId="4" fontId="0" fillId="5" borderId="39" xfId="0" applyNumberFormat="1" applyFill="1" applyBorder="1"/>
    <xf numFmtId="166" fontId="0" fillId="5" borderId="39" xfId="0" applyNumberFormat="1" applyFill="1" applyBorder="1"/>
    <xf numFmtId="44" fontId="0" fillId="5" borderId="39" xfId="1" applyFont="1" applyFill="1" applyBorder="1" applyProtection="1"/>
    <xf numFmtId="0" fontId="2" fillId="5" borderId="36" xfId="0" applyFont="1" applyFill="1" applyBorder="1"/>
    <xf numFmtId="0" fontId="2" fillId="5" borderId="8" xfId="0" applyFont="1" applyFill="1" applyBorder="1"/>
    <xf numFmtId="44" fontId="0" fillId="5" borderId="42" xfId="0" applyNumberFormat="1" applyFill="1" applyBorder="1"/>
    <xf numFmtId="44" fontId="0" fillId="5" borderId="43" xfId="0" applyNumberFormat="1" applyFill="1" applyBorder="1"/>
    <xf numFmtId="4" fontId="0" fillId="5" borderId="43" xfId="0" applyNumberFormat="1" applyFill="1" applyBorder="1"/>
    <xf numFmtId="166" fontId="0" fillId="5" borderId="43" xfId="0" applyNumberFormat="1" applyFill="1" applyBorder="1"/>
    <xf numFmtId="44" fontId="0" fillId="5" borderId="43" xfId="1" applyFont="1" applyFill="1" applyBorder="1" applyProtection="1"/>
    <xf numFmtId="0" fontId="2" fillId="5" borderId="22" xfId="0" applyFont="1" applyFill="1" applyBorder="1"/>
    <xf numFmtId="44" fontId="0" fillId="5" borderId="23" xfId="0" applyNumberFormat="1" applyFill="1" applyBorder="1"/>
    <xf numFmtId="44" fontId="0" fillId="5" borderId="24" xfId="0" applyNumberFormat="1" applyFill="1" applyBorder="1"/>
    <xf numFmtId="170" fontId="0" fillId="5" borderId="24" xfId="0" applyNumberFormat="1" applyFill="1" applyBorder="1"/>
    <xf numFmtId="44" fontId="2" fillId="5" borderId="24" xfId="0" applyNumberFormat="1" applyFont="1" applyFill="1" applyBorder="1" applyAlignment="1">
      <alignment vertical="top" wrapText="1"/>
    </xf>
    <xf numFmtId="44" fontId="2" fillId="5" borderId="43" xfId="0" applyNumberFormat="1" applyFont="1" applyFill="1" applyBorder="1" applyAlignment="1">
      <alignment vertical="top"/>
    </xf>
    <xf numFmtId="44" fontId="2" fillId="5" borderId="24" xfId="0" applyNumberFormat="1" applyFont="1" applyFill="1" applyBorder="1" applyAlignment="1">
      <alignment vertical="top"/>
    </xf>
    <xf numFmtId="44" fontId="0" fillId="0" borderId="32" xfId="0" applyNumberFormat="1" applyBorder="1" applyProtection="1">
      <protection locked="0"/>
    </xf>
    <xf numFmtId="44" fontId="0" fillId="5" borderId="16" xfId="0" applyNumberFormat="1" applyFill="1" applyBorder="1" applyAlignment="1">
      <alignment vertical="top"/>
    </xf>
    <xf numFmtId="44" fontId="0" fillId="5" borderId="39" xfId="0" applyNumberFormat="1" applyFill="1" applyBorder="1" applyAlignment="1">
      <alignment vertical="top"/>
    </xf>
    <xf numFmtId="10" fontId="1" fillId="5" borderId="16" xfId="2" applyNumberFormat="1" applyFont="1" applyFill="1" applyBorder="1" applyAlignment="1">
      <alignment vertical="top"/>
    </xf>
    <xf numFmtId="10" fontId="1" fillId="5" borderId="12" xfId="2" applyNumberFormat="1" applyFont="1" applyFill="1" applyBorder="1" applyAlignment="1">
      <alignment vertical="top"/>
    </xf>
    <xf numFmtId="0" fontId="0" fillId="5" borderId="31" xfId="0" applyFill="1" applyBorder="1"/>
    <xf numFmtId="44" fontId="0" fillId="5" borderId="47" xfId="0" applyNumberFormat="1" applyFill="1" applyBorder="1"/>
    <xf numFmtId="44" fontId="0" fillId="4" borderId="18" xfId="0" applyNumberFormat="1" applyFill="1" applyBorder="1"/>
    <xf numFmtId="44" fontId="0" fillId="4" borderId="32" xfId="0" applyNumberFormat="1" applyFill="1" applyBorder="1"/>
    <xf numFmtId="44" fontId="0" fillId="6" borderId="18" xfId="0" applyNumberFormat="1" applyFill="1" applyBorder="1"/>
    <xf numFmtId="44" fontId="0" fillId="5" borderId="48" xfId="0" applyNumberFormat="1" applyFill="1" applyBorder="1"/>
    <xf numFmtId="0" fontId="2" fillId="2" borderId="44" xfId="0" applyFont="1" applyFill="1" applyBorder="1" applyAlignment="1">
      <alignment vertical="top" wrapText="1"/>
    </xf>
    <xf numFmtId="44" fontId="2" fillId="2" borderId="44" xfId="0" applyNumberFormat="1" applyFont="1" applyFill="1" applyBorder="1" applyAlignment="1">
      <alignment vertical="top" wrapText="1"/>
    </xf>
    <xf numFmtId="165" fontId="2" fillId="2" borderId="44" xfId="0" applyNumberFormat="1" applyFont="1" applyFill="1" applyBorder="1" applyAlignment="1">
      <alignment vertical="top" wrapText="1"/>
    </xf>
    <xf numFmtId="44" fontId="2" fillId="2" borderId="13" xfId="0" applyNumberFormat="1" applyFont="1" applyFill="1" applyBorder="1" applyAlignment="1">
      <alignment vertical="top" wrapText="1"/>
    </xf>
    <xf numFmtId="0" fontId="2" fillId="6" borderId="26" xfId="0" applyFont="1" applyFill="1" applyBorder="1"/>
    <xf numFmtId="167" fontId="2" fillId="2" borderId="26" xfId="2" applyNumberFormat="1" applyFont="1" applyFill="1" applyBorder="1"/>
    <xf numFmtId="0" fontId="2" fillId="2" borderId="26" xfId="0" applyFont="1" applyFill="1" applyBorder="1" applyAlignment="1">
      <alignment vertical="top" wrapText="1"/>
    </xf>
    <xf numFmtId="0" fontId="2" fillId="2" borderId="46" xfId="0" applyFont="1" applyFill="1" applyBorder="1" applyAlignment="1">
      <alignment vertical="top"/>
    </xf>
    <xf numFmtId="0" fontId="2" fillId="2" borderId="26" xfId="0" applyFont="1" applyFill="1" applyBorder="1" applyAlignment="1">
      <alignment vertical="top"/>
    </xf>
    <xf numFmtId="0" fontId="2" fillId="6" borderId="19" xfId="0" applyFont="1" applyFill="1" applyBorder="1"/>
    <xf numFmtId="44" fontId="0" fillId="6" borderId="20" xfId="0" applyNumberFormat="1" applyFill="1" applyBorder="1"/>
    <xf numFmtId="169" fontId="0" fillId="5" borderId="44" xfId="0" applyNumberFormat="1" applyFill="1" applyBorder="1" applyAlignment="1">
      <alignment vertical="top" wrapText="1"/>
    </xf>
    <xf numFmtId="0" fontId="2" fillId="6" borderId="20" xfId="0" applyFont="1" applyFill="1" applyBorder="1" applyProtection="1">
      <protection locked="0"/>
    </xf>
    <xf numFmtId="0" fontId="0" fillId="5" borderId="12" xfId="0" applyFill="1" applyBorder="1" applyAlignment="1">
      <alignment wrapText="1"/>
    </xf>
    <xf numFmtId="44" fontId="0" fillId="5" borderId="41" xfId="0" applyNumberFormat="1" applyFill="1" applyBorder="1" applyAlignment="1">
      <alignment vertical="top" wrapText="1"/>
    </xf>
    <xf numFmtId="9" fontId="0" fillId="5" borderId="12" xfId="0" applyNumberFormat="1" applyFill="1" applyBorder="1" applyProtection="1">
      <protection locked="0"/>
    </xf>
    <xf numFmtId="44" fontId="2" fillId="2" borderId="30" xfId="0" applyNumberFormat="1" applyFont="1" applyFill="1" applyBorder="1"/>
    <xf numFmtId="44" fontId="2" fillId="6" borderId="30" xfId="0" applyNumberFormat="1" applyFont="1" applyFill="1" applyBorder="1"/>
    <xf numFmtId="0" fontId="2" fillId="6" borderId="46" xfId="0" applyFont="1" applyFill="1" applyBorder="1" applyProtection="1">
      <protection locked="0"/>
    </xf>
    <xf numFmtId="0" fontId="2" fillId="5" borderId="19" xfId="0" applyFont="1" applyFill="1" applyBorder="1"/>
    <xf numFmtId="44" fontId="2" fillId="5" borderId="20" xfId="0" applyNumberFormat="1" applyFont="1" applyFill="1" applyBorder="1" applyAlignment="1">
      <alignment vertical="top" wrapText="1"/>
    </xf>
    <xf numFmtId="44" fontId="2" fillId="2" borderId="11" xfId="0" applyNumberFormat="1" applyFont="1" applyFill="1" applyBorder="1" applyAlignment="1">
      <alignment vertical="top" wrapText="1"/>
    </xf>
    <xf numFmtId="168" fontId="0" fillId="5" borderId="32" xfId="1" applyNumberFormat="1" applyFont="1" applyFill="1" applyBorder="1" applyAlignment="1" applyProtection="1">
      <alignment horizontal="left" vertical="top" wrapText="1"/>
    </xf>
    <xf numFmtId="0" fontId="0" fillId="5" borderId="19" xfId="0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vertical="top"/>
      <protection locked="0"/>
    </xf>
    <xf numFmtId="0" fontId="2" fillId="2" borderId="14" xfId="0" applyFont="1" applyFill="1" applyBorder="1" applyAlignment="1" applyProtection="1">
      <alignment vertical="top"/>
      <protection locked="0"/>
    </xf>
    <xf numFmtId="0" fontId="0" fillId="5" borderId="19" xfId="0" applyFill="1" applyBorder="1" applyProtection="1">
      <protection locked="0"/>
    </xf>
    <xf numFmtId="0" fontId="0" fillId="5" borderId="36" xfId="0" applyFill="1" applyBorder="1" applyProtection="1">
      <protection locked="0"/>
    </xf>
    <xf numFmtId="0" fontId="0" fillId="5" borderId="3" xfId="0" applyFill="1" applyBorder="1" applyAlignment="1" applyProtection="1">
      <alignment vertical="top"/>
      <protection locked="0"/>
    </xf>
    <xf numFmtId="0" fontId="0" fillId="5" borderId="3" xfId="0" applyFill="1" applyBorder="1" applyProtection="1">
      <protection locked="0"/>
    </xf>
    <xf numFmtId="0" fontId="0" fillId="5" borderId="34" xfId="0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0" fillId="0" borderId="7" xfId="0" applyBorder="1" applyProtection="1">
      <protection locked="0"/>
    </xf>
    <xf numFmtId="44" fontId="0" fillId="0" borderId="7" xfId="1" applyFont="1" applyBorder="1" applyProtection="1">
      <protection locked="0"/>
    </xf>
    <xf numFmtId="44" fontId="0" fillId="0" borderId="44" xfId="1" applyFont="1" applyFill="1" applyBorder="1" applyProtection="1">
      <protection locked="0"/>
    </xf>
    <xf numFmtId="170" fontId="0" fillId="0" borderId="1" xfId="1" applyNumberFormat="1" applyFont="1" applyFill="1" applyBorder="1" applyProtection="1">
      <protection locked="0"/>
    </xf>
    <xf numFmtId="170" fontId="0" fillId="0" borderId="2" xfId="1" applyNumberFormat="1" applyFont="1" applyFill="1" applyBorder="1" applyProtection="1">
      <protection locked="0"/>
    </xf>
    <xf numFmtId="170" fontId="0" fillId="0" borderId="1" xfId="0" applyNumberFormat="1" applyBorder="1" applyProtection="1">
      <protection locked="0"/>
    </xf>
    <xf numFmtId="170" fontId="0" fillId="0" borderId="2" xfId="0" applyNumberFormat="1" applyBorder="1" applyProtection="1">
      <protection locked="0"/>
    </xf>
    <xf numFmtId="169" fontId="0" fillId="0" borderId="29" xfId="0" applyNumberFormat="1" applyBorder="1" applyAlignment="1" applyProtection="1">
      <alignment vertical="top"/>
      <protection locked="0"/>
    </xf>
    <xf numFmtId="169" fontId="0" fillId="0" borderId="5" xfId="0" applyNumberFormat="1" applyBorder="1" applyAlignment="1" applyProtection="1">
      <alignment vertical="top"/>
      <protection locked="0"/>
    </xf>
    <xf numFmtId="170" fontId="0" fillId="0" borderId="7" xfId="0" applyNumberFormat="1" applyBorder="1" applyProtection="1">
      <protection locked="0"/>
    </xf>
    <xf numFmtId="170" fontId="0" fillId="0" borderId="7" xfId="1" applyNumberFormat="1" applyFont="1" applyFill="1" applyBorder="1" applyProtection="1">
      <protection locked="0"/>
    </xf>
    <xf numFmtId="44" fontId="0" fillId="0" borderId="31" xfId="0" applyNumberFormat="1" applyBorder="1" applyProtection="1">
      <protection locked="0"/>
    </xf>
    <xf numFmtId="44" fontId="0" fillId="0" borderId="33" xfId="0" applyNumberFormat="1" applyBorder="1" applyProtection="1">
      <protection locked="0"/>
    </xf>
    <xf numFmtId="44" fontId="0" fillId="0" borderId="44" xfId="0" applyNumberFormat="1" applyBorder="1" applyProtection="1">
      <protection locked="0"/>
    </xf>
    <xf numFmtId="9" fontId="0" fillId="5" borderId="32" xfId="0" applyNumberFormat="1" applyFill="1" applyBorder="1"/>
    <xf numFmtId="44" fontId="0" fillId="3" borderId="33" xfId="0" applyNumberFormat="1" applyFill="1" applyBorder="1"/>
    <xf numFmtId="0" fontId="0" fillId="4" borderId="0" xfId="0" applyFill="1" applyAlignment="1">
      <alignment horizontal="center"/>
    </xf>
    <xf numFmtId="44" fontId="0" fillId="5" borderId="25" xfId="0" applyNumberFormat="1" applyFill="1" applyBorder="1"/>
    <xf numFmtId="44" fontId="0" fillId="5" borderId="26" xfId="0" applyNumberFormat="1" applyFill="1" applyBorder="1"/>
    <xf numFmtId="9" fontId="0" fillId="5" borderId="18" xfId="0" applyNumberFormat="1" applyFill="1" applyBorder="1"/>
    <xf numFmtId="44" fontId="0" fillId="2" borderId="5" xfId="1" applyFont="1" applyFill="1" applyBorder="1" applyAlignment="1" applyProtection="1">
      <alignment horizontal="left" vertical="top" wrapText="1"/>
    </xf>
    <xf numFmtId="0" fontId="2" fillId="2" borderId="27" xfId="0" applyFont="1" applyFill="1" applyBorder="1"/>
    <xf numFmtId="0" fontId="2" fillId="2" borderId="49" xfId="0" applyFont="1" applyFill="1" applyBorder="1"/>
    <xf numFmtId="0" fontId="0" fillId="6" borderId="11" xfId="0" applyFill="1" applyBorder="1"/>
    <xf numFmtId="0" fontId="0" fillId="4" borderId="20" xfId="0" applyFill="1" applyBorder="1"/>
    <xf numFmtId="167" fontId="0" fillId="4" borderId="20" xfId="2" applyNumberFormat="1" applyFont="1" applyFill="1" applyBorder="1"/>
    <xf numFmtId="0" fontId="0" fillId="2" borderId="44" xfId="0" applyFill="1" applyBorder="1"/>
    <xf numFmtId="44" fontId="2" fillId="2" borderId="12" xfId="0" applyNumberFormat="1" applyFont="1" applyFill="1" applyBorder="1" applyAlignment="1">
      <alignment vertical="top"/>
    </xf>
    <xf numFmtId="0" fontId="0" fillId="4" borderId="19" xfId="0" applyFill="1" applyBorder="1"/>
    <xf numFmtId="0" fontId="2" fillId="2" borderId="34" xfId="0" applyFont="1" applyFill="1" applyBorder="1" applyAlignment="1">
      <alignment vertical="top"/>
    </xf>
    <xf numFmtId="0" fontId="2" fillId="6" borderId="26" xfId="0" applyFont="1" applyFill="1" applyBorder="1" applyAlignment="1">
      <alignment vertical="top"/>
    </xf>
    <xf numFmtId="0" fontId="2" fillId="6" borderId="26" xfId="0" applyFont="1" applyFill="1" applyBorder="1" applyAlignment="1">
      <alignment vertical="top" wrapText="1"/>
    </xf>
    <xf numFmtId="169" fontId="2" fillId="6" borderId="26" xfId="1" applyNumberFormat="1" applyFont="1" applyFill="1" applyBorder="1" applyAlignment="1" applyProtection="1">
      <alignment vertical="top"/>
    </xf>
    <xf numFmtId="0" fontId="2" fillId="6" borderId="27" xfId="0" applyFont="1" applyFill="1" applyBorder="1"/>
    <xf numFmtId="0" fontId="2" fillId="6" borderId="40" xfId="0" applyFont="1" applyFill="1" applyBorder="1" applyAlignment="1">
      <alignment vertical="top"/>
    </xf>
    <xf numFmtId="0" fontId="3" fillId="5" borderId="14" xfId="0" applyFont="1" applyFill="1" applyBorder="1"/>
    <xf numFmtId="0" fontId="3" fillId="5" borderId="3" xfId="0" applyFont="1" applyFill="1" applyBorder="1"/>
    <xf numFmtId="169" fontId="3" fillId="5" borderId="5" xfId="0" applyNumberFormat="1" applyFont="1" applyFill="1" applyBorder="1" applyAlignment="1">
      <alignment vertical="top"/>
    </xf>
    <xf numFmtId="0" fontId="0" fillId="5" borderId="5" xfId="0" applyFill="1" applyBorder="1"/>
    <xf numFmtId="0" fontId="2" fillId="5" borderId="3" xfId="0" applyFont="1" applyFill="1" applyBorder="1"/>
    <xf numFmtId="10" fontId="0" fillId="5" borderId="6" xfId="2" applyNumberFormat="1" applyFont="1" applyFill="1" applyBorder="1"/>
    <xf numFmtId="171" fontId="0" fillId="0" borderId="0" xfId="2" applyNumberFormat="1" applyFont="1"/>
    <xf numFmtId="172" fontId="0" fillId="0" borderId="0" xfId="3" applyNumberFormat="1" applyFont="1"/>
    <xf numFmtId="173" fontId="0" fillId="0" borderId="0" xfId="2" applyNumberFormat="1" applyFont="1"/>
    <xf numFmtId="174" fontId="0" fillId="0" borderId="0" xfId="3" applyNumberFormat="1" applyFont="1"/>
    <xf numFmtId="0" fontId="0" fillId="5" borderId="28" xfId="0" applyFill="1" applyBorder="1"/>
    <xf numFmtId="175" fontId="0" fillId="0" borderId="0" xfId="0" applyNumberFormat="1"/>
    <xf numFmtId="10" fontId="0" fillId="0" borderId="2" xfId="0" quotePrefix="1" applyNumberFormat="1" applyBorder="1" applyProtection="1">
      <protection locked="0"/>
    </xf>
    <xf numFmtId="10" fontId="0" fillId="0" borderId="42" xfId="1" applyNumberFormat="1" applyFont="1" applyFill="1" applyBorder="1" applyProtection="1">
      <protection locked="0"/>
    </xf>
    <xf numFmtId="10" fontId="0" fillId="0" borderId="2" xfId="1" applyNumberFormat="1" applyFont="1" applyFill="1" applyBorder="1" applyProtection="1">
      <protection locked="0"/>
    </xf>
    <xf numFmtId="10" fontId="0" fillId="0" borderId="7" xfId="0" applyNumberFormat="1" applyBorder="1" applyProtection="1">
      <protection locked="0"/>
    </xf>
    <xf numFmtId="44" fontId="0" fillId="0" borderId="6" xfId="1" applyFont="1" applyBorder="1" applyProtection="1">
      <protection locked="0"/>
    </xf>
    <xf numFmtId="0" fontId="2" fillId="5" borderId="20" xfId="0" applyFont="1" applyFill="1" applyBorder="1" applyAlignment="1">
      <alignment horizontal="center" vertical="center"/>
    </xf>
    <xf numFmtId="44" fontId="0" fillId="5" borderId="50" xfId="1" applyFont="1" applyFill="1" applyBorder="1"/>
    <xf numFmtId="0" fontId="0" fillId="0" borderId="0" xfId="0" applyAlignment="1">
      <alignment horizontal="center" vertic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2" fillId="6" borderId="26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Alignment="1">
      <alignment horizontal="center"/>
    </xf>
    <xf numFmtId="0" fontId="0" fillId="0" borderId="20" xfId="0" applyBorder="1" applyAlignment="1" applyProtection="1">
      <alignment horizontal="center" vertical="center"/>
      <protection locked="0"/>
    </xf>
    <xf numFmtId="44" fontId="0" fillId="5" borderId="28" xfId="0" applyNumberFormat="1" applyFill="1" applyBorder="1" applyAlignment="1">
      <alignment vertical="top" wrapText="1"/>
    </xf>
    <xf numFmtId="44" fontId="0" fillId="5" borderId="20" xfId="0" applyNumberFormat="1" applyFill="1" applyBorder="1" applyAlignment="1">
      <alignment vertical="top" wrapText="1"/>
    </xf>
    <xf numFmtId="44" fontId="0" fillId="0" borderId="50" xfId="1" applyFont="1" applyFill="1" applyBorder="1" applyAlignment="1" applyProtection="1">
      <alignment horizontal="center" vertical="center"/>
      <protection locked="0"/>
    </xf>
    <xf numFmtId="44" fontId="0" fillId="0" borderId="1" xfId="1" applyFont="1" applyFill="1" applyBorder="1" applyAlignment="1" applyProtection="1">
      <alignment horizontal="center" vertical="center"/>
      <protection locked="0"/>
    </xf>
    <xf numFmtId="44" fontId="0" fillId="0" borderId="7" xfId="1" applyFont="1" applyFill="1" applyBorder="1" applyAlignment="1" applyProtection="1">
      <alignment horizontal="center" vertical="center"/>
      <protection locked="0"/>
    </xf>
  </cellXfs>
  <cellStyles count="4">
    <cellStyle name="Komma" xfId="3" builtinId="3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66539-A3B1-49D6-9A73-3B56C6F65830}">
  <sheetPr>
    <pageSetUpPr fitToPage="1"/>
  </sheetPr>
  <dimension ref="A1:O190"/>
  <sheetViews>
    <sheetView tabSelected="1" topLeftCell="B1" zoomScale="106" zoomScaleNormal="100" workbookViewId="0">
      <selection activeCell="C34" sqref="C34:C35"/>
    </sheetView>
  </sheetViews>
  <sheetFormatPr defaultRowHeight="15" x14ac:dyDescent="0.25"/>
  <cols>
    <col min="1" max="1" width="4.28515625" customWidth="1"/>
    <col min="2" max="2" width="39.140625" customWidth="1"/>
    <col min="3" max="11" width="22.7109375" customWidth="1"/>
    <col min="12" max="12" width="4" customWidth="1"/>
    <col min="13" max="13" width="5" customWidth="1"/>
    <col min="15" max="15" width="15.5703125" bestFit="1" customWidth="1"/>
  </cols>
  <sheetData>
    <row r="1" spans="1:15" ht="15.75" thickBot="1" x14ac:dyDescent="0.3">
      <c r="A1" s="4" t="s">
        <v>9</v>
      </c>
      <c r="B1" s="15" t="s">
        <v>10</v>
      </c>
      <c r="C1" s="15" t="s">
        <v>1</v>
      </c>
      <c r="D1" s="15" t="s">
        <v>2</v>
      </c>
      <c r="E1" s="15" t="s">
        <v>11</v>
      </c>
      <c r="F1" s="15" t="s">
        <v>12</v>
      </c>
      <c r="G1" s="15" t="s">
        <v>13</v>
      </c>
      <c r="H1" s="15" t="s">
        <v>14</v>
      </c>
      <c r="I1" s="15" t="s">
        <v>15</v>
      </c>
      <c r="J1" s="15" t="s">
        <v>16</v>
      </c>
      <c r="K1" s="15" t="s">
        <v>66</v>
      </c>
      <c r="L1" s="219" t="s">
        <v>82</v>
      </c>
      <c r="N1" s="257"/>
    </row>
    <row r="2" spans="1:15" ht="15.75" thickBot="1" x14ac:dyDescent="0.3">
      <c r="A2" s="4">
        <v>2</v>
      </c>
      <c r="B2" s="194" t="s">
        <v>8</v>
      </c>
      <c r="C2" s="262"/>
      <c r="D2" s="262"/>
      <c r="E2" s="262"/>
      <c r="F2" s="262"/>
      <c r="G2" s="255" t="s">
        <v>107</v>
      </c>
      <c r="H2" s="126"/>
      <c r="I2" s="126"/>
      <c r="J2" s="126"/>
      <c r="K2" s="127"/>
      <c r="L2" s="4"/>
    </row>
    <row r="3" spans="1:15" ht="15.75" thickBot="1" x14ac:dyDescent="0.3">
      <c r="A3" s="4">
        <f>A2+1</f>
        <v>3</v>
      </c>
      <c r="B3" s="195" t="s">
        <v>80</v>
      </c>
      <c r="C3" s="175"/>
      <c r="D3" s="58"/>
      <c r="E3" s="58"/>
      <c r="F3" s="58"/>
      <c r="G3" s="58"/>
      <c r="H3" s="58"/>
      <c r="I3" s="58"/>
      <c r="J3" s="258"/>
      <c r="K3" s="259"/>
      <c r="L3" s="4"/>
    </row>
    <row r="4" spans="1:15" ht="30.75" thickBot="1" x14ac:dyDescent="0.3">
      <c r="A4" s="4">
        <f t="shared" ref="A4:A61" si="0">A3+1</f>
        <v>4</v>
      </c>
      <c r="B4" s="196" t="s">
        <v>22</v>
      </c>
      <c r="C4" s="171" t="s">
        <v>47</v>
      </c>
      <c r="D4" s="171" t="s">
        <v>48</v>
      </c>
      <c r="E4" s="171" t="s">
        <v>17</v>
      </c>
      <c r="F4" s="172" t="s">
        <v>18</v>
      </c>
      <c r="G4" s="172" t="s">
        <v>93</v>
      </c>
      <c r="H4" s="172" t="s">
        <v>34</v>
      </c>
      <c r="I4" s="173" t="s">
        <v>20</v>
      </c>
      <c r="J4" s="172" t="s">
        <v>51</v>
      </c>
      <c r="K4" s="192" t="s">
        <v>25</v>
      </c>
      <c r="L4" s="12"/>
    </row>
    <row r="5" spans="1:15" x14ac:dyDescent="0.25">
      <c r="A5" s="4">
        <f t="shared" si="0"/>
        <v>5</v>
      </c>
      <c r="B5" s="197" t="s">
        <v>5</v>
      </c>
      <c r="C5" s="59">
        <v>464160</v>
      </c>
      <c r="D5" s="17"/>
      <c r="E5" s="17"/>
      <c r="F5" s="17"/>
      <c r="G5" s="17"/>
      <c r="H5" s="17"/>
      <c r="I5" s="17"/>
      <c r="J5" s="17"/>
      <c r="K5" s="165"/>
      <c r="L5" s="4"/>
    </row>
    <row r="6" spans="1:15" x14ac:dyDescent="0.25">
      <c r="A6" s="4">
        <f t="shared" si="0"/>
        <v>6</v>
      </c>
      <c r="B6" s="198" t="s">
        <v>6</v>
      </c>
      <c r="C6" s="60">
        <f>D6*C5</f>
        <v>380611.2</v>
      </c>
      <c r="D6" s="135">
        <f>100%-D8</f>
        <v>0.82000000000000006</v>
      </c>
      <c r="E6" s="203"/>
      <c r="F6" s="137">
        <f>C6*E6/60/60</f>
        <v>0</v>
      </c>
      <c r="G6" s="253"/>
      <c r="H6" s="137">
        <f>F6*(100%+G6)</f>
        <v>0</v>
      </c>
      <c r="I6" s="204"/>
      <c r="J6" s="141">
        <f>H6*I6/C6</f>
        <v>0</v>
      </c>
      <c r="K6" s="22">
        <f>H6*I6</f>
        <v>0</v>
      </c>
      <c r="L6" s="4"/>
    </row>
    <row r="7" spans="1:15" ht="30" x14ac:dyDescent="0.25">
      <c r="A7" s="4">
        <f t="shared" si="0"/>
        <v>7</v>
      </c>
      <c r="B7" s="199" t="s">
        <v>94</v>
      </c>
      <c r="C7" s="136" t="s">
        <v>47</v>
      </c>
      <c r="D7" s="136" t="s">
        <v>48</v>
      </c>
      <c r="E7" s="138"/>
      <c r="F7" s="5"/>
      <c r="G7" s="5"/>
      <c r="H7" s="5"/>
      <c r="I7" s="6"/>
      <c r="J7" s="223" t="s">
        <v>106</v>
      </c>
      <c r="K7" s="193"/>
      <c r="L7" s="12"/>
    </row>
    <row r="8" spans="1:15" x14ac:dyDescent="0.25">
      <c r="A8" s="4">
        <f t="shared" si="0"/>
        <v>8</v>
      </c>
      <c r="B8" s="200"/>
      <c r="C8" s="87">
        <f>D8*C5</f>
        <v>83548.800000000003</v>
      </c>
      <c r="D8" s="88">
        <v>0.18</v>
      </c>
      <c r="E8" s="89"/>
      <c r="F8" s="5"/>
      <c r="G8" s="5"/>
      <c r="H8" s="5"/>
      <c r="I8" s="6"/>
      <c r="J8" s="254"/>
      <c r="K8" s="22">
        <f>C8*J8</f>
        <v>0</v>
      </c>
      <c r="L8" s="4"/>
    </row>
    <row r="9" spans="1:15" ht="15.75" thickBot="1" x14ac:dyDescent="0.3">
      <c r="A9" s="4">
        <f t="shared" si="0"/>
        <v>9</v>
      </c>
      <c r="B9" s="201" t="s">
        <v>95</v>
      </c>
      <c r="C9" s="48"/>
      <c r="D9" s="48"/>
      <c r="E9" s="48"/>
      <c r="F9" s="48"/>
      <c r="G9" s="48"/>
      <c r="H9" s="48"/>
      <c r="I9" s="48"/>
      <c r="J9" s="48"/>
      <c r="K9" s="22">
        <f>K6+K8</f>
        <v>0</v>
      </c>
      <c r="L9" s="4"/>
    </row>
    <row r="10" spans="1:15" x14ac:dyDescent="0.25">
      <c r="A10" s="4">
        <f t="shared" si="0"/>
        <v>10</v>
      </c>
      <c r="B10" s="202" t="s">
        <v>19</v>
      </c>
      <c r="C10" s="16"/>
      <c r="D10" s="16"/>
      <c r="E10" s="16"/>
      <c r="F10" s="16"/>
      <c r="G10" s="16"/>
      <c r="H10" s="16"/>
      <c r="I10" s="16"/>
      <c r="J10" s="16"/>
      <c r="K10" s="160"/>
      <c r="L10" s="4"/>
    </row>
    <row r="11" spans="1:15" x14ac:dyDescent="0.25">
      <c r="A11" s="4">
        <f t="shared" si="0"/>
        <v>11</v>
      </c>
      <c r="B11" s="200" t="s">
        <v>64</v>
      </c>
      <c r="C11" s="5"/>
      <c r="D11" s="5"/>
      <c r="E11" s="5"/>
      <c r="F11" s="5"/>
      <c r="G11" s="5"/>
      <c r="H11" s="5"/>
      <c r="I11" s="5"/>
      <c r="J11" s="5"/>
      <c r="K11" s="160"/>
      <c r="L11" s="4"/>
    </row>
    <row r="12" spans="1:15" x14ac:dyDescent="0.25">
      <c r="A12" s="4">
        <f t="shared" si="0"/>
        <v>12</v>
      </c>
      <c r="B12" s="200" t="s">
        <v>65</v>
      </c>
      <c r="C12" s="5"/>
      <c r="D12" s="5"/>
      <c r="E12" s="5"/>
      <c r="F12" s="5"/>
      <c r="G12" s="5"/>
      <c r="H12" s="5"/>
      <c r="I12" s="5"/>
      <c r="J12" s="5"/>
      <c r="K12" s="160"/>
      <c r="L12" s="4"/>
    </row>
    <row r="13" spans="1:15" ht="15.75" thickBot="1" x14ac:dyDescent="0.3">
      <c r="A13" s="4">
        <f t="shared" si="0"/>
        <v>13</v>
      </c>
      <c r="B13" s="198" t="s">
        <v>101</v>
      </c>
      <c r="C13" s="46"/>
      <c r="D13" s="46"/>
      <c r="E13" s="46"/>
      <c r="F13" s="46"/>
      <c r="G13" s="46"/>
      <c r="H13" s="46"/>
      <c r="I13" s="46"/>
      <c r="J13" s="46"/>
      <c r="K13" s="54">
        <f>SUM(K9:K12)</f>
        <v>0</v>
      </c>
      <c r="L13" s="4"/>
    </row>
    <row r="14" spans="1:15" ht="15.75" thickBot="1" x14ac:dyDescent="0.3">
      <c r="A14" s="4">
        <f t="shared" si="0"/>
        <v>14</v>
      </c>
      <c r="B14" s="51" t="s">
        <v>7</v>
      </c>
      <c r="C14" s="75" t="s">
        <v>22</v>
      </c>
      <c r="D14" s="75" t="s">
        <v>43</v>
      </c>
      <c r="E14" s="177" t="s">
        <v>67</v>
      </c>
      <c r="F14" s="178" t="s">
        <v>57</v>
      </c>
      <c r="G14" s="179"/>
      <c r="H14" s="179"/>
      <c r="I14" s="179"/>
      <c r="J14" s="179"/>
      <c r="K14" s="69" t="s">
        <v>25</v>
      </c>
      <c r="L14" s="4"/>
    </row>
    <row r="15" spans="1:15" x14ac:dyDescent="0.25">
      <c r="A15" s="4">
        <f t="shared" si="0"/>
        <v>15</v>
      </c>
      <c r="B15" s="47" t="s">
        <v>49</v>
      </c>
      <c r="C15" s="81">
        <f>K6/C6</f>
        <v>0</v>
      </c>
      <c r="D15" s="251"/>
      <c r="E15" s="256">
        <f>ROUND(ROUND(C15,2)*(1+ROUND(D15,4)),2)</f>
        <v>0</v>
      </c>
      <c r="F15" s="248" t="s">
        <v>102</v>
      </c>
      <c r="G15" s="83"/>
      <c r="H15" s="83"/>
      <c r="I15" s="83"/>
      <c r="J15" s="83"/>
      <c r="K15" s="53">
        <f>C6*E15</f>
        <v>0</v>
      </c>
      <c r="L15" s="4"/>
      <c r="O15" s="249"/>
    </row>
    <row r="16" spans="1:15" x14ac:dyDescent="0.25">
      <c r="A16" s="4">
        <f t="shared" si="0"/>
        <v>16</v>
      </c>
      <c r="B16" s="20" t="s">
        <v>50</v>
      </c>
      <c r="C16" s="37">
        <f>K8/C8</f>
        <v>0</v>
      </c>
      <c r="D16" s="252"/>
      <c r="E16" s="37">
        <f>ROUND(ROUND(C16,2)*(1+ROUND(D16,4)),2)</f>
        <v>0</v>
      </c>
      <c r="F16" s="241" t="s">
        <v>96</v>
      </c>
      <c r="G16" s="5"/>
      <c r="H16" s="5"/>
      <c r="I16" s="5"/>
      <c r="J16" s="5"/>
      <c r="K16" s="22">
        <f>C8*E16</f>
        <v>0</v>
      </c>
      <c r="L16" s="4"/>
      <c r="O16" s="1"/>
    </row>
    <row r="17" spans="1:12" x14ac:dyDescent="0.25">
      <c r="A17" s="4">
        <f t="shared" si="0"/>
        <v>17</v>
      </c>
      <c r="B17" s="84" t="s">
        <v>60</v>
      </c>
      <c r="C17" s="38">
        <f>K11</f>
        <v>0</v>
      </c>
      <c r="D17" s="98"/>
      <c r="E17" s="37">
        <f>C17</f>
        <v>0</v>
      </c>
      <c r="F17" s="89" t="s">
        <v>97</v>
      </c>
      <c r="G17" s="5"/>
      <c r="H17" s="5"/>
      <c r="I17" s="5"/>
      <c r="J17" s="5"/>
      <c r="K17" s="22">
        <f>K23</f>
        <v>0</v>
      </c>
      <c r="L17" s="4"/>
    </row>
    <row r="18" spans="1:12" x14ac:dyDescent="0.25">
      <c r="A18" s="4">
        <f t="shared" si="0"/>
        <v>18</v>
      </c>
      <c r="B18" s="44" t="s">
        <v>61</v>
      </c>
      <c r="C18" s="38">
        <f>K12</f>
        <v>0</v>
      </c>
      <c r="D18" s="98"/>
      <c r="E18" s="37">
        <f>C18</f>
        <v>0</v>
      </c>
      <c r="F18" s="89" t="s">
        <v>97</v>
      </c>
      <c r="G18" s="5"/>
      <c r="H18" s="5"/>
      <c r="I18" s="5"/>
      <c r="J18" s="5"/>
      <c r="K18" s="22">
        <f>K24</f>
        <v>0</v>
      </c>
      <c r="L18" s="4"/>
    </row>
    <row r="19" spans="1:12" x14ac:dyDescent="0.25">
      <c r="A19" s="4">
        <f t="shared" si="0"/>
        <v>19</v>
      </c>
      <c r="B19" s="44" t="s">
        <v>21</v>
      </c>
      <c r="C19" s="38">
        <f>K10</f>
        <v>0</v>
      </c>
      <c r="D19" s="98"/>
      <c r="E19" s="38">
        <f>C19</f>
        <v>0</v>
      </c>
      <c r="F19" s="89" t="s">
        <v>97</v>
      </c>
      <c r="G19" s="46"/>
      <c r="H19" s="46"/>
      <c r="I19" s="46"/>
      <c r="J19" s="46"/>
      <c r="K19" s="22">
        <f>K25</f>
        <v>0</v>
      </c>
      <c r="L19" s="4"/>
    </row>
    <row r="20" spans="1:12" ht="15.75" thickBot="1" x14ac:dyDescent="0.3">
      <c r="A20" s="4">
        <f t="shared" si="0"/>
        <v>20</v>
      </c>
      <c r="B20" s="44" t="s">
        <v>100</v>
      </c>
      <c r="C20" s="79"/>
      <c r="D20" s="46"/>
      <c r="E20" s="46"/>
      <c r="F20" s="46"/>
      <c r="G20" s="46"/>
      <c r="H20" s="46"/>
      <c r="I20" s="46"/>
      <c r="J20" s="46"/>
      <c r="K20" s="54">
        <f>SUM(K15:K19)</f>
        <v>0</v>
      </c>
      <c r="L20" s="4"/>
    </row>
    <row r="21" spans="1:12" ht="15.75" thickBot="1" x14ac:dyDescent="0.3">
      <c r="A21" s="4">
        <f t="shared" si="0"/>
        <v>21</v>
      </c>
      <c r="B21" s="90" t="s">
        <v>56</v>
      </c>
      <c r="C21" s="91" t="s">
        <v>99</v>
      </c>
      <c r="D21" s="72"/>
      <c r="E21" s="72"/>
      <c r="F21" s="72"/>
      <c r="G21" s="225"/>
      <c r="H21" s="72" t="s">
        <v>3</v>
      </c>
      <c r="I21" s="72"/>
      <c r="J21" s="224"/>
      <c r="K21" s="174" t="s">
        <v>25</v>
      </c>
      <c r="L21" s="4"/>
    </row>
    <row r="22" spans="1:12" x14ac:dyDescent="0.25">
      <c r="A22" s="4">
        <f t="shared" si="0"/>
        <v>22</v>
      </c>
      <c r="B22" s="21" t="s">
        <v>98</v>
      </c>
      <c r="C22" s="19">
        <f>K28/C5</f>
        <v>0</v>
      </c>
      <c r="D22" s="8"/>
      <c r="E22" s="8"/>
      <c r="F22" s="8"/>
      <c r="G22" s="8"/>
      <c r="H22" s="97" t="s">
        <v>63</v>
      </c>
      <c r="I22" s="8"/>
      <c r="J22" s="8"/>
      <c r="K22" s="22">
        <f>K9</f>
        <v>0</v>
      </c>
      <c r="L22" s="4"/>
    </row>
    <row r="23" spans="1:12" x14ac:dyDescent="0.25">
      <c r="A23" s="4">
        <f t="shared" si="0"/>
        <v>23</v>
      </c>
      <c r="B23" s="9"/>
      <c r="C23" s="8"/>
      <c r="D23" s="10"/>
      <c r="E23" s="85"/>
      <c r="F23" s="10"/>
      <c r="G23" s="8"/>
      <c r="H23" s="97" t="s">
        <v>53</v>
      </c>
      <c r="I23" s="8"/>
      <c r="J23" s="13" t="e">
        <f>K23/K22</f>
        <v>#DIV/0!</v>
      </c>
      <c r="K23" s="22">
        <f>K11</f>
        <v>0</v>
      </c>
      <c r="L23" s="4"/>
    </row>
    <row r="24" spans="1:12" x14ac:dyDescent="0.25">
      <c r="A24" s="4">
        <f t="shared" si="0"/>
        <v>24</v>
      </c>
      <c r="B24" s="9"/>
      <c r="C24" s="8"/>
      <c r="D24" s="10"/>
      <c r="E24" s="85"/>
      <c r="F24" s="10"/>
      <c r="G24" s="8"/>
      <c r="H24" s="97" t="s">
        <v>62</v>
      </c>
      <c r="I24" s="8"/>
      <c r="J24" s="13" t="e">
        <f>K24/K22</f>
        <v>#DIV/0!</v>
      </c>
      <c r="K24" s="22">
        <f>K12</f>
        <v>0</v>
      </c>
      <c r="L24" s="4"/>
    </row>
    <row r="25" spans="1:12" x14ac:dyDescent="0.25">
      <c r="A25" s="4">
        <f t="shared" si="0"/>
        <v>25</v>
      </c>
      <c r="B25" s="9"/>
      <c r="C25" s="8"/>
      <c r="D25" s="8"/>
      <c r="E25" s="8"/>
      <c r="F25" s="8"/>
      <c r="G25" s="8"/>
      <c r="H25" s="97" t="s">
        <v>19</v>
      </c>
      <c r="I25" s="8"/>
      <c r="J25" s="13"/>
      <c r="K25" s="22">
        <f>K10</f>
        <v>0</v>
      </c>
      <c r="L25" s="4"/>
    </row>
    <row r="26" spans="1:12" x14ac:dyDescent="0.25">
      <c r="A26" s="4">
        <f t="shared" si="0"/>
        <v>26</v>
      </c>
      <c r="B26" s="9"/>
      <c r="C26" s="10"/>
      <c r="D26" s="8"/>
      <c r="E26" s="8"/>
      <c r="F26" s="8"/>
      <c r="G26" s="8"/>
      <c r="H26" s="97" t="s">
        <v>44</v>
      </c>
      <c r="I26" s="8"/>
      <c r="J26" s="13"/>
      <c r="K26" s="22">
        <f>SUM(K22:K25)</f>
        <v>0</v>
      </c>
      <c r="L26" s="4"/>
    </row>
    <row r="27" spans="1:12" x14ac:dyDescent="0.25">
      <c r="A27" s="4">
        <f t="shared" si="0"/>
        <v>27</v>
      </c>
      <c r="B27" s="9"/>
      <c r="C27" s="8"/>
      <c r="D27" s="8"/>
      <c r="E27" s="8"/>
      <c r="F27" s="8"/>
      <c r="G27" s="8"/>
      <c r="H27" s="97" t="s">
        <v>30</v>
      </c>
      <c r="I27" s="8"/>
      <c r="J27" s="13" t="e">
        <f>K27/K26</f>
        <v>#DIV/0!</v>
      </c>
      <c r="K27" s="22">
        <f>K28-K26</f>
        <v>0</v>
      </c>
      <c r="L27" s="4"/>
    </row>
    <row r="28" spans="1:12" ht="15.75" thickBot="1" x14ac:dyDescent="0.3">
      <c r="A28" s="4">
        <f t="shared" si="0"/>
        <v>28</v>
      </c>
      <c r="B28" s="49"/>
      <c r="C28" s="48"/>
      <c r="D28" s="48"/>
      <c r="E28" s="48"/>
      <c r="F28" s="48"/>
      <c r="G28" s="48"/>
      <c r="H28" s="61" t="s">
        <v>71</v>
      </c>
      <c r="I28" s="48"/>
      <c r="J28" s="50"/>
      <c r="K28" s="54">
        <f>K20</f>
        <v>0</v>
      </c>
      <c r="L28" s="4"/>
    </row>
    <row r="29" spans="1:12" ht="15.75" thickBot="1" x14ac:dyDescent="0.3">
      <c r="A29" s="4">
        <f>A28+1</f>
        <v>29</v>
      </c>
      <c r="B29" s="90" t="s">
        <v>59</v>
      </c>
      <c r="C29" s="91" t="s">
        <v>58</v>
      </c>
      <c r="D29" s="96" t="s">
        <v>55</v>
      </c>
      <c r="E29" s="96" t="s">
        <v>57</v>
      </c>
      <c r="F29" s="72"/>
      <c r="G29" s="72"/>
      <c r="H29" s="72"/>
      <c r="I29" s="72"/>
      <c r="J29" s="176"/>
      <c r="K29" s="69" t="s">
        <v>25</v>
      </c>
      <c r="L29" s="4"/>
    </row>
    <row r="30" spans="1:12" ht="15.75" thickBot="1" x14ac:dyDescent="0.3">
      <c r="A30" s="4">
        <f t="shared" si="0"/>
        <v>30</v>
      </c>
      <c r="B30" s="238" t="s">
        <v>104</v>
      </c>
      <c r="C30" s="102">
        <v>15000</v>
      </c>
      <c r="D30" s="205"/>
      <c r="E30" s="82" t="s">
        <v>105</v>
      </c>
      <c r="F30" s="48"/>
      <c r="G30" s="48"/>
      <c r="H30" s="48"/>
      <c r="I30" s="48"/>
      <c r="J30" s="50"/>
      <c r="K30" s="54">
        <f>C30*D30</f>
        <v>0</v>
      </c>
      <c r="L30" s="4"/>
    </row>
    <row r="31" spans="1:12" ht="15.75" thickBot="1" x14ac:dyDescent="0.3">
      <c r="A31" s="4">
        <f t="shared" si="0"/>
        <v>31</v>
      </c>
      <c r="B31" s="231"/>
      <c r="C31" s="227"/>
      <c r="D31" s="227"/>
      <c r="E31" s="227"/>
      <c r="F31" s="227"/>
      <c r="G31" s="227"/>
      <c r="H31" s="227"/>
      <c r="I31" s="227"/>
      <c r="J31" s="228"/>
      <c r="K31" s="167"/>
      <c r="L31" s="4"/>
    </row>
    <row r="32" spans="1:12" ht="15.75" thickBot="1" x14ac:dyDescent="0.3">
      <c r="A32" s="4">
        <f t="shared" si="0"/>
        <v>32</v>
      </c>
      <c r="B32" s="237" t="s">
        <v>79</v>
      </c>
      <c r="C32" s="233"/>
      <c r="D32" s="234"/>
      <c r="E32" s="234"/>
      <c r="F32" s="235"/>
      <c r="G32" s="233"/>
      <c r="H32" s="260"/>
      <c r="I32" s="260"/>
      <c r="J32" s="236"/>
      <c r="K32" s="226"/>
      <c r="L32" s="4"/>
    </row>
    <row r="33" spans="1:12" ht="30.75" thickBot="1" x14ac:dyDescent="0.3">
      <c r="A33" s="4">
        <f t="shared" si="0"/>
        <v>33</v>
      </c>
      <c r="B33" s="232" t="s">
        <v>27</v>
      </c>
      <c r="C33" s="172" t="s">
        <v>83</v>
      </c>
      <c r="D33" s="229"/>
      <c r="E33" s="172" t="s">
        <v>84</v>
      </c>
      <c r="F33" s="172" t="s">
        <v>86</v>
      </c>
      <c r="G33" s="172" t="s">
        <v>85</v>
      </c>
      <c r="H33" s="172" t="s">
        <v>87</v>
      </c>
      <c r="I33" s="172" t="s">
        <v>26</v>
      </c>
      <c r="J33" s="230" t="s">
        <v>88</v>
      </c>
      <c r="K33" s="74" t="s">
        <v>25</v>
      </c>
      <c r="L33" s="4"/>
    </row>
    <row r="34" spans="1:12" x14ac:dyDescent="0.25">
      <c r="A34" s="4">
        <f t="shared" si="0"/>
        <v>34</v>
      </c>
      <c r="B34" s="21" t="s">
        <v>36</v>
      </c>
      <c r="C34" s="265"/>
      <c r="D34" s="92"/>
      <c r="E34" s="206"/>
      <c r="F34" s="206"/>
      <c r="G34" s="208"/>
      <c r="H34" s="62">
        <f>(E34*5)+F34+G34</f>
        <v>0</v>
      </c>
      <c r="I34" s="139">
        <f>C34*H34</f>
        <v>0</v>
      </c>
      <c r="J34" s="210"/>
      <c r="K34" s="22">
        <f>I34*J34</f>
        <v>0</v>
      </c>
      <c r="L34" s="4"/>
    </row>
    <row r="35" spans="1:12" x14ac:dyDescent="0.25">
      <c r="A35" s="4">
        <f t="shared" si="0"/>
        <v>35</v>
      </c>
      <c r="B35" s="20" t="s">
        <v>37</v>
      </c>
      <c r="C35" s="266"/>
      <c r="D35" s="45"/>
      <c r="E35" s="207"/>
      <c r="F35" s="207"/>
      <c r="G35" s="209"/>
      <c r="H35" s="99">
        <f>(E35*5)+F35+G35</f>
        <v>0</v>
      </c>
      <c r="I35" s="100">
        <f>C34*H35</f>
        <v>0</v>
      </c>
      <c r="J35" s="211"/>
      <c r="K35" s="22">
        <f>I35*J35</f>
        <v>0</v>
      </c>
      <c r="L35" s="4"/>
    </row>
    <row r="36" spans="1:12" x14ac:dyDescent="0.25">
      <c r="A36" s="4">
        <f t="shared" si="0"/>
        <v>36</v>
      </c>
      <c r="B36" s="239" t="s">
        <v>103</v>
      </c>
      <c r="C36" s="108"/>
      <c r="D36" s="8"/>
      <c r="E36" s="29"/>
      <c r="F36" s="29"/>
      <c r="G36" s="29"/>
      <c r="H36" s="29"/>
      <c r="I36" s="29"/>
      <c r="J36" s="240">
        <f>SUM(J34:J35)</f>
        <v>0</v>
      </c>
      <c r="K36" s="22"/>
      <c r="L36" s="4"/>
    </row>
    <row r="37" spans="1:12" x14ac:dyDescent="0.25">
      <c r="A37" s="4">
        <f t="shared" si="0"/>
        <v>37</v>
      </c>
      <c r="B37" s="20" t="s">
        <v>38</v>
      </c>
      <c r="C37" s="267"/>
      <c r="D37" s="45"/>
      <c r="E37" s="207"/>
      <c r="F37" s="207"/>
      <c r="G37" s="209"/>
      <c r="H37" s="99">
        <f>(E37*5)+F37+G37</f>
        <v>0</v>
      </c>
      <c r="I37" s="100">
        <f>C37*H37</f>
        <v>0</v>
      </c>
      <c r="J37" s="211"/>
      <c r="K37" s="22">
        <f>I37*J37</f>
        <v>0</v>
      </c>
      <c r="L37" s="4"/>
    </row>
    <row r="38" spans="1:12" x14ac:dyDescent="0.25">
      <c r="A38" s="4">
        <f t="shared" si="0"/>
        <v>38</v>
      </c>
      <c r="B38" s="20" t="s">
        <v>39</v>
      </c>
      <c r="C38" s="266"/>
      <c r="D38" s="45"/>
      <c r="E38" s="213"/>
      <c r="F38" s="213"/>
      <c r="G38" s="212"/>
      <c r="H38" s="109">
        <f>(E38*5)+F38+G38</f>
        <v>0</v>
      </c>
      <c r="I38" s="110">
        <f>C37*H38</f>
        <v>0</v>
      </c>
      <c r="J38" s="211"/>
      <c r="K38" s="22">
        <f>I38*J38</f>
        <v>0</v>
      </c>
      <c r="L38" s="4"/>
    </row>
    <row r="39" spans="1:12" x14ac:dyDescent="0.25">
      <c r="A39" s="4">
        <f t="shared" si="0"/>
        <v>39</v>
      </c>
      <c r="B39" s="239" t="s">
        <v>103</v>
      </c>
      <c r="C39" s="111"/>
      <c r="D39" s="112"/>
      <c r="E39" s="112"/>
      <c r="F39" s="112"/>
      <c r="G39" s="113"/>
      <c r="H39" s="113"/>
      <c r="I39" s="114"/>
      <c r="J39" s="240">
        <f>SUM(J37:J38)</f>
        <v>0</v>
      </c>
      <c r="K39" s="22"/>
      <c r="L39" s="4"/>
    </row>
    <row r="40" spans="1:12" ht="15.75" thickBot="1" x14ac:dyDescent="0.3">
      <c r="A40" s="4">
        <f t="shared" si="0"/>
        <v>40</v>
      </c>
      <c r="B40" s="146" t="s">
        <v>70</v>
      </c>
      <c r="C40" s="141"/>
      <c r="D40" s="142"/>
      <c r="E40" s="142"/>
      <c r="F40" s="143"/>
      <c r="G40" s="144"/>
      <c r="H40" s="144"/>
      <c r="I40" s="145"/>
      <c r="J40" s="140"/>
      <c r="K40" s="22">
        <f>SUM(K34:K38)</f>
        <v>0</v>
      </c>
      <c r="L40" s="4"/>
    </row>
    <row r="41" spans="1:12" x14ac:dyDescent="0.25">
      <c r="A41" s="4">
        <f t="shared" si="0"/>
        <v>41</v>
      </c>
      <c r="B41" s="147" t="s">
        <v>77</v>
      </c>
      <c r="C41" s="148"/>
      <c r="D41" s="149"/>
      <c r="E41" s="149"/>
      <c r="F41" s="150"/>
      <c r="G41" s="151"/>
      <c r="H41" s="151"/>
      <c r="I41" s="152"/>
      <c r="J41" s="158"/>
      <c r="K41" s="214"/>
      <c r="L41" s="4"/>
    </row>
    <row r="42" spans="1:12" ht="15.75" thickBot="1" x14ac:dyDescent="0.3">
      <c r="A42" s="4">
        <f t="shared" si="0"/>
        <v>42</v>
      </c>
      <c r="B42" s="153" t="s">
        <v>78</v>
      </c>
      <c r="C42" s="154"/>
      <c r="D42" s="155"/>
      <c r="E42" s="155"/>
      <c r="F42" s="155"/>
      <c r="G42" s="18"/>
      <c r="H42" s="156"/>
      <c r="I42" s="157"/>
      <c r="J42" s="159"/>
      <c r="K42" s="215"/>
      <c r="L42" s="4"/>
    </row>
    <row r="43" spans="1:12" x14ac:dyDescent="0.25">
      <c r="A43" s="4">
        <f t="shared" si="0"/>
        <v>43</v>
      </c>
      <c r="B43" s="129" t="s">
        <v>0</v>
      </c>
      <c r="C43" s="95"/>
      <c r="D43" s="16"/>
      <c r="E43" s="16"/>
      <c r="F43" s="16"/>
      <c r="G43" s="16"/>
      <c r="H43" s="16"/>
      <c r="I43" s="16"/>
      <c r="J43" s="16"/>
      <c r="K43" s="22">
        <f>SUM(K40:K42)</f>
        <v>0</v>
      </c>
      <c r="L43" s="4"/>
    </row>
    <row r="44" spans="1:12" x14ac:dyDescent="0.25">
      <c r="A44" s="4">
        <f t="shared" si="0"/>
        <v>44</v>
      </c>
      <c r="B44" s="242" t="s">
        <v>53</v>
      </c>
      <c r="C44" s="241"/>
      <c r="D44" s="5"/>
      <c r="E44" s="5"/>
      <c r="F44" s="5"/>
      <c r="G44" s="5"/>
      <c r="H44" s="5"/>
      <c r="I44" s="5"/>
      <c r="J44" s="5"/>
      <c r="K44" s="160"/>
      <c r="L44" s="4"/>
    </row>
    <row r="45" spans="1:12" x14ac:dyDescent="0.25">
      <c r="A45" s="4">
        <f t="shared" si="0"/>
        <v>45</v>
      </c>
      <c r="B45" s="242" t="s">
        <v>65</v>
      </c>
      <c r="C45" s="241"/>
      <c r="D45" s="5"/>
      <c r="E45" s="5"/>
      <c r="F45" s="5"/>
      <c r="G45" s="5"/>
      <c r="H45" s="5"/>
      <c r="I45" s="5"/>
      <c r="J45" s="5"/>
      <c r="K45" s="160"/>
      <c r="L45" s="4"/>
    </row>
    <row r="46" spans="1:12" ht="15.75" thickBot="1" x14ac:dyDescent="0.3">
      <c r="A46" s="4">
        <f t="shared" si="0"/>
        <v>46</v>
      </c>
      <c r="B46" s="153" t="s">
        <v>44</v>
      </c>
      <c r="C46" s="48"/>
      <c r="D46" s="48"/>
      <c r="E46" s="48"/>
      <c r="F46" s="48"/>
      <c r="G46" s="48"/>
      <c r="H46" s="48"/>
      <c r="I46" s="48"/>
      <c r="J46" s="48"/>
      <c r="K46" s="54">
        <f>SUM(K43:K45)</f>
        <v>0</v>
      </c>
      <c r="L46" s="4"/>
    </row>
    <row r="47" spans="1:12" ht="15.75" thickBot="1" x14ac:dyDescent="0.3">
      <c r="A47" s="4">
        <f t="shared" si="0"/>
        <v>47</v>
      </c>
      <c r="B47" s="33" t="s">
        <v>7</v>
      </c>
      <c r="C47" s="70" t="s">
        <v>69</v>
      </c>
      <c r="D47" s="71" t="s">
        <v>43</v>
      </c>
      <c r="E47" s="70" t="s">
        <v>68</v>
      </c>
      <c r="F47" s="73" t="s">
        <v>32</v>
      </c>
      <c r="G47" s="72" t="s">
        <v>46</v>
      </c>
      <c r="H47" s="96" t="s">
        <v>57</v>
      </c>
      <c r="I47" s="35"/>
      <c r="J47" s="52"/>
      <c r="K47" s="174" t="s">
        <v>25</v>
      </c>
      <c r="L47" s="4"/>
    </row>
    <row r="48" spans="1:12" x14ac:dyDescent="0.25">
      <c r="A48" s="4">
        <f t="shared" si="0"/>
        <v>48</v>
      </c>
      <c r="B48" s="128" t="s">
        <v>40</v>
      </c>
      <c r="C48" s="19">
        <f>C34</f>
        <v>0</v>
      </c>
      <c r="D48" s="251"/>
      <c r="E48" s="19">
        <f>ROUND(ROUND(C48,2)*(1+ROUND(D48,4)),2)</f>
        <v>0</v>
      </c>
      <c r="F48" s="62">
        <f>H34*J34+H35*J35</f>
        <v>0</v>
      </c>
      <c r="G48" s="103">
        <f>E48*F48</f>
        <v>0</v>
      </c>
      <c r="H48" s="8"/>
      <c r="I48" s="28"/>
      <c r="J48" s="41"/>
      <c r="K48" s="53">
        <f t="shared" ref="K48:K53" si="1">G48</f>
        <v>0</v>
      </c>
      <c r="L48" s="4"/>
    </row>
    <row r="49" spans="1:12" x14ac:dyDescent="0.25">
      <c r="A49" s="4">
        <f t="shared" si="0"/>
        <v>49</v>
      </c>
      <c r="B49" s="128" t="s">
        <v>42</v>
      </c>
      <c r="C49" s="7">
        <f>C37</f>
        <v>0</v>
      </c>
      <c r="D49" s="250"/>
      <c r="E49" s="19">
        <f>ROUND(ROUND(C49,2)*(1+ROUND(D49,4)),2)</f>
        <v>0</v>
      </c>
      <c r="F49" s="99">
        <f>H37*J37+H38*J38</f>
        <v>0</v>
      </c>
      <c r="G49" s="80">
        <f>E49*F49</f>
        <v>0</v>
      </c>
      <c r="H49" s="8"/>
      <c r="I49" s="28"/>
      <c r="J49" s="41"/>
      <c r="K49" s="22">
        <f t="shared" si="1"/>
        <v>0</v>
      </c>
      <c r="L49" s="4"/>
    </row>
    <row r="50" spans="1:12" x14ac:dyDescent="0.25">
      <c r="A50" s="4">
        <f t="shared" si="0"/>
        <v>50</v>
      </c>
      <c r="B50" s="128" t="s">
        <v>41</v>
      </c>
      <c r="C50" s="7">
        <f>K41</f>
        <v>0</v>
      </c>
      <c r="D50" s="89"/>
      <c r="E50" s="94"/>
      <c r="F50" s="80"/>
      <c r="G50" s="80">
        <f>C50</f>
        <v>0</v>
      </c>
      <c r="H50" s="85"/>
      <c r="I50" s="28"/>
      <c r="J50" s="41"/>
      <c r="K50" s="22">
        <f t="shared" si="1"/>
        <v>0</v>
      </c>
      <c r="L50" s="4"/>
    </row>
    <row r="51" spans="1:12" x14ac:dyDescent="0.25">
      <c r="A51" s="4">
        <f t="shared" si="0"/>
        <v>51</v>
      </c>
      <c r="B51" s="128" t="s">
        <v>41</v>
      </c>
      <c r="C51" s="7">
        <f>K42</f>
        <v>0</v>
      </c>
      <c r="D51" s="89"/>
      <c r="E51" s="243"/>
      <c r="F51" s="80"/>
      <c r="G51" s="80">
        <f>C51</f>
        <v>0</v>
      </c>
      <c r="H51" s="29"/>
      <c r="I51" s="28"/>
      <c r="J51" s="41"/>
      <c r="K51" s="22">
        <f t="shared" si="1"/>
        <v>0</v>
      </c>
      <c r="L51" s="4"/>
    </row>
    <row r="52" spans="1:12" x14ac:dyDescent="0.25">
      <c r="A52" s="4">
        <f t="shared" si="0"/>
        <v>52</v>
      </c>
      <c r="B52" s="129" t="s">
        <v>60</v>
      </c>
      <c r="C52" s="115"/>
      <c r="D52" s="116"/>
      <c r="E52" s="117"/>
      <c r="F52" s="103"/>
      <c r="G52" s="7">
        <f>K44</f>
        <v>0</v>
      </c>
      <c r="H52" s="29"/>
      <c r="I52" s="28"/>
      <c r="J52" s="41"/>
      <c r="K52" s="22">
        <f t="shared" si="1"/>
        <v>0</v>
      </c>
      <c r="L52" s="4"/>
    </row>
    <row r="53" spans="1:12" x14ac:dyDescent="0.25">
      <c r="A53" s="4">
        <f t="shared" si="0"/>
        <v>53</v>
      </c>
      <c r="B53" s="129" t="s">
        <v>61</v>
      </c>
      <c r="C53" s="115"/>
      <c r="D53" s="93"/>
      <c r="E53" s="94"/>
      <c r="F53" s="80"/>
      <c r="G53" s="7">
        <f>K45</f>
        <v>0</v>
      </c>
      <c r="H53" s="29"/>
      <c r="I53" s="28"/>
      <c r="J53" s="41"/>
      <c r="K53" s="22">
        <f t="shared" si="1"/>
        <v>0</v>
      </c>
      <c r="L53" s="4"/>
    </row>
    <row r="54" spans="1:12" ht="15.75" thickBot="1" x14ac:dyDescent="0.3">
      <c r="A54" s="4">
        <f t="shared" si="0"/>
        <v>54</v>
      </c>
      <c r="B54" s="128" t="s">
        <v>4</v>
      </c>
      <c r="C54" s="141"/>
      <c r="D54" s="142"/>
      <c r="E54" s="142"/>
      <c r="F54" s="125"/>
      <c r="G54" s="101">
        <f>SUM(G48:G53)</f>
        <v>0</v>
      </c>
      <c r="H54" s="89" t="s">
        <v>97</v>
      </c>
      <c r="I54" s="123"/>
      <c r="J54" s="140"/>
      <c r="K54" s="54">
        <f>SUM(K48:K53)</f>
        <v>0</v>
      </c>
      <c r="L54" s="4"/>
    </row>
    <row r="55" spans="1:12" ht="15.75" thickBot="1" x14ac:dyDescent="0.3">
      <c r="A55" s="4">
        <f t="shared" si="0"/>
        <v>55</v>
      </c>
      <c r="B55" s="33" t="s">
        <v>33</v>
      </c>
      <c r="C55" s="34"/>
      <c r="D55" s="34"/>
      <c r="E55" s="34"/>
      <c r="F55" s="34"/>
      <c r="G55" s="31"/>
      <c r="H55" s="106" t="s">
        <v>23</v>
      </c>
      <c r="I55" s="35"/>
      <c r="J55" s="32"/>
      <c r="K55" s="174" t="s">
        <v>25</v>
      </c>
      <c r="L55" s="4"/>
    </row>
    <row r="56" spans="1:12" ht="15" customHeight="1" x14ac:dyDescent="0.25">
      <c r="A56" s="4">
        <f t="shared" si="0"/>
        <v>56</v>
      </c>
      <c r="B56" s="190"/>
      <c r="C56" s="39"/>
      <c r="D56" s="39"/>
      <c r="E56" s="39"/>
      <c r="F56" s="39"/>
      <c r="G56" s="17"/>
      <c r="H56" s="263" t="s">
        <v>70</v>
      </c>
      <c r="I56" s="264"/>
      <c r="J56" s="191"/>
      <c r="K56" s="53">
        <f>K40</f>
        <v>0</v>
      </c>
      <c r="L56" s="4"/>
    </row>
    <row r="57" spans="1:12" x14ac:dyDescent="0.25">
      <c r="A57" s="4">
        <f t="shared" si="0"/>
        <v>57</v>
      </c>
      <c r="B57" s="24"/>
      <c r="C57" s="10"/>
      <c r="D57" s="10"/>
      <c r="E57" s="10"/>
      <c r="F57" s="10"/>
      <c r="G57" s="8"/>
      <c r="H57" s="30" t="s">
        <v>28</v>
      </c>
      <c r="I57" s="8"/>
      <c r="J57" s="104" t="e">
        <f>K57/K56</f>
        <v>#DIV/0!</v>
      </c>
      <c r="K57" s="22">
        <f>K44</f>
        <v>0</v>
      </c>
      <c r="L57" s="4"/>
    </row>
    <row r="58" spans="1:12" x14ac:dyDescent="0.25">
      <c r="A58" s="4">
        <f t="shared" si="0"/>
        <v>58</v>
      </c>
      <c r="B58" s="24"/>
      <c r="C58" s="10"/>
      <c r="D58" s="10"/>
      <c r="E58" s="10"/>
      <c r="F58" s="10"/>
      <c r="G58" s="8"/>
      <c r="H58" s="30" t="s">
        <v>29</v>
      </c>
      <c r="I58" s="8"/>
      <c r="J58" s="104" t="e">
        <f>K58/K56</f>
        <v>#DIV/0!</v>
      </c>
      <c r="K58" s="22">
        <f>K45</f>
        <v>0</v>
      </c>
      <c r="L58" s="4"/>
    </row>
    <row r="59" spans="1:12" x14ac:dyDescent="0.25">
      <c r="A59" s="4">
        <f t="shared" si="0"/>
        <v>59</v>
      </c>
      <c r="B59" s="24"/>
      <c r="C59" s="10"/>
      <c r="D59" s="10"/>
      <c r="E59" s="10"/>
      <c r="F59" s="10"/>
      <c r="G59" s="8"/>
      <c r="H59" s="30" t="s">
        <v>19</v>
      </c>
      <c r="I59" s="8"/>
      <c r="J59" s="104"/>
      <c r="K59" s="22">
        <f>K41+K42</f>
        <v>0</v>
      </c>
      <c r="L59" s="4"/>
    </row>
    <row r="60" spans="1:12" x14ac:dyDescent="0.25">
      <c r="A60" s="4">
        <f t="shared" si="0"/>
        <v>60</v>
      </c>
      <c r="B60" s="24"/>
      <c r="C60" s="10"/>
      <c r="D60" s="10"/>
      <c r="E60" s="10"/>
      <c r="F60" s="10"/>
      <c r="G60" s="8"/>
      <c r="H60" s="30" t="s">
        <v>44</v>
      </c>
      <c r="I60" s="8"/>
      <c r="J60" s="104"/>
      <c r="K60" s="22">
        <f>SUM(K56:K59)</f>
        <v>0</v>
      </c>
      <c r="L60" s="4"/>
    </row>
    <row r="61" spans="1:12" x14ac:dyDescent="0.25">
      <c r="A61" s="4">
        <f t="shared" si="0"/>
        <v>61</v>
      </c>
      <c r="B61" s="24"/>
      <c r="C61" s="10"/>
      <c r="D61" s="10"/>
      <c r="E61" s="10"/>
      <c r="F61" s="10"/>
      <c r="G61" s="8"/>
      <c r="H61" s="30" t="s">
        <v>30</v>
      </c>
      <c r="I61" s="8"/>
      <c r="J61" s="104" t="e">
        <f>K61/K60</f>
        <v>#DIV/0!</v>
      </c>
      <c r="K61" s="22">
        <f>K62-K60</f>
        <v>0</v>
      </c>
      <c r="L61" s="4"/>
    </row>
    <row r="62" spans="1:12" ht="15.75" thickBot="1" x14ac:dyDescent="0.3">
      <c r="A62" s="4">
        <f t="shared" ref="A62:A79" si="2">A61+1</f>
        <v>62</v>
      </c>
      <c r="B62" s="26"/>
      <c r="C62" s="27"/>
      <c r="D62" s="27"/>
      <c r="E62" s="27"/>
      <c r="F62" s="27"/>
      <c r="G62" s="48"/>
      <c r="H62" s="61" t="s">
        <v>71</v>
      </c>
      <c r="I62" s="48"/>
      <c r="J62" s="105"/>
      <c r="K62" s="54">
        <f>K54</f>
        <v>0</v>
      </c>
      <c r="L62" s="4"/>
    </row>
    <row r="63" spans="1:12" ht="15.75" thickBot="1" x14ac:dyDescent="0.3">
      <c r="A63" s="4">
        <f t="shared" si="2"/>
        <v>63</v>
      </c>
      <c r="B63" s="55"/>
      <c r="C63" s="56"/>
      <c r="D63" s="56"/>
      <c r="E63" s="56"/>
      <c r="F63" s="56"/>
      <c r="G63" s="4"/>
      <c r="H63" s="56"/>
      <c r="I63" s="4"/>
      <c r="J63" s="77"/>
      <c r="K63" s="168"/>
      <c r="L63" s="4"/>
    </row>
    <row r="64" spans="1:12" ht="15.75" thickBot="1" x14ac:dyDescent="0.3">
      <c r="A64" s="4">
        <f t="shared" si="2"/>
        <v>64</v>
      </c>
      <c r="B64" s="180" t="s">
        <v>73</v>
      </c>
      <c r="C64" s="181"/>
      <c r="D64" s="86"/>
      <c r="E64" s="181"/>
      <c r="F64" s="122"/>
      <c r="G64" s="122"/>
      <c r="H64" s="183"/>
      <c r="I64" s="121"/>
      <c r="J64" s="118"/>
      <c r="K64" s="169"/>
      <c r="L64" s="4"/>
    </row>
    <row r="65" spans="1:13" ht="15.75" thickBot="1" x14ac:dyDescent="0.3">
      <c r="A65" s="4">
        <f t="shared" si="2"/>
        <v>65</v>
      </c>
      <c r="B65" s="90" t="s">
        <v>22</v>
      </c>
      <c r="C65" s="187" t="s">
        <v>76</v>
      </c>
      <c r="D65" s="31"/>
      <c r="E65" s="34"/>
      <c r="F65" s="76" t="s">
        <v>32</v>
      </c>
      <c r="G65" s="35" t="s">
        <v>46</v>
      </c>
      <c r="H65" s="68"/>
      <c r="I65" s="36"/>
      <c r="J65" s="52"/>
      <c r="K65" s="174" t="s">
        <v>25</v>
      </c>
      <c r="L65" s="4"/>
    </row>
    <row r="66" spans="1:13" ht="15.75" thickBot="1" x14ac:dyDescent="0.3">
      <c r="A66" s="4">
        <f t="shared" si="2"/>
        <v>66</v>
      </c>
      <c r="B66" s="25" t="s">
        <v>24</v>
      </c>
      <c r="C66" s="216"/>
      <c r="D66" s="184"/>
      <c r="E66" s="27"/>
      <c r="F66" s="182">
        <v>400</v>
      </c>
      <c r="G66" s="185">
        <f>C66*F66</f>
        <v>0</v>
      </c>
      <c r="H66" s="42"/>
      <c r="I66" s="186"/>
      <c r="J66" s="40"/>
      <c r="K66" s="23">
        <f>G66</f>
        <v>0</v>
      </c>
      <c r="L66" s="4"/>
    </row>
    <row r="67" spans="1:13" ht="15.75" thickBot="1" x14ac:dyDescent="0.3">
      <c r="A67" s="4">
        <f t="shared" si="2"/>
        <v>67</v>
      </c>
      <c r="B67" s="55"/>
      <c r="C67" s="56"/>
      <c r="D67" s="56"/>
      <c r="E67" s="56"/>
      <c r="F67" s="56"/>
      <c r="G67" s="57"/>
      <c r="H67" s="130"/>
      <c r="I67" s="131"/>
      <c r="J67" s="132"/>
      <c r="K67" s="168"/>
      <c r="L67" s="4"/>
    </row>
    <row r="68" spans="1:13" ht="15.75" thickBot="1" x14ac:dyDescent="0.3">
      <c r="A68" s="4">
        <f t="shared" si="2"/>
        <v>68</v>
      </c>
      <c r="B68" s="63" t="s">
        <v>45</v>
      </c>
      <c r="C68" s="107"/>
      <c r="D68" s="64"/>
      <c r="E68" s="188" t="s">
        <v>75</v>
      </c>
      <c r="F68" s="188" t="s">
        <v>74</v>
      </c>
      <c r="G68" s="65"/>
      <c r="H68" s="189" t="s">
        <v>90</v>
      </c>
      <c r="I68" s="66"/>
      <c r="J68" s="67"/>
      <c r="K68" s="169"/>
      <c r="L68" s="4"/>
    </row>
    <row r="69" spans="1:13" x14ac:dyDescent="0.25">
      <c r="A69" s="4">
        <f t="shared" si="2"/>
        <v>69</v>
      </c>
      <c r="B69" s="24"/>
      <c r="C69" s="10"/>
      <c r="D69" s="10"/>
      <c r="E69" s="10"/>
      <c r="F69" s="10"/>
      <c r="G69" s="29"/>
      <c r="H69" s="97" t="s">
        <v>52</v>
      </c>
      <c r="I69" s="28"/>
      <c r="J69" s="41"/>
      <c r="K69" s="22">
        <f>K22+K25+K59+K56</f>
        <v>0</v>
      </c>
      <c r="L69" s="4"/>
      <c r="M69" s="78"/>
    </row>
    <row r="70" spans="1:13" x14ac:dyDescent="0.25">
      <c r="A70" s="4">
        <f t="shared" si="2"/>
        <v>70</v>
      </c>
      <c r="B70" s="24"/>
      <c r="C70" s="10"/>
      <c r="D70" s="10"/>
      <c r="E70" s="10"/>
      <c r="F70" s="10"/>
      <c r="G70" s="29"/>
      <c r="H70" s="97" t="s">
        <v>53</v>
      </c>
      <c r="I70" s="28"/>
      <c r="J70" s="119" t="e">
        <f>K70/K69</f>
        <v>#DIV/0!</v>
      </c>
      <c r="K70" s="22">
        <f>K23+K57</f>
        <v>0</v>
      </c>
      <c r="L70" s="4"/>
      <c r="M70" s="78"/>
    </row>
    <row r="71" spans="1:13" x14ac:dyDescent="0.25">
      <c r="A71" s="4">
        <f t="shared" si="2"/>
        <v>71</v>
      </c>
      <c r="B71" s="24"/>
      <c r="C71" s="10"/>
      <c r="D71" s="10"/>
      <c r="E71" s="10"/>
      <c r="F71" s="10"/>
      <c r="G71" s="29"/>
      <c r="H71" s="97" t="s">
        <v>54</v>
      </c>
      <c r="I71" s="28"/>
      <c r="J71" s="119" t="e">
        <f>K71/K69</f>
        <v>#DIV/0!</v>
      </c>
      <c r="K71" s="22">
        <f>K24+K58</f>
        <v>0</v>
      </c>
      <c r="L71" s="4"/>
      <c r="M71" s="78"/>
    </row>
    <row r="72" spans="1:13" x14ac:dyDescent="0.25">
      <c r="A72" s="4">
        <f t="shared" si="2"/>
        <v>72</v>
      </c>
      <c r="B72" s="24"/>
      <c r="C72" s="10"/>
      <c r="D72" s="10"/>
      <c r="E72" s="10"/>
      <c r="F72" s="10"/>
      <c r="G72" s="29"/>
      <c r="H72" s="97" t="s">
        <v>44</v>
      </c>
      <c r="I72" s="28"/>
      <c r="J72" s="120"/>
      <c r="K72" s="22">
        <f>SUM(K69:K71)</f>
        <v>0</v>
      </c>
      <c r="L72" s="4"/>
      <c r="M72" s="78"/>
    </row>
    <row r="73" spans="1:13" ht="15.75" thickBot="1" x14ac:dyDescent="0.3">
      <c r="A73" s="4">
        <f t="shared" si="2"/>
        <v>73</v>
      </c>
      <c r="B73" s="24"/>
      <c r="C73" s="10"/>
      <c r="D73" s="10"/>
      <c r="E73" s="10"/>
      <c r="F73" s="10"/>
      <c r="G73" s="29"/>
      <c r="H73" s="97" t="s">
        <v>30</v>
      </c>
      <c r="I73" s="28"/>
      <c r="J73" s="119" t="e">
        <f>K73/K72</f>
        <v>#DIV/0!</v>
      </c>
      <c r="K73" s="22">
        <f>K74-K72</f>
        <v>0</v>
      </c>
      <c r="L73" s="4"/>
    </row>
    <row r="74" spans="1:13" ht="15.75" thickBot="1" x14ac:dyDescent="0.3">
      <c r="A74" s="4">
        <f t="shared" si="2"/>
        <v>74</v>
      </c>
      <c r="B74" s="24"/>
      <c r="C74" s="220" t="s">
        <v>4</v>
      </c>
      <c r="D74" s="221"/>
      <c r="E74" s="222">
        <v>1</v>
      </c>
      <c r="F74" s="23">
        <f>E74*K74</f>
        <v>0</v>
      </c>
      <c r="G74" s="29"/>
      <c r="H74" s="95" t="s">
        <v>71</v>
      </c>
      <c r="I74" s="124"/>
      <c r="J74" s="161"/>
      <c r="K74" s="170">
        <f>K28+K62</f>
        <v>0</v>
      </c>
      <c r="L74" s="4"/>
    </row>
    <row r="75" spans="1:13" x14ac:dyDescent="0.25">
      <c r="A75" s="4">
        <f t="shared" si="2"/>
        <v>75</v>
      </c>
      <c r="B75" s="24"/>
      <c r="C75" s="10"/>
      <c r="D75" s="10"/>
      <c r="E75" s="217"/>
      <c r="F75" s="11"/>
      <c r="G75" s="29"/>
      <c r="H75" s="97"/>
      <c r="I75" s="28"/>
      <c r="J75" s="120"/>
      <c r="K75" s="22"/>
      <c r="L75" s="4"/>
    </row>
    <row r="76" spans="1:13" ht="15.75" thickBot="1" x14ac:dyDescent="0.3">
      <c r="A76" s="4">
        <f t="shared" si="2"/>
        <v>76</v>
      </c>
      <c r="B76" s="24"/>
      <c r="C76" s="10"/>
      <c r="D76" s="10"/>
      <c r="E76" s="217"/>
      <c r="F76" s="11"/>
      <c r="G76" s="29"/>
      <c r="H76" s="97"/>
      <c r="I76" s="28"/>
      <c r="J76" s="120"/>
      <c r="K76" s="22"/>
      <c r="L76" s="4"/>
    </row>
    <row r="77" spans="1:13" ht="15.75" thickBot="1" x14ac:dyDescent="0.3">
      <c r="A77" s="4">
        <f t="shared" si="2"/>
        <v>77</v>
      </c>
      <c r="B77" s="24"/>
      <c r="C77" s="220" t="s">
        <v>91</v>
      </c>
      <c r="D77" s="221" t="s">
        <v>89</v>
      </c>
      <c r="E77" s="222">
        <v>0.5</v>
      </c>
      <c r="F77" s="23">
        <f>E77*K77</f>
        <v>0</v>
      </c>
      <c r="G77" s="29"/>
      <c r="H77" s="79" t="s">
        <v>35</v>
      </c>
      <c r="I77" s="123"/>
      <c r="J77" s="162"/>
      <c r="K77" s="166">
        <f>K30</f>
        <v>0</v>
      </c>
      <c r="L77" s="4"/>
    </row>
    <row r="78" spans="1:13" ht="15.75" thickBot="1" x14ac:dyDescent="0.3">
      <c r="A78" s="4">
        <f t="shared" si="2"/>
        <v>78</v>
      </c>
      <c r="B78" s="24"/>
      <c r="C78" s="220" t="s">
        <v>92</v>
      </c>
      <c r="D78" s="221"/>
      <c r="E78" s="222">
        <v>0.5</v>
      </c>
      <c r="F78" s="23">
        <f>E78*K78</f>
        <v>0</v>
      </c>
      <c r="G78" s="29"/>
      <c r="H78" s="95" t="s">
        <v>72</v>
      </c>
      <c r="I78" s="124"/>
      <c r="J78" s="163"/>
      <c r="K78" s="170">
        <f>K66</f>
        <v>0</v>
      </c>
      <c r="L78" s="4"/>
    </row>
    <row r="79" spans="1:13" ht="15.75" thickBot="1" x14ac:dyDescent="0.3">
      <c r="A79" s="4">
        <f t="shared" si="2"/>
        <v>79</v>
      </c>
      <c r="B79" s="26"/>
      <c r="C79" s="27"/>
      <c r="D79" s="27"/>
      <c r="E79" s="218" t="s">
        <v>81</v>
      </c>
      <c r="F79" s="43">
        <f>SUM(F74:F78)</f>
        <v>0</v>
      </c>
      <c r="G79" s="133"/>
      <c r="H79" s="61"/>
      <c r="I79" s="134"/>
      <c r="J79" s="164"/>
      <c r="K79" s="54"/>
      <c r="L79" s="4"/>
    </row>
    <row r="80" spans="1:13" x14ac:dyDescent="0.25">
      <c r="A80" s="4">
        <v>80</v>
      </c>
      <c r="B80" s="261" t="s">
        <v>31</v>
      </c>
      <c r="C80" s="261"/>
      <c r="D80" s="261"/>
      <c r="E80" s="261"/>
      <c r="F80" s="261"/>
      <c r="G80" s="261"/>
      <c r="H80" s="261"/>
      <c r="I80" s="261"/>
      <c r="J80" s="261"/>
      <c r="K80" s="261"/>
      <c r="L80" s="261"/>
    </row>
    <row r="81" spans="5:11" x14ac:dyDescent="0.25">
      <c r="G81" s="14"/>
      <c r="H81" s="14"/>
      <c r="I81" s="14"/>
      <c r="J81" s="14"/>
      <c r="K81" s="1"/>
    </row>
    <row r="82" spans="5:11" x14ac:dyDescent="0.25">
      <c r="J82" s="14"/>
      <c r="K82" s="1"/>
    </row>
    <row r="83" spans="5:11" x14ac:dyDescent="0.25">
      <c r="J83" s="14"/>
      <c r="K83" s="1"/>
    </row>
    <row r="84" spans="5:11" x14ac:dyDescent="0.25">
      <c r="J84" s="14"/>
      <c r="K84" s="1"/>
    </row>
    <row r="85" spans="5:11" x14ac:dyDescent="0.25">
      <c r="J85" s="14"/>
      <c r="K85" s="1"/>
    </row>
    <row r="86" spans="5:11" x14ac:dyDescent="0.25">
      <c r="J86" s="14"/>
      <c r="K86" s="1"/>
    </row>
    <row r="87" spans="5:11" x14ac:dyDescent="0.25">
      <c r="J87" s="14"/>
      <c r="K87" s="1"/>
    </row>
    <row r="88" spans="5:11" x14ac:dyDescent="0.25">
      <c r="J88" s="14"/>
      <c r="K88" s="1"/>
    </row>
    <row r="89" spans="5:11" x14ac:dyDescent="0.25">
      <c r="J89" s="14"/>
      <c r="K89" s="1"/>
    </row>
    <row r="90" spans="5:11" x14ac:dyDescent="0.25">
      <c r="J90" s="14"/>
      <c r="K90" s="1"/>
    </row>
    <row r="91" spans="5:11" x14ac:dyDescent="0.25">
      <c r="J91" s="14"/>
      <c r="K91" s="1"/>
    </row>
    <row r="92" spans="5:11" x14ac:dyDescent="0.25">
      <c r="J92" s="14"/>
      <c r="K92" s="1"/>
    </row>
    <row r="93" spans="5:11" x14ac:dyDescent="0.25">
      <c r="G93" s="14"/>
      <c r="H93" s="14"/>
      <c r="I93" s="14"/>
      <c r="J93" s="14"/>
      <c r="K93" s="1"/>
    </row>
    <row r="94" spans="5:11" x14ac:dyDescent="0.25">
      <c r="G94" s="14"/>
      <c r="H94" s="14"/>
      <c r="I94" s="14"/>
      <c r="J94" s="14"/>
      <c r="K94" s="1"/>
    </row>
    <row r="95" spans="5:11" x14ac:dyDescent="0.25">
      <c r="E95" s="246"/>
      <c r="G95" s="14"/>
      <c r="H95" s="14"/>
      <c r="I95" s="14"/>
      <c r="J95" s="14"/>
      <c r="K95" s="1"/>
    </row>
    <row r="96" spans="5:11" x14ac:dyDescent="0.25">
      <c r="E96" s="244"/>
      <c r="G96" s="14"/>
      <c r="H96" s="14"/>
      <c r="I96" s="14"/>
      <c r="J96" s="14"/>
      <c r="K96" s="1"/>
    </row>
    <row r="97" spans="5:11" x14ac:dyDescent="0.25">
      <c r="E97" s="245"/>
      <c r="G97" s="14"/>
      <c r="H97" s="14"/>
      <c r="I97" s="14"/>
      <c r="J97" s="14"/>
      <c r="K97" s="1"/>
    </row>
    <row r="98" spans="5:11" x14ac:dyDescent="0.25">
      <c r="E98" s="247"/>
      <c r="G98" s="14"/>
      <c r="H98" s="14"/>
      <c r="I98" s="14"/>
      <c r="J98" s="14"/>
      <c r="K98" s="1"/>
    </row>
    <row r="99" spans="5:11" x14ac:dyDescent="0.25">
      <c r="G99" s="14"/>
      <c r="H99" s="14"/>
      <c r="I99" s="14"/>
      <c r="J99" s="14"/>
      <c r="K99" s="1"/>
    </row>
    <row r="100" spans="5:11" x14ac:dyDescent="0.25">
      <c r="G100" s="14"/>
      <c r="H100" s="14"/>
      <c r="I100" s="14"/>
      <c r="J100" s="14"/>
      <c r="K100" s="1"/>
    </row>
    <row r="101" spans="5:11" x14ac:dyDescent="0.25">
      <c r="G101" s="14"/>
      <c r="H101" s="14"/>
      <c r="I101" s="14"/>
      <c r="J101" s="14"/>
      <c r="K101" s="1"/>
    </row>
    <row r="102" spans="5:11" x14ac:dyDescent="0.25">
      <c r="G102" s="14"/>
      <c r="H102" s="14"/>
      <c r="I102" s="14"/>
      <c r="J102" s="14"/>
      <c r="K102" s="1"/>
    </row>
    <row r="103" spans="5:11" x14ac:dyDescent="0.25">
      <c r="G103" s="14"/>
      <c r="H103" s="14"/>
      <c r="I103" s="14"/>
      <c r="J103" s="14"/>
      <c r="K103" s="1"/>
    </row>
    <row r="104" spans="5:11" x14ac:dyDescent="0.25">
      <c r="G104" s="14"/>
      <c r="H104" s="14"/>
      <c r="I104" s="14"/>
      <c r="J104" s="14"/>
      <c r="K104" s="1"/>
    </row>
    <row r="105" spans="5:11" x14ac:dyDescent="0.25">
      <c r="G105" s="14"/>
      <c r="H105" s="14"/>
      <c r="I105" s="14"/>
      <c r="J105" s="14"/>
      <c r="K105" s="1"/>
    </row>
    <row r="106" spans="5:11" x14ac:dyDescent="0.25">
      <c r="G106" s="14"/>
      <c r="H106" s="14"/>
      <c r="I106" s="14"/>
      <c r="J106" s="14"/>
      <c r="K106" s="1"/>
    </row>
    <row r="107" spans="5:11" x14ac:dyDescent="0.25">
      <c r="G107" s="14"/>
      <c r="H107" s="14"/>
      <c r="I107" s="14"/>
      <c r="J107" s="14"/>
      <c r="K107" s="1"/>
    </row>
    <row r="108" spans="5:11" x14ac:dyDescent="0.25">
      <c r="G108" s="14"/>
      <c r="H108" s="14"/>
      <c r="I108" s="14"/>
      <c r="J108" s="14"/>
      <c r="K108" s="1"/>
    </row>
    <row r="109" spans="5:11" x14ac:dyDescent="0.25">
      <c r="G109" s="14"/>
      <c r="H109" s="14"/>
      <c r="I109" s="14"/>
      <c r="J109" s="14"/>
      <c r="K109" s="1"/>
    </row>
    <row r="110" spans="5:11" x14ac:dyDescent="0.25">
      <c r="G110" s="14"/>
      <c r="H110" s="14"/>
      <c r="I110" s="14"/>
      <c r="J110" s="14"/>
      <c r="K110" s="1"/>
    </row>
    <row r="111" spans="5:11" x14ac:dyDescent="0.25">
      <c r="G111" s="14"/>
      <c r="H111" s="14"/>
      <c r="I111" s="14"/>
      <c r="J111" s="14"/>
      <c r="K111" s="1"/>
    </row>
    <row r="112" spans="5:11" x14ac:dyDescent="0.25">
      <c r="G112" s="14"/>
      <c r="H112" s="14"/>
      <c r="I112" s="14"/>
      <c r="J112" s="14"/>
      <c r="K112" s="1"/>
    </row>
    <row r="113" spans="7:11" x14ac:dyDescent="0.25">
      <c r="G113" s="14"/>
      <c r="H113" s="14"/>
      <c r="I113" s="14"/>
      <c r="J113" s="14"/>
      <c r="K113" s="1"/>
    </row>
    <row r="114" spans="7:11" x14ac:dyDescent="0.25">
      <c r="G114" s="14"/>
      <c r="H114" s="14"/>
      <c r="I114" s="14"/>
      <c r="J114" s="14"/>
      <c r="K114" s="1"/>
    </row>
    <row r="115" spans="7:11" x14ac:dyDescent="0.25">
      <c r="G115" s="14"/>
      <c r="H115" s="14"/>
      <c r="I115" s="14"/>
      <c r="J115" s="14"/>
      <c r="K115" s="1"/>
    </row>
    <row r="116" spans="7:11" x14ac:dyDescent="0.25">
      <c r="G116" s="14"/>
      <c r="H116" s="14"/>
      <c r="I116" s="14"/>
      <c r="J116" s="14"/>
      <c r="K116" s="1"/>
    </row>
    <row r="117" spans="7:11" x14ac:dyDescent="0.25">
      <c r="G117" s="14"/>
      <c r="H117" s="14"/>
      <c r="I117" s="14"/>
      <c r="J117" s="14"/>
      <c r="K117" s="1"/>
    </row>
    <row r="118" spans="7:11" x14ac:dyDescent="0.25">
      <c r="G118" s="14"/>
      <c r="H118" s="14"/>
      <c r="I118" s="14"/>
      <c r="J118" s="14"/>
      <c r="K118" s="1"/>
    </row>
    <row r="119" spans="7:11" x14ac:dyDescent="0.25">
      <c r="G119" s="14"/>
      <c r="H119" s="14"/>
      <c r="I119" s="14"/>
      <c r="J119" s="14"/>
      <c r="K119" s="1"/>
    </row>
    <row r="120" spans="7:11" x14ac:dyDescent="0.25">
      <c r="G120" s="14"/>
      <c r="H120" s="14"/>
      <c r="I120" s="14"/>
      <c r="J120" s="14"/>
      <c r="K120" s="1"/>
    </row>
    <row r="121" spans="7:11" x14ac:dyDescent="0.25">
      <c r="G121" s="14"/>
      <c r="H121" s="14"/>
      <c r="I121" s="14"/>
      <c r="J121" s="14"/>
      <c r="K121" s="1"/>
    </row>
    <row r="122" spans="7:11" x14ac:dyDescent="0.25">
      <c r="G122" s="14"/>
      <c r="H122" s="14"/>
      <c r="I122" s="14"/>
      <c r="J122" s="14"/>
      <c r="K122" s="1"/>
    </row>
    <row r="123" spans="7:11" x14ac:dyDescent="0.25">
      <c r="G123" s="14"/>
      <c r="H123" s="14"/>
      <c r="I123" s="14"/>
      <c r="J123" s="14"/>
      <c r="K123" s="1"/>
    </row>
    <row r="124" spans="7:11" x14ac:dyDescent="0.25">
      <c r="G124" s="14"/>
      <c r="H124" s="14"/>
      <c r="I124" s="14"/>
      <c r="J124" s="14"/>
      <c r="K124" s="1"/>
    </row>
    <row r="125" spans="7:11" x14ac:dyDescent="0.25">
      <c r="G125" s="14"/>
      <c r="H125" s="14"/>
      <c r="I125" s="14"/>
      <c r="J125" s="14"/>
      <c r="K125" s="1"/>
    </row>
    <row r="126" spans="7:11" x14ac:dyDescent="0.25">
      <c r="G126" s="14"/>
      <c r="H126" s="14"/>
      <c r="I126" s="14"/>
      <c r="J126" s="14"/>
      <c r="K126" s="1"/>
    </row>
    <row r="127" spans="7:11" x14ac:dyDescent="0.25">
      <c r="G127" s="14"/>
      <c r="H127" s="14"/>
      <c r="I127" s="14"/>
      <c r="J127" s="14"/>
      <c r="K127" s="1"/>
    </row>
    <row r="128" spans="7:11" x14ac:dyDescent="0.25">
      <c r="G128" s="14"/>
      <c r="H128" s="14"/>
      <c r="I128" s="14"/>
      <c r="J128" s="14"/>
      <c r="K128" s="1"/>
    </row>
    <row r="129" spans="7:11" x14ac:dyDescent="0.25">
      <c r="G129" s="14"/>
      <c r="H129" s="14"/>
      <c r="I129" s="14"/>
      <c r="J129" s="14"/>
      <c r="K129" s="1"/>
    </row>
    <row r="130" spans="7:11" x14ac:dyDescent="0.25">
      <c r="G130" s="14"/>
      <c r="H130" s="14"/>
      <c r="I130" s="14"/>
      <c r="J130" s="14"/>
      <c r="K130" s="1"/>
    </row>
    <row r="131" spans="7:11" x14ac:dyDescent="0.25">
      <c r="G131" s="14"/>
      <c r="H131" s="14"/>
      <c r="I131" s="14"/>
      <c r="J131" s="14"/>
      <c r="K131" s="1"/>
    </row>
    <row r="132" spans="7:11" x14ac:dyDescent="0.25">
      <c r="G132" s="14"/>
      <c r="H132" s="14"/>
      <c r="I132" s="14"/>
      <c r="J132" s="14"/>
      <c r="K132" s="1"/>
    </row>
    <row r="133" spans="7:11" x14ac:dyDescent="0.25">
      <c r="G133" s="14"/>
      <c r="H133" s="14"/>
      <c r="I133" s="14"/>
      <c r="J133" s="14"/>
      <c r="K133" s="1"/>
    </row>
    <row r="134" spans="7:11" x14ac:dyDescent="0.25">
      <c r="G134" s="14"/>
      <c r="H134" s="14"/>
      <c r="I134" s="14"/>
      <c r="J134" s="14"/>
      <c r="K134" s="1"/>
    </row>
    <row r="135" spans="7:11" x14ac:dyDescent="0.25">
      <c r="G135" s="14"/>
      <c r="H135" s="14"/>
      <c r="I135" s="14"/>
      <c r="J135" s="14"/>
      <c r="K135" s="1"/>
    </row>
    <row r="136" spans="7:11" x14ac:dyDescent="0.25">
      <c r="G136" s="14"/>
      <c r="H136" s="14"/>
      <c r="I136" s="14"/>
      <c r="J136" s="14"/>
      <c r="K136" s="1"/>
    </row>
    <row r="137" spans="7:11" x14ac:dyDescent="0.25">
      <c r="G137" s="14"/>
      <c r="H137" s="14"/>
      <c r="I137" s="14"/>
      <c r="J137" s="14"/>
      <c r="K137" s="1"/>
    </row>
    <row r="138" spans="7:11" x14ac:dyDescent="0.25">
      <c r="G138" s="14"/>
      <c r="H138" s="14"/>
      <c r="I138" s="14"/>
      <c r="J138" s="14"/>
      <c r="K138" s="1"/>
    </row>
    <row r="139" spans="7:11" x14ac:dyDescent="0.25">
      <c r="G139" s="14"/>
      <c r="H139" s="14"/>
      <c r="I139" s="14"/>
      <c r="J139" s="14"/>
      <c r="K139" s="1"/>
    </row>
    <row r="140" spans="7:11" x14ac:dyDescent="0.25">
      <c r="G140" s="14"/>
      <c r="H140" s="14"/>
      <c r="I140" s="14"/>
      <c r="J140" s="14"/>
      <c r="K140" s="1"/>
    </row>
    <row r="141" spans="7:11" x14ac:dyDescent="0.25">
      <c r="G141" s="14"/>
      <c r="H141" s="14"/>
      <c r="I141" s="14"/>
      <c r="J141" s="14"/>
      <c r="K141" s="1"/>
    </row>
    <row r="142" spans="7:11" x14ac:dyDescent="0.25">
      <c r="G142" s="14"/>
      <c r="H142" s="14"/>
      <c r="I142" s="14"/>
      <c r="J142" s="14"/>
      <c r="K142" s="1"/>
    </row>
    <row r="143" spans="7:11" x14ac:dyDescent="0.25">
      <c r="G143" s="14"/>
      <c r="H143" s="14"/>
      <c r="I143" s="14"/>
      <c r="J143" s="14"/>
      <c r="K143" s="1"/>
    </row>
    <row r="144" spans="7:11" x14ac:dyDescent="0.25">
      <c r="G144" s="14"/>
      <c r="H144" s="14"/>
      <c r="I144" s="14"/>
      <c r="J144" s="14"/>
      <c r="K144" s="1"/>
    </row>
    <row r="145" spans="7:11" x14ac:dyDescent="0.25">
      <c r="G145" s="14"/>
      <c r="H145" s="14"/>
      <c r="I145" s="14"/>
      <c r="J145" s="14"/>
      <c r="K145" s="1"/>
    </row>
    <row r="146" spans="7:11" x14ac:dyDescent="0.25">
      <c r="G146" s="14"/>
      <c r="H146" s="14"/>
      <c r="I146" s="14"/>
      <c r="J146" s="14"/>
      <c r="K146" s="1"/>
    </row>
    <row r="147" spans="7:11" x14ac:dyDescent="0.25">
      <c r="G147" s="14"/>
      <c r="H147" s="14"/>
      <c r="I147" s="14"/>
      <c r="J147" s="14"/>
      <c r="K147" s="1"/>
    </row>
    <row r="148" spans="7:11" x14ac:dyDescent="0.25">
      <c r="G148" s="14"/>
      <c r="H148" s="14"/>
      <c r="I148" s="14"/>
      <c r="J148" s="14"/>
      <c r="K148" s="1"/>
    </row>
    <row r="149" spans="7:11" x14ac:dyDescent="0.25">
      <c r="G149" s="14"/>
      <c r="H149" s="14"/>
      <c r="I149" s="14"/>
      <c r="J149" s="14"/>
      <c r="K149" s="1"/>
    </row>
    <row r="150" spans="7:11" x14ac:dyDescent="0.25">
      <c r="G150" s="14"/>
      <c r="H150" s="14"/>
      <c r="I150" s="14"/>
      <c r="J150" s="14"/>
      <c r="K150" s="1"/>
    </row>
    <row r="151" spans="7:11" x14ac:dyDescent="0.25">
      <c r="G151" s="14"/>
      <c r="H151" s="14"/>
      <c r="I151" s="14"/>
      <c r="J151" s="14"/>
      <c r="K151" s="1"/>
    </row>
    <row r="152" spans="7:11" x14ac:dyDescent="0.25">
      <c r="G152" s="14"/>
      <c r="H152" s="14"/>
      <c r="I152" s="14"/>
      <c r="J152" s="14"/>
      <c r="K152" s="1"/>
    </row>
    <row r="153" spans="7:11" x14ac:dyDescent="0.25">
      <c r="G153" s="14"/>
      <c r="H153" s="14"/>
      <c r="I153" s="14"/>
      <c r="J153" s="14"/>
      <c r="K153" s="1"/>
    </row>
    <row r="154" spans="7:11" x14ac:dyDescent="0.25">
      <c r="G154" s="14"/>
      <c r="H154" s="14"/>
      <c r="I154" s="14"/>
      <c r="J154" s="14"/>
      <c r="K154" s="1"/>
    </row>
    <row r="155" spans="7:11" x14ac:dyDescent="0.25">
      <c r="G155" s="14"/>
      <c r="H155" s="14"/>
      <c r="I155" s="14"/>
      <c r="J155" s="14"/>
      <c r="K155" s="1"/>
    </row>
    <row r="156" spans="7:11" x14ac:dyDescent="0.25">
      <c r="G156" s="14"/>
      <c r="H156" s="14"/>
      <c r="I156" s="14"/>
      <c r="J156" s="14"/>
      <c r="K156" s="1"/>
    </row>
    <row r="157" spans="7:11" x14ac:dyDescent="0.25">
      <c r="G157" s="14"/>
      <c r="H157" s="14"/>
      <c r="I157" s="14"/>
      <c r="J157" s="14"/>
      <c r="K157" s="1"/>
    </row>
    <row r="158" spans="7:11" x14ac:dyDescent="0.25">
      <c r="G158" s="14"/>
      <c r="H158" s="14"/>
      <c r="I158" s="14"/>
      <c r="J158" s="14"/>
      <c r="K158" s="1"/>
    </row>
    <row r="159" spans="7:11" x14ac:dyDescent="0.25">
      <c r="G159" s="14"/>
      <c r="H159" s="14"/>
      <c r="I159" s="14"/>
      <c r="J159" s="14"/>
      <c r="K159" s="1"/>
    </row>
    <row r="160" spans="7:11" x14ac:dyDescent="0.25">
      <c r="G160" s="14"/>
      <c r="H160" s="14"/>
      <c r="I160" s="14"/>
      <c r="J160" s="14"/>
      <c r="K160" s="1"/>
    </row>
    <row r="161" spans="7:11" x14ac:dyDescent="0.25">
      <c r="G161" s="14"/>
      <c r="H161" s="14"/>
      <c r="I161" s="14"/>
      <c r="J161" s="14"/>
      <c r="K161" s="1"/>
    </row>
    <row r="162" spans="7:11" x14ac:dyDescent="0.25">
      <c r="G162" s="14"/>
      <c r="H162" s="14"/>
      <c r="I162" s="14"/>
      <c r="J162" s="14"/>
      <c r="K162" s="1"/>
    </row>
    <row r="163" spans="7:11" x14ac:dyDescent="0.25">
      <c r="G163" s="14"/>
      <c r="H163" s="14"/>
      <c r="I163" s="14"/>
      <c r="J163" s="14"/>
      <c r="K163" s="1"/>
    </row>
    <row r="164" spans="7:11" x14ac:dyDescent="0.25">
      <c r="G164" s="14"/>
      <c r="H164" s="14"/>
      <c r="I164" s="14"/>
      <c r="J164" s="14"/>
      <c r="K164" s="1"/>
    </row>
    <row r="165" spans="7:11" x14ac:dyDescent="0.25">
      <c r="G165" s="14"/>
      <c r="H165" s="14"/>
      <c r="I165" s="14"/>
      <c r="J165" s="14"/>
      <c r="K165" s="1"/>
    </row>
    <row r="166" spans="7:11" x14ac:dyDescent="0.25">
      <c r="G166" s="14"/>
      <c r="H166" s="14"/>
      <c r="I166" s="14"/>
      <c r="J166" s="14"/>
      <c r="K166" s="1"/>
    </row>
    <row r="167" spans="7:11" x14ac:dyDescent="0.25">
      <c r="G167" s="14"/>
      <c r="H167" s="14"/>
      <c r="I167" s="14"/>
      <c r="J167" s="14"/>
      <c r="K167" s="1"/>
    </row>
    <row r="168" spans="7:11" x14ac:dyDescent="0.25">
      <c r="G168" s="14"/>
      <c r="H168" s="14"/>
      <c r="I168" s="14"/>
      <c r="J168" s="14"/>
      <c r="K168" s="1"/>
    </row>
    <row r="169" spans="7:11" x14ac:dyDescent="0.25">
      <c r="G169" s="14"/>
      <c r="H169" s="14"/>
      <c r="I169" s="14"/>
      <c r="J169" s="14"/>
      <c r="K169" s="1"/>
    </row>
    <row r="170" spans="7:11" x14ac:dyDescent="0.25">
      <c r="G170" s="14"/>
      <c r="H170" s="14"/>
      <c r="I170" s="14"/>
      <c r="J170" s="14"/>
      <c r="K170" s="1"/>
    </row>
    <row r="171" spans="7:11" x14ac:dyDescent="0.25">
      <c r="G171" s="14"/>
      <c r="H171" s="14"/>
      <c r="I171" s="14"/>
      <c r="J171" s="14"/>
      <c r="K171" s="1"/>
    </row>
    <row r="172" spans="7:11" x14ac:dyDescent="0.25">
      <c r="G172" s="14"/>
      <c r="H172" s="14"/>
      <c r="I172" s="14"/>
      <c r="J172" s="14"/>
      <c r="K172" s="1"/>
    </row>
    <row r="173" spans="7:11" x14ac:dyDescent="0.25">
      <c r="G173" s="14"/>
      <c r="H173" s="14"/>
      <c r="I173" s="14"/>
      <c r="J173" s="14"/>
      <c r="K173" s="1"/>
    </row>
    <row r="174" spans="7:11" x14ac:dyDescent="0.25">
      <c r="G174" s="14"/>
      <c r="H174" s="14"/>
      <c r="I174" s="14"/>
      <c r="J174" s="14"/>
      <c r="K174" s="1"/>
    </row>
    <row r="175" spans="7:11" x14ac:dyDescent="0.25">
      <c r="G175" s="14"/>
      <c r="H175" s="14"/>
      <c r="I175" s="14"/>
      <c r="J175" s="14"/>
      <c r="K175" s="1"/>
    </row>
    <row r="176" spans="7:11" x14ac:dyDescent="0.25">
      <c r="G176" s="14"/>
      <c r="H176" s="14"/>
      <c r="I176" s="14"/>
      <c r="J176" s="14"/>
      <c r="K176" s="1"/>
    </row>
    <row r="177" spans="7:11" x14ac:dyDescent="0.25">
      <c r="G177" s="14"/>
      <c r="H177" s="14"/>
      <c r="I177" s="14"/>
      <c r="J177" s="14"/>
      <c r="K177" s="1"/>
    </row>
    <row r="178" spans="7:11" x14ac:dyDescent="0.25">
      <c r="G178" s="14"/>
      <c r="H178" s="14"/>
      <c r="I178" s="14"/>
      <c r="J178" s="14"/>
      <c r="K178" s="1"/>
    </row>
    <row r="179" spans="7:11" x14ac:dyDescent="0.25">
      <c r="G179" s="14"/>
      <c r="H179" s="14"/>
      <c r="I179" s="14"/>
      <c r="J179" s="14"/>
      <c r="K179" s="1"/>
    </row>
    <row r="180" spans="7:11" x14ac:dyDescent="0.25">
      <c r="G180" s="14"/>
      <c r="H180" s="14"/>
      <c r="I180" s="14"/>
      <c r="J180" s="14"/>
      <c r="K180" s="1"/>
    </row>
    <row r="181" spans="7:11" x14ac:dyDescent="0.25">
      <c r="G181" s="14"/>
      <c r="H181" s="14"/>
      <c r="I181" s="14"/>
      <c r="J181" s="14"/>
      <c r="K181" s="1"/>
    </row>
    <row r="182" spans="7:11" x14ac:dyDescent="0.25">
      <c r="G182" s="14"/>
      <c r="H182" s="14"/>
      <c r="I182" s="14"/>
      <c r="J182" s="14"/>
      <c r="K182" s="1"/>
    </row>
    <row r="183" spans="7:11" x14ac:dyDescent="0.25">
      <c r="G183" s="14"/>
      <c r="H183" s="14"/>
      <c r="I183" s="14"/>
      <c r="J183" s="14"/>
      <c r="K183" s="1"/>
    </row>
    <row r="184" spans="7:11" x14ac:dyDescent="0.25">
      <c r="G184" s="2"/>
      <c r="J184" s="2"/>
      <c r="K184" s="1"/>
    </row>
    <row r="185" spans="7:11" x14ac:dyDescent="0.25">
      <c r="K185" s="1"/>
    </row>
    <row r="186" spans="7:11" x14ac:dyDescent="0.25">
      <c r="K186" s="1"/>
    </row>
    <row r="187" spans="7:11" x14ac:dyDescent="0.25">
      <c r="K187" s="1"/>
    </row>
    <row r="188" spans="7:11" x14ac:dyDescent="0.25">
      <c r="J188" s="3"/>
      <c r="K188" s="1"/>
    </row>
    <row r="189" spans="7:11" x14ac:dyDescent="0.25">
      <c r="K189" s="2"/>
    </row>
    <row r="190" spans="7:11" x14ac:dyDescent="0.25">
      <c r="K190" s="2"/>
    </row>
  </sheetData>
  <sheetProtection algorithmName="SHA-512" hashValue="wAuUUgtMKKx5RNA9CM04ASXQJWQX+hYKPbJqX2WjkLCVK7CaQ8ZD5VBiHB1yHAbGTSGqXFWGUvgYucOeuNxi5w==" saltValue="HpaJO53jMWBBKHkB03HLqQ==" spinCount="100000" sheet="1" selectLockedCells="1"/>
  <mergeCells count="7">
    <mergeCell ref="J3:K3"/>
    <mergeCell ref="H32:I32"/>
    <mergeCell ref="B80:L80"/>
    <mergeCell ref="C2:F2"/>
    <mergeCell ref="H56:I56"/>
    <mergeCell ref="C34:C35"/>
    <mergeCell ref="C37:C38"/>
  </mergeCells>
  <pageMargins left="0.7" right="0.7" top="0.75" bottom="0.75" header="0.3" footer="0.3"/>
  <pageSetup paperSize="8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615322F8D322459E6D4B6C8AF36A30" ma:contentTypeVersion="4" ma:contentTypeDescription="Een nieuw document maken." ma:contentTypeScope="" ma:versionID="857a70a38d166611fc2ad2e68eaab8e5">
  <xsd:schema xmlns:xsd="http://www.w3.org/2001/XMLSchema" xmlns:xs="http://www.w3.org/2001/XMLSchema" xmlns:p="http://schemas.microsoft.com/office/2006/metadata/properties" xmlns:ns3="575498fe-49e2-4282-82d9-2abf7403f07f" targetNamespace="http://schemas.microsoft.com/office/2006/metadata/properties" ma:root="true" ma:fieldsID="00925ad71927068b865523749edfe8a4" ns3:_="">
    <xsd:import namespace="575498fe-49e2-4282-82d9-2abf7403f07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498fe-49e2-4282-82d9-2abf7403f0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D990F2-D70F-4D91-8A5B-49C6B8C8DE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5498fe-49e2-4282-82d9-2abf7403f0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5129E2-3057-47A2-A9E8-E28E9F9735D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75498fe-49e2-4282-82d9-2abf7403f07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0BA16D9-D7EA-443B-A850-67F6DB5DAA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Johan van Loenhout</cp:lastModifiedBy>
  <cp:lastPrinted>2024-03-07T12:16:52Z</cp:lastPrinted>
  <dcterms:created xsi:type="dcterms:W3CDTF">2024-01-23T06:34:16Z</dcterms:created>
  <dcterms:modified xsi:type="dcterms:W3CDTF">2024-05-30T14:38:37Z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0x010100B1615322F8D322459E6D4B6C8AF36A30</vt:lpwstr>
  </property>
</Properties>
</file>