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.sharepoint.com/sites/FCO-PRJ-OVU-Implementatie/Shared Documents/02.Aanbesteding/Verhuizen/Offerte aanvraag/Tenderned/"/>
    </mc:Choice>
  </mc:AlternateContent>
  <xr:revisionPtr revIDLastSave="197" documentId="8_{71589676-ED25-49FF-92B7-959844B10C77}" xr6:coauthVersionLast="47" xr6:coauthVersionMax="47" xr10:uidLastSave="{538719B3-6EA5-4E56-812F-480E86155A85}"/>
  <bookViews>
    <workbookView xWindow="-108" yWindow="-108" windowWidth="23256" windowHeight="12456" xr2:uid="{947238D0-12BA-4671-A558-24FAA9F05E13}"/>
  </bookViews>
  <sheets>
    <sheet name="Verhuisplannin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41" i="3"/>
  <c r="E41" i="3"/>
  <c r="F37" i="3"/>
  <c r="E37" i="3"/>
  <c r="F30" i="3"/>
  <c r="E30" i="3"/>
  <c r="E16" i="3"/>
  <c r="E9" i="3"/>
  <c r="F16" i="3"/>
  <c r="U5" i="3"/>
  <c r="V5" i="3" s="1"/>
  <c r="W5" i="3" s="1"/>
  <c r="X5" i="3" s="1"/>
  <c r="Y5" i="3" s="1"/>
  <c r="Z5" i="3" s="1"/>
  <c r="AA5" i="3" s="1"/>
  <c r="AB5" i="3" s="1"/>
  <c r="AC5" i="3" s="1"/>
  <c r="AD5" i="3" s="1"/>
  <c r="AE5" i="3" s="1"/>
  <c r="AF5" i="3" s="1"/>
  <c r="AG5" i="3" s="1"/>
  <c r="AH5" i="3" s="1"/>
  <c r="AI5" i="3" s="1"/>
  <c r="AJ5" i="3" s="1"/>
  <c r="AK5" i="3" s="1"/>
  <c r="AL5" i="3" s="1"/>
  <c r="AM5" i="3" s="1"/>
  <c r="AN5" i="3" s="1"/>
  <c r="R5" i="3"/>
  <c r="Q5" i="3" s="1"/>
  <c r="P5" i="3" s="1"/>
  <c r="O5" i="3" s="1"/>
  <c r="Q4" i="3"/>
  <c r="P4" i="3" s="1"/>
  <c r="O4" i="3" s="1"/>
  <c r="N4" i="3" s="1"/>
  <c r="M4" i="3" s="1"/>
  <c r="L4" i="3" s="1"/>
  <c r="K4" i="3" s="1"/>
  <c r="J4" i="3" s="1"/>
  <c r="I4" i="3" s="1"/>
  <c r="H4" i="3" s="1"/>
  <c r="R3" i="3"/>
  <c r="R2" i="3"/>
  <c r="S1" i="3"/>
  <c r="S2" i="3" s="1"/>
  <c r="Q1" i="3"/>
  <c r="Q3" i="3" s="1"/>
  <c r="E7" i="3" l="1"/>
  <c r="F7" i="3"/>
  <c r="P1" i="3"/>
  <c r="P3" i="3" s="1"/>
  <c r="S3" i="3"/>
  <c r="L5" i="3"/>
  <c r="K5" i="3" s="1"/>
  <c r="J5" i="3" s="1"/>
  <c r="I5" i="3" s="1"/>
  <c r="H5" i="3" s="1"/>
  <c r="N5" i="3"/>
  <c r="M5" i="3" s="1"/>
  <c r="Q2" i="3"/>
  <c r="T1" i="3"/>
  <c r="P2" i="3" l="1"/>
  <c r="O1" i="3"/>
  <c r="N1" i="3" s="1"/>
  <c r="T3" i="3"/>
  <c r="T2" i="3"/>
  <c r="U1" i="3"/>
  <c r="O2" i="3" l="1"/>
  <c r="O3" i="3"/>
  <c r="M1" i="3"/>
  <c r="N3" i="3"/>
  <c r="N2" i="3"/>
  <c r="U2" i="3"/>
  <c r="U3" i="3"/>
  <c r="V1" i="3"/>
  <c r="V3" i="3" l="1"/>
  <c r="V2" i="3"/>
  <c r="W1" i="3"/>
  <c r="L1" i="3"/>
  <c r="M3" i="3"/>
  <c r="M2" i="3"/>
  <c r="K1" i="3" l="1"/>
  <c r="L2" i="3"/>
  <c r="L3" i="3"/>
  <c r="W3" i="3"/>
  <c r="W2" i="3"/>
  <c r="X1" i="3"/>
  <c r="X3" i="3" l="1"/>
  <c r="X2" i="3"/>
  <c r="Y1" i="3"/>
  <c r="K2" i="3"/>
  <c r="J1" i="3"/>
  <c r="K3" i="3"/>
  <c r="J3" i="3" l="1"/>
  <c r="J2" i="3"/>
  <c r="I1" i="3"/>
  <c r="Y2" i="3"/>
  <c r="Y3" i="3"/>
  <c r="Z1" i="3"/>
  <c r="Z3" i="3" l="1"/>
  <c r="Z2" i="3"/>
  <c r="AA1" i="3"/>
  <c r="I2" i="3"/>
  <c r="I3" i="3"/>
  <c r="H1" i="3"/>
  <c r="H3" i="3" l="1"/>
  <c r="H2" i="3"/>
  <c r="AA2" i="3"/>
  <c r="AB1" i="3"/>
  <c r="AA3" i="3"/>
  <c r="AC1" i="3" l="1"/>
  <c r="AB2" i="3"/>
  <c r="AB3" i="3"/>
  <c r="AD1" i="3" l="1"/>
  <c r="AC3" i="3"/>
  <c r="AC2" i="3"/>
  <c r="AD3" i="3" l="1"/>
  <c r="AD2" i="3"/>
  <c r="AE1" i="3"/>
  <c r="AE3" i="3" l="1"/>
  <c r="AE2" i="3"/>
  <c r="AF1" i="3"/>
  <c r="AG1" i="3" l="1"/>
  <c r="AF3" i="3"/>
  <c r="AF2" i="3"/>
  <c r="AG3" i="3" l="1"/>
  <c r="AG2" i="3"/>
  <c r="AH1" i="3"/>
  <c r="AH3" i="3" l="1"/>
  <c r="AH2" i="3"/>
  <c r="AI1" i="3"/>
  <c r="AI2" i="3" l="1"/>
  <c r="AJ1" i="3"/>
  <c r="AI3" i="3"/>
  <c r="AJ2" i="3" l="1"/>
  <c r="AJ3" i="3"/>
  <c r="AK1" i="3"/>
  <c r="AK2" i="3" l="1"/>
  <c r="AK3" i="3"/>
  <c r="AL1" i="3"/>
  <c r="AL3" i="3" l="1"/>
  <c r="AL2" i="3"/>
  <c r="AM1" i="3"/>
  <c r="AM3" i="3" l="1"/>
  <c r="AM2" i="3"/>
  <c r="AN1" i="3"/>
  <c r="AN3" i="3" l="1"/>
  <c r="AN2" i="3"/>
</calcChain>
</file>

<file path=xl/sharedStrings.xml><?xml version="1.0" encoding="utf-8"?>
<sst xmlns="http://schemas.openxmlformats.org/spreadsheetml/2006/main" count="109" uniqueCount="93">
  <si>
    <t>VERHUISPLANNING</t>
  </si>
  <si>
    <t>ma</t>
  </si>
  <si>
    <t>Let op: de planning is niet exact tot op de dag</t>
  </si>
  <si>
    <t>vr</t>
  </si>
  <si>
    <t>De blokken zijn weken, niet elk verhuismoment valt exact in een week</t>
  </si>
  <si>
    <t>maand</t>
  </si>
  <si>
    <t xml:space="preserve">Bronlocatie </t>
  </si>
  <si>
    <t>Doellocatie</t>
  </si>
  <si>
    <t xml:space="preserve">Aantal </t>
  </si>
  <si>
    <t>week</t>
  </si>
  <si>
    <t>Beschrijving</t>
  </si>
  <si>
    <t xml:space="preserve">Afdeling </t>
  </si>
  <si>
    <t>bouwdeel W&amp;N</t>
  </si>
  <si>
    <t xml:space="preserve">verdieping VO </t>
  </si>
  <si>
    <t>paspoorten</t>
  </si>
  <si>
    <t>kuubs</t>
  </si>
  <si>
    <t>Duratie</t>
  </si>
  <si>
    <t>TOTAAL</t>
  </si>
  <si>
    <t xml:space="preserve">1. NEUROWETENSCHAPPEN </t>
  </si>
  <si>
    <t>NEURO</t>
  </si>
  <si>
    <t>Neurowetenschappen</t>
  </si>
  <si>
    <t>(misschien niet verhuizen)</t>
  </si>
  <si>
    <t>x</t>
  </si>
  <si>
    <t>MCN - Molecular &amp; Cellular Neurobiology</t>
  </si>
  <si>
    <t>C (+ bulk AB)</t>
  </si>
  <si>
    <t>FGA - Functional Genomics</t>
  </si>
  <si>
    <t>ABC</t>
  </si>
  <si>
    <t>INF</t>
  </si>
  <si>
    <t>C (+ bulk A)</t>
  </si>
  <si>
    <t>CTG - Complex Trait Genetics</t>
  </si>
  <si>
    <t>G</t>
  </si>
  <si>
    <t xml:space="preserve">2. AARDWETENSCHAPPEN </t>
  </si>
  <si>
    <t>AARD</t>
  </si>
  <si>
    <t>GTL - Geotechnisch lab / Gesteente bewerking</t>
  </si>
  <si>
    <t>F</t>
  </si>
  <si>
    <t>GCL - Organische geochemisch lab</t>
  </si>
  <si>
    <t>FM</t>
  </si>
  <si>
    <t>SIL - Stabiele isotopen lab</t>
  </si>
  <si>
    <t>LMS - Lab mineraalscheiding</t>
  </si>
  <si>
    <t>EF</t>
  </si>
  <si>
    <t>PLS - Sedimentlab en Pollenlab</t>
  </si>
  <si>
    <t>M</t>
  </si>
  <si>
    <t>GMB - Geomicrobiologie</t>
  </si>
  <si>
    <t>XRF + cleanroom</t>
  </si>
  <si>
    <t>Kelder en 11</t>
  </si>
  <si>
    <t>11, -1</t>
  </si>
  <si>
    <t>RAL - RA lab + Argon lab</t>
  </si>
  <si>
    <t>CEH</t>
  </si>
  <si>
    <t>KEG - Kuenen-Escher Geodynamics lab</t>
  </si>
  <si>
    <t>DF</t>
  </si>
  <si>
    <t>LPL - Lunar and Planetary Laboratory (voormalig HPT)</t>
  </si>
  <si>
    <t>IAF - Isotope Archeology and Forensics</t>
  </si>
  <si>
    <t>FHM</t>
  </si>
  <si>
    <t>10 of 11</t>
  </si>
  <si>
    <t>10/11</t>
  </si>
  <si>
    <t>Duna Roda Boluda</t>
  </si>
  <si>
    <t>HM</t>
  </si>
  <si>
    <t>3. NATUURKUNDE</t>
  </si>
  <si>
    <t>NATUURKUNDE</t>
  </si>
  <si>
    <t>BIOP (Biophysics)</t>
  </si>
  <si>
    <t>EG(KA)(KB)QT</t>
  </si>
  <si>
    <t>1 en 2</t>
  </si>
  <si>
    <t xml:space="preserve">1, 2 </t>
  </si>
  <si>
    <t>POE</t>
  </si>
  <si>
    <t>STU</t>
  </si>
  <si>
    <t>2, 3, -1</t>
  </si>
  <si>
    <t>PLS</t>
  </si>
  <si>
    <t>NSTU</t>
  </si>
  <si>
    <t xml:space="preserve">0 en 1 </t>
  </si>
  <si>
    <t>0, 1</t>
  </si>
  <si>
    <t>QMLA - Quantum MLA</t>
  </si>
  <si>
    <t>G(KA)(KB)</t>
  </si>
  <si>
    <t>0 en -1</t>
  </si>
  <si>
    <t>0, -1</t>
  </si>
  <si>
    <t>BMI</t>
  </si>
  <si>
    <t>(KA)NTU</t>
  </si>
  <si>
    <t>4. WERKPLAATS</t>
  </si>
  <si>
    <t>WP</t>
  </si>
  <si>
    <t>Mechanica</t>
  </si>
  <si>
    <t>QRS</t>
  </si>
  <si>
    <t>0 en 1</t>
  </si>
  <si>
    <t>Elektronica</t>
  </si>
  <si>
    <t>P</t>
  </si>
  <si>
    <t>5. UPC</t>
  </si>
  <si>
    <t>UPC</t>
  </si>
  <si>
    <t>W&amp;N opslag</t>
  </si>
  <si>
    <t>O</t>
  </si>
  <si>
    <t>3,4,5</t>
  </si>
  <si>
    <t>Extern (AMC)</t>
  </si>
  <si>
    <t>n.v.t.</t>
  </si>
  <si>
    <t>Werkplekken</t>
  </si>
  <si>
    <t>alleen inhoud, geen meubilair</t>
  </si>
  <si>
    <t>verdeeld over alle afdelingen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</si>
</sst>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d"/>
    <numFmt numFmtId="166" formatCode="mmm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" fontId="0" fillId="0" borderId="0" xfId="1" applyNumberFormat="1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quotePrefix="1" applyAlignment="1">
      <alignment horizontal="center"/>
    </xf>
    <xf numFmtId="0" fontId="4" fillId="0" borderId="0" xfId="0" applyFont="1"/>
    <xf numFmtId="0" fontId="0" fillId="8" borderId="0" xfId="0" applyFill="1" applyAlignment="1">
      <alignment horizontal="center"/>
    </xf>
    <xf numFmtId="0" fontId="0" fillId="8" borderId="0" xfId="0" applyFill="1"/>
    <xf numFmtId="0" fontId="0" fillId="4" borderId="0" xfId="0" applyFill="1" applyAlignment="1">
      <alignment horizontal="center" vertical="center"/>
    </xf>
    <xf numFmtId="0" fontId="5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8" borderId="0" xfId="0" applyFont="1" applyFill="1" applyAlignment="1">
      <alignment horizontal="center"/>
    </xf>
    <xf numFmtId="0" fontId="1" fillId="5" borderId="0" xfId="0" applyFont="1" applyFill="1"/>
    <xf numFmtId="0" fontId="0" fillId="5" borderId="0" xfId="0" applyFill="1"/>
    <xf numFmtId="0" fontId="0" fillId="5" borderId="1" xfId="0" applyFill="1" applyBorder="1"/>
    <xf numFmtId="0" fontId="13" fillId="5" borderId="0" xfId="0" applyFont="1" applyFill="1"/>
    <xf numFmtId="0" fontId="15" fillId="5" borderId="0" xfId="0" applyFont="1" applyFill="1"/>
    <xf numFmtId="0" fontId="15" fillId="5" borderId="0" xfId="0" applyFont="1" applyFill="1" applyAlignment="1">
      <alignment horizontal="center"/>
    </xf>
    <xf numFmtId="1" fontId="13" fillId="5" borderId="0" xfId="1" applyNumberFormat="1" applyFont="1" applyFill="1" applyAlignment="1">
      <alignment horizontal="center" vertical="center"/>
    </xf>
    <xf numFmtId="0" fontId="16" fillId="5" borderId="1" xfId="0" applyFont="1" applyFill="1" applyBorder="1"/>
    <xf numFmtId="1" fontId="0" fillId="5" borderId="0" xfId="1" applyNumberFormat="1" applyFont="1" applyFill="1" applyAlignment="1">
      <alignment horizontal="center" vertical="center"/>
    </xf>
    <xf numFmtId="0" fontId="0" fillId="4" borderId="0" xfId="0" applyFill="1"/>
    <xf numFmtId="1" fontId="0" fillId="4" borderId="0" xfId="1" applyNumberFormat="1" applyFont="1" applyFill="1" applyAlignment="1">
      <alignment horizontal="center" vertical="center"/>
    </xf>
    <xf numFmtId="0" fontId="0" fillId="4" borderId="1" xfId="0" applyFill="1" applyBorder="1"/>
    <xf numFmtId="0" fontId="5" fillId="4" borderId="0" xfId="0" applyFont="1" applyFill="1"/>
    <xf numFmtId="0" fontId="2" fillId="6" borderId="0" xfId="0" applyFont="1" applyFill="1"/>
    <xf numFmtId="0" fontId="6" fillId="6" borderId="0" xfId="0" applyFont="1" applyFill="1"/>
    <xf numFmtId="0" fontId="6" fillId="6" borderId="0" xfId="0" applyFont="1" applyFill="1" applyAlignment="1">
      <alignment horizontal="center"/>
    </xf>
    <xf numFmtId="1" fontId="2" fillId="6" borderId="0" xfId="1" applyNumberFormat="1" applyFont="1" applyFill="1" applyAlignment="1">
      <alignment horizontal="center" vertical="center"/>
    </xf>
    <xf numFmtId="0" fontId="6" fillId="6" borderId="1" xfId="0" applyFont="1" applyFill="1" applyBorder="1"/>
    <xf numFmtId="0" fontId="2" fillId="9" borderId="0" xfId="0" applyFont="1" applyFill="1"/>
    <xf numFmtId="0" fontId="6" fillId="9" borderId="0" xfId="0" applyFont="1" applyFill="1"/>
    <xf numFmtId="0" fontId="6" fillId="9" borderId="0" xfId="0" applyFont="1" applyFill="1" applyAlignment="1">
      <alignment horizontal="center"/>
    </xf>
    <xf numFmtId="1" fontId="2" fillId="9" borderId="0" xfId="1" applyNumberFormat="1" applyFont="1" applyFill="1" applyAlignment="1">
      <alignment horizontal="center" vertical="center"/>
    </xf>
    <xf numFmtId="0" fontId="6" fillId="9" borderId="1" xfId="0" applyFont="1" applyFill="1" applyBorder="1"/>
    <xf numFmtId="0" fontId="0" fillId="3" borderId="0" xfId="0" applyFill="1"/>
    <xf numFmtId="1" fontId="0" fillId="3" borderId="0" xfId="1" applyNumberFormat="1" applyFont="1" applyFill="1" applyAlignment="1">
      <alignment horizontal="center" vertical="center"/>
    </xf>
    <xf numFmtId="0" fontId="0" fillId="3" borderId="1" xfId="0" applyFill="1" applyBorder="1"/>
    <xf numFmtId="0" fontId="4" fillId="7" borderId="0" xfId="0" applyFont="1" applyFill="1"/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left"/>
    </xf>
    <xf numFmtId="0" fontId="6" fillId="10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8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1" fontId="2" fillId="2" borderId="0" xfId="1" applyNumberFormat="1" applyFont="1" applyFill="1" applyAlignment="1">
      <alignment horizontal="center" vertical="center"/>
    </xf>
    <xf numFmtId="0" fontId="6" fillId="2" borderId="1" xfId="0" applyFont="1" applyFill="1" applyBorder="1"/>
    <xf numFmtId="0" fontId="0" fillId="11" borderId="0" xfId="0" applyFill="1"/>
    <xf numFmtId="0" fontId="0" fillId="11" borderId="0" xfId="0" applyFill="1" applyAlignment="1">
      <alignment horizontal="center"/>
    </xf>
    <xf numFmtId="1" fontId="0" fillId="11" borderId="0" xfId="1" applyNumberFormat="1" applyFont="1" applyFill="1" applyAlignment="1">
      <alignment horizontal="center" vertical="center"/>
    </xf>
    <xf numFmtId="0" fontId="0" fillId="11" borderId="1" xfId="0" applyFill="1" applyBorder="1"/>
    <xf numFmtId="0" fontId="14" fillId="4" borderId="0" xfId="0" applyFont="1" applyFill="1"/>
    <xf numFmtId="0" fontId="2" fillId="12" borderId="0" xfId="0" applyFont="1" applyFill="1" applyAlignment="1">
      <alignment horizontal="left"/>
    </xf>
    <xf numFmtId="0" fontId="6" fillId="12" borderId="0" xfId="0" applyFont="1" applyFill="1" applyAlignment="1">
      <alignment horizontal="center"/>
    </xf>
    <xf numFmtId="0" fontId="2" fillId="12" borderId="0" xfId="0" applyFont="1" applyFill="1"/>
    <xf numFmtId="0" fontId="6" fillId="12" borderId="0" xfId="0" applyFont="1" applyFill="1"/>
    <xf numFmtId="1" fontId="2" fillId="12" borderId="0" xfId="1" applyNumberFormat="1" applyFont="1" applyFill="1" applyAlignment="1">
      <alignment horizontal="center" vertical="center"/>
    </xf>
    <xf numFmtId="0" fontId="6" fillId="12" borderId="1" xfId="0" applyFont="1" applyFill="1" applyBorder="1"/>
    <xf numFmtId="0" fontId="2" fillId="0" borderId="0" xfId="0" applyFont="1" applyAlignment="1">
      <alignment horizontal="left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2" fillId="10" borderId="0" xfId="0" applyFont="1" applyFill="1"/>
    <xf numFmtId="0" fontId="0" fillId="13" borderId="0" xfId="0" applyFill="1"/>
    <xf numFmtId="0" fontId="13" fillId="13" borderId="0" xfId="0" applyFont="1" applyFill="1"/>
    <xf numFmtId="0" fontId="6" fillId="13" borderId="0" xfId="0" applyFont="1" applyFill="1"/>
    <xf numFmtId="0" fontId="2" fillId="13" borderId="0" xfId="0" applyFont="1" applyFill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11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0" fillId="0" borderId="3" xfId="0" applyFont="1" applyBorder="1"/>
    <xf numFmtId="165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5" fillId="7" borderId="0" xfId="0" applyFont="1" applyFill="1"/>
    <xf numFmtId="0" fontId="4" fillId="7" borderId="1" xfId="0" applyFont="1" applyFill="1" applyBorder="1"/>
    <xf numFmtId="0" fontId="12" fillId="0" borderId="0" xfId="0" applyFont="1"/>
    <xf numFmtId="0" fontId="10" fillId="0" borderId="1" xfId="0" applyFont="1" applyBorder="1"/>
    <xf numFmtId="0" fontId="5" fillId="0" borderId="0" xfId="0" applyFont="1" applyAlignment="1">
      <alignment horizontal="center"/>
    </xf>
    <xf numFmtId="0" fontId="2" fillId="12" borderId="0" xfId="0" applyFont="1" applyFill="1" applyAlignment="1">
      <alignment horizontal="center"/>
    </xf>
    <xf numFmtId="1" fontId="2" fillId="12" borderId="0" xfId="0" applyNumberFormat="1" applyFont="1" applyFill="1" applyAlignment="1">
      <alignment horizontal="center"/>
    </xf>
    <xf numFmtId="0" fontId="2" fillId="12" borderId="1" xfId="0" applyFont="1" applyFill="1" applyBorder="1"/>
    <xf numFmtId="0" fontId="5" fillId="8" borderId="0" xfId="0" applyFont="1" applyFill="1"/>
    <xf numFmtId="0" fontId="5" fillId="8" borderId="0" xfId="0" applyFont="1" applyFill="1" applyAlignment="1">
      <alignment horizontal="center"/>
    </xf>
    <xf numFmtId="1" fontId="5" fillId="8" borderId="0" xfId="1" applyNumberFormat="1" applyFont="1" applyFill="1" applyAlignment="1">
      <alignment horizontal="center" vertical="center"/>
    </xf>
    <xf numFmtId="0" fontId="5" fillId="8" borderId="1" xfId="0" applyFont="1" applyFill="1" applyBorder="1"/>
    <xf numFmtId="0" fontId="0" fillId="4" borderId="0" xfId="0" quotePrefix="1" applyFill="1" applyAlignment="1">
      <alignment horizontal="center"/>
    </xf>
    <xf numFmtId="0" fontId="17" fillId="8" borderId="0" xfId="0" applyFont="1" applyFill="1"/>
    <xf numFmtId="0" fontId="17" fillId="8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7" fillId="8" borderId="0" xfId="0" applyFont="1" applyFill="1" applyAlignment="1">
      <alignment horizontal="left"/>
    </xf>
    <xf numFmtId="0" fontId="2" fillId="10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826A-DFD5-4279-A62C-59E6B8B85141}">
  <dimension ref="A1:AN45"/>
  <sheetViews>
    <sheetView tabSelected="1" zoomScale="90" zoomScaleNormal="90" workbookViewId="0">
      <pane xSplit="7" ySplit="5" topLeftCell="H13" activePane="bottomRight" state="frozen"/>
      <selection pane="bottomRight" activeCell="B28" sqref="B28"/>
      <selection pane="bottomLeft" activeCell="A3" sqref="A3"/>
      <selection pane="topRight" activeCell="I1" sqref="I1"/>
    </sheetView>
  </sheetViews>
  <sheetFormatPr defaultRowHeight="14.45"/>
  <cols>
    <col min="1" max="1" width="35" customWidth="1"/>
    <col min="2" max="2" width="41.28515625" bestFit="1" customWidth="1"/>
    <col min="3" max="3" width="14.5703125" style="2" bestFit="1" customWidth="1"/>
    <col min="4" max="4" width="12.28515625" style="2" bestFit="1" customWidth="1"/>
    <col min="5" max="5" width="10.5703125" customWidth="1"/>
    <col min="6" max="6" width="10.42578125" customWidth="1"/>
    <col min="7" max="7" width="6.7109375" style="1" bestFit="1" customWidth="1"/>
    <col min="8" max="12" width="4.42578125" customWidth="1"/>
    <col min="13" max="13" width="6.5703125" bestFit="1" customWidth="1"/>
    <col min="14" max="17" width="4.42578125" customWidth="1"/>
    <col min="18" max="24" width="4.85546875" customWidth="1"/>
    <col min="25" max="25" width="5.28515625" customWidth="1"/>
    <col min="26" max="40" width="4.85546875" customWidth="1"/>
    <col min="41" max="49" width="4.42578125" customWidth="1"/>
  </cols>
  <sheetData>
    <row r="1" spans="1:40" s="12" customFormat="1" ht="21">
      <c r="A1" s="73" t="s">
        <v>0</v>
      </c>
      <c r="B1" s="74"/>
      <c r="C1" s="75"/>
      <c r="D1" s="75"/>
      <c r="E1" s="76"/>
      <c r="F1" s="76"/>
      <c r="G1" s="77" t="s">
        <v>1</v>
      </c>
      <c r="H1" s="84">
        <f>I1-7</f>
        <v>45101</v>
      </c>
      <c r="I1" s="84">
        <f t="shared" ref="I1:O1" si="0">J1-7</f>
        <v>45108</v>
      </c>
      <c r="J1" s="84">
        <f t="shared" si="0"/>
        <v>45115</v>
      </c>
      <c r="K1" s="84">
        <f>L1-7</f>
        <v>45122</v>
      </c>
      <c r="L1" s="84">
        <f t="shared" si="0"/>
        <v>45129</v>
      </c>
      <c r="M1" s="84">
        <f t="shared" si="0"/>
        <v>45136</v>
      </c>
      <c r="N1" s="84">
        <f t="shared" si="0"/>
        <v>45143</v>
      </c>
      <c r="O1" s="84">
        <f t="shared" si="0"/>
        <v>45150</v>
      </c>
      <c r="P1" s="84">
        <f>Q1-7</f>
        <v>45157</v>
      </c>
      <c r="Q1" s="84">
        <f>R1-7</f>
        <v>45164</v>
      </c>
      <c r="R1" s="84">
        <v>45171</v>
      </c>
      <c r="S1" s="84">
        <f>R1+7</f>
        <v>45178</v>
      </c>
      <c r="T1" s="84">
        <f t="shared" ref="T1:AN1" si="1">S1+7</f>
        <v>45185</v>
      </c>
      <c r="U1" s="84">
        <f t="shared" si="1"/>
        <v>45192</v>
      </c>
      <c r="V1" s="84">
        <f t="shared" si="1"/>
        <v>45199</v>
      </c>
      <c r="W1" s="84">
        <f t="shared" si="1"/>
        <v>45206</v>
      </c>
      <c r="X1" s="84">
        <f t="shared" si="1"/>
        <v>45213</v>
      </c>
      <c r="Y1" s="84">
        <f t="shared" si="1"/>
        <v>45220</v>
      </c>
      <c r="Z1" s="84">
        <f t="shared" si="1"/>
        <v>45227</v>
      </c>
      <c r="AA1" s="84">
        <f t="shared" si="1"/>
        <v>45234</v>
      </c>
      <c r="AB1" s="84">
        <f t="shared" si="1"/>
        <v>45241</v>
      </c>
      <c r="AC1" s="84">
        <f t="shared" si="1"/>
        <v>45248</v>
      </c>
      <c r="AD1" s="84">
        <f t="shared" si="1"/>
        <v>45255</v>
      </c>
      <c r="AE1" s="84">
        <f t="shared" si="1"/>
        <v>45262</v>
      </c>
      <c r="AF1" s="84">
        <f t="shared" si="1"/>
        <v>45269</v>
      </c>
      <c r="AG1" s="84">
        <f t="shared" si="1"/>
        <v>45276</v>
      </c>
      <c r="AH1" s="84">
        <f t="shared" si="1"/>
        <v>45283</v>
      </c>
      <c r="AI1" s="84">
        <f t="shared" si="1"/>
        <v>45290</v>
      </c>
      <c r="AJ1" s="84">
        <f t="shared" si="1"/>
        <v>45297</v>
      </c>
      <c r="AK1" s="84">
        <f t="shared" si="1"/>
        <v>45304</v>
      </c>
      <c r="AL1" s="84">
        <f t="shared" si="1"/>
        <v>45311</v>
      </c>
      <c r="AM1" s="84">
        <f t="shared" si="1"/>
        <v>45318</v>
      </c>
      <c r="AN1" s="84">
        <f t="shared" si="1"/>
        <v>45325</v>
      </c>
    </row>
    <row r="2" spans="1:40" s="12" customFormat="1" ht="15" customHeight="1">
      <c r="A2" s="78" t="s">
        <v>2</v>
      </c>
      <c r="B2" s="74"/>
      <c r="C2" s="79"/>
      <c r="D2" s="79"/>
      <c r="E2" s="76"/>
      <c r="F2" s="76"/>
      <c r="G2" s="77" t="s">
        <v>3</v>
      </c>
      <c r="H2" s="84">
        <f t="shared" ref="H2:O2" si="2">H1+4</f>
        <v>45105</v>
      </c>
      <c r="I2" s="84">
        <f t="shared" si="2"/>
        <v>45112</v>
      </c>
      <c r="J2" s="84">
        <f t="shared" si="2"/>
        <v>45119</v>
      </c>
      <c r="K2" s="84">
        <f t="shared" si="2"/>
        <v>45126</v>
      </c>
      <c r="L2" s="84">
        <f t="shared" si="2"/>
        <v>45133</v>
      </c>
      <c r="M2" s="84">
        <f t="shared" si="2"/>
        <v>45140</v>
      </c>
      <c r="N2" s="84">
        <f t="shared" si="2"/>
        <v>45147</v>
      </c>
      <c r="O2" s="84">
        <f t="shared" si="2"/>
        <v>45154</v>
      </c>
      <c r="P2" s="84">
        <f>P1+4</f>
        <v>45161</v>
      </c>
      <c r="Q2" s="84">
        <f>Q1+4</f>
        <v>45168</v>
      </c>
      <c r="R2" s="84">
        <f>R1+4</f>
        <v>45175</v>
      </c>
      <c r="S2" s="84">
        <f t="shared" ref="S2:AN2" si="3">S1+4</f>
        <v>45182</v>
      </c>
      <c r="T2" s="84">
        <f t="shared" si="3"/>
        <v>45189</v>
      </c>
      <c r="U2" s="84">
        <f t="shared" si="3"/>
        <v>45196</v>
      </c>
      <c r="V2" s="84">
        <f t="shared" si="3"/>
        <v>45203</v>
      </c>
      <c r="W2" s="84">
        <f t="shared" si="3"/>
        <v>45210</v>
      </c>
      <c r="X2" s="84">
        <f t="shared" si="3"/>
        <v>45217</v>
      </c>
      <c r="Y2" s="84">
        <f t="shared" si="3"/>
        <v>45224</v>
      </c>
      <c r="Z2" s="84">
        <f t="shared" si="3"/>
        <v>45231</v>
      </c>
      <c r="AA2" s="84">
        <f t="shared" si="3"/>
        <v>45238</v>
      </c>
      <c r="AB2" s="84">
        <f t="shared" si="3"/>
        <v>45245</v>
      </c>
      <c r="AC2" s="84">
        <f t="shared" si="3"/>
        <v>45252</v>
      </c>
      <c r="AD2" s="84">
        <f t="shared" si="3"/>
        <v>45259</v>
      </c>
      <c r="AE2" s="84">
        <f t="shared" si="3"/>
        <v>45266</v>
      </c>
      <c r="AF2" s="84">
        <f t="shared" si="3"/>
        <v>45273</v>
      </c>
      <c r="AG2" s="84">
        <f t="shared" si="3"/>
        <v>45280</v>
      </c>
      <c r="AH2" s="84">
        <f t="shared" si="3"/>
        <v>45287</v>
      </c>
      <c r="AI2" s="84">
        <f t="shared" si="3"/>
        <v>45294</v>
      </c>
      <c r="AJ2" s="84">
        <f t="shared" si="3"/>
        <v>45301</v>
      </c>
      <c r="AK2" s="84">
        <f t="shared" si="3"/>
        <v>45308</v>
      </c>
      <c r="AL2" s="84">
        <f t="shared" si="3"/>
        <v>45315</v>
      </c>
      <c r="AM2" s="84">
        <f t="shared" si="3"/>
        <v>45322</v>
      </c>
      <c r="AN2" s="84">
        <f t="shared" si="3"/>
        <v>45329</v>
      </c>
    </row>
    <row r="3" spans="1:40" s="12" customFormat="1" ht="15" customHeight="1">
      <c r="A3" s="78" t="s">
        <v>4</v>
      </c>
      <c r="B3" s="74"/>
      <c r="C3" s="79"/>
      <c r="D3" s="79"/>
      <c r="E3" s="76"/>
      <c r="F3" s="76"/>
      <c r="G3" s="77" t="s">
        <v>5</v>
      </c>
      <c r="H3" s="85">
        <f t="shared" ref="H3:AN3" si="4">H1</f>
        <v>45101</v>
      </c>
      <c r="I3" s="85">
        <f t="shared" si="4"/>
        <v>45108</v>
      </c>
      <c r="J3" s="85">
        <f t="shared" si="4"/>
        <v>45115</v>
      </c>
      <c r="K3" s="85">
        <f t="shared" si="4"/>
        <v>45122</v>
      </c>
      <c r="L3" s="85">
        <f t="shared" si="4"/>
        <v>45129</v>
      </c>
      <c r="M3" s="85">
        <f t="shared" si="4"/>
        <v>45136</v>
      </c>
      <c r="N3" s="85">
        <f t="shared" si="4"/>
        <v>45143</v>
      </c>
      <c r="O3" s="85">
        <f t="shared" si="4"/>
        <v>45150</v>
      </c>
      <c r="P3" s="85">
        <f t="shared" si="4"/>
        <v>45157</v>
      </c>
      <c r="Q3" s="85">
        <f t="shared" si="4"/>
        <v>45164</v>
      </c>
      <c r="R3" s="85">
        <f t="shared" si="4"/>
        <v>45171</v>
      </c>
      <c r="S3" s="85">
        <f t="shared" si="4"/>
        <v>45178</v>
      </c>
      <c r="T3" s="85">
        <f t="shared" si="4"/>
        <v>45185</v>
      </c>
      <c r="U3" s="85">
        <f t="shared" si="4"/>
        <v>45192</v>
      </c>
      <c r="V3" s="85">
        <f t="shared" si="4"/>
        <v>45199</v>
      </c>
      <c r="W3" s="85">
        <f t="shared" si="4"/>
        <v>45206</v>
      </c>
      <c r="X3" s="85">
        <f t="shared" si="4"/>
        <v>45213</v>
      </c>
      <c r="Y3" s="85">
        <f t="shared" si="4"/>
        <v>45220</v>
      </c>
      <c r="Z3" s="85">
        <f t="shared" si="4"/>
        <v>45227</v>
      </c>
      <c r="AA3" s="85">
        <f t="shared" si="4"/>
        <v>45234</v>
      </c>
      <c r="AB3" s="85">
        <f t="shared" si="4"/>
        <v>45241</v>
      </c>
      <c r="AC3" s="85">
        <f t="shared" si="4"/>
        <v>45248</v>
      </c>
      <c r="AD3" s="85">
        <f t="shared" si="4"/>
        <v>45255</v>
      </c>
      <c r="AE3" s="85">
        <f t="shared" si="4"/>
        <v>45262</v>
      </c>
      <c r="AF3" s="85">
        <f t="shared" si="4"/>
        <v>45269</v>
      </c>
      <c r="AG3" s="85">
        <f t="shared" si="4"/>
        <v>45276</v>
      </c>
      <c r="AH3" s="85">
        <f t="shared" si="4"/>
        <v>45283</v>
      </c>
      <c r="AI3" s="85">
        <f t="shared" si="4"/>
        <v>45290</v>
      </c>
      <c r="AJ3" s="85">
        <f t="shared" si="4"/>
        <v>45297</v>
      </c>
      <c r="AK3" s="85">
        <f t="shared" si="4"/>
        <v>45304</v>
      </c>
      <c r="AL3" s="85">
        <f t="shared" si="4"/>
        <v>45311</v>
      </c>
      <c r="AM3" s="85">
        <f t="shared" si="4"/>
        <v>45318</v>
      </c>
      <c r="AN3" s="85">
        <f t="shared" si="4"/>
        <v>45325</v>
      </c>
    </row>
    <row r="4" spans="1:40" s="12" customFormat="1" ht="15" customHeight="1" thickBot="1">
      <c r="A4" s="74"/>
      <c r="B4" s="74"/>
      <c r="C4" s="80" t="s">
        <v>6</v>
      </c>
      <c r="D4" s="80" t="s">
        <v>7</v>
      </c>
      <c r="E4" s="80" t="s">
        <v>8</v>
      </c>
      <c r="F4" s="80" t="s">
        <v>8</v>
      </c>
      <c r="G4" s="77" t="s">
        <v>9</v>
      </c>
      <c r="H4" s="86">
        <f>I4-1</f>
        <v>26</v>
      </c>
      <c r="I4" s="86">
        <f t="shared" ref="I4:O5" si="5">J4-1</f>
        <v>27</v>
      </c>
      <c r="J4" s="86">
        <f t="shared" si="5"/>
        <v>28</v>
      </c>
      <c r="K4" s="86">
        <f>L4-1</f>
        <v>29</v>
      </c>
      <c r="L4" s="86">
        <f t="shared" si="5"/>
        <v>30</v>
      </c>
      <c r="M4" s="86">
        <f t="shared" si="5"/>
        <v>31</v>
      </c>
      <c r="N4" s="86">
        <f t="shared" si="5"/>
        <v>32</v>
      </c>
      <c r="O4" s="86">
        <f t="shared" si="5"/>
        <v>33</v>
      </c>
      <c r="P4" s="86">
        <f>Q4-1</f>
        <v>34</v>
      </c>
      <c r="Q4" s="86">
        <f>R4-1</f>
        <v>35</v>
      </c>
      <c r="R4" s="86">
        <v>36</v>
      </c>
      <c r="S4" s="86">
        <v>37</v>
      </c>
      <c r="T4" s="86">
        <v>38</v>
      </c>
      <c r="U4" s="86">
        <v>39</v>
      </c>
      <c r="V4" s="86">
        <v>40</v>
      </c>
      <c r="W4" s="86">
        <v>41</v>
      </c>
      <c r="X4" s="86">
        <v>42</v>
      </c>
      <c r="Y4" s="86">
        <v>43</v>
      </c>
      <c r="Z4" s="86">
        <v>44</v>
      </c>
      <c r="AA4" s="86">
        <v>45</v>
      </c>
      <c r="AB4" s="86">
        <v>46</v>
      </c>
      <c r="AC4" s="86">
        <v>47</v>
      </c>
      <c r="AD4" s="86">
        <v>48</v>
      </c>
      <c r="AE4" s="86">
        <v>49</v>
      </c>
      <c r="AF4" s="86">
        <v>50</v>
      </c>
      <c r="AG4" s="86">
        <v>51</v>
      </c>
      <c r="AH4" s="86">
        <v>52</v>
      </c>
      <c r="AI4" s="86">
        <v>1</v>
      </c>
      <c r="AJ4" s="86">
        <v>2</v>
      </c>
      <c r="AK4" s="86">
        <v>3</v>
      </c>
      <c r="AL4" s="86">
        <v>4</v>
      </c>
      <c r="AM4" s="86">
        <v>5</v>
      </c>
      <c r="AN4" s="86">
        <v>6</v>
      </c>
    </row>
    <row r="5" spans="1:40" s="12" customFormat="1" ht="15" thickBot="1">
      <c r="A5" s="81" t="s">
        <v>10</v>
      </c>
      <c r="B5" s="81" t="s">
        <v>11</v>
      </c>
      <c r="C5" s="82" t="s">
        <v>12</v>
      </c>
      <c r="D5" s="82" t="s">
        <v>13</v>
      </c>
      <c r="E5" s="82" t="s">
        <v>14</v>
      </c>
      <c r="F5" s="82" t="s">
        <v>15</v>
      </c>
      <c r="G5" s="83" t="s">
        <v>16</v>
      </c>
      <c r="H5" s="86">
        <f>I5-1</f>
        <v>-10</v>
      </c>
      <c r="I5" s="86">
        <f t="shared" si="5"/>
        <v>-9</v>
      </c>
      <c r="J5" s="86">
        <f t="shared" si="5"/>
        <v>-8</v>
      </c>
      <c r="K5" s="86">
        <f>L5-1</f>
        <v>-7</v>
      </c>
      <c r="L5" s="86">
        <f>O5-1</f>
        <v>-6</v>
      </c>
      <c r="M5" s="86">
        <f>N5-1</f>
        <v>-7</v>
      </c>
      <c r="N5" s="86">
        <f>O5-1</f>
        <v>-6</v>
      </c>
      <c r="O5" s="86">
        <f>P5-1</f>
        <v>-5</v>
      </c>
      <c r="P5" s="86">
        <f>Q5-1</f>
        <v>-4</v>
      </c>
      <c r="Q5" s="86">
        <f>R5-1</f>
        <v>-3</v>
      </c>
      <c r="R5" s="86">
        <f>S5-1</f>
        <v>-2</v>
      </c>
      <c r="S5" s="87">
        <v>-1</v>
      </c>
      <c r="T5" s="86">
        <v>1</v>
      </c>
      <c r="U5" s="86">
        <f>T5+1</f>
        <v>2</v>
      </c>
      <c r="V5" s="86">
        <f t="shared" ref="V5:AN5" si="6">U5+1</f>
        <v>3</v>
      </c>
      <c r="W5" s="86">
        <f t="shared" si="6"/>
        <v>4</v>
      </c>
      <c r="X5" s="86">
        <f t="shared" si="6"/>
        <v>5</v>
      </c>
      <c r="Y5" s="86">
        <f t="shared" si="6"/>
        <v>6</v>
      </c>
      <c r="Z5" s="86">
        <f t="shared" si="6"/>
        <v>7</v>
      </c>
      <c r="AA5" s="86">
        <f t="shared" si="6"/>
        <v>8</v>
      </c>
      <c r="AB5" s="86">
        <f t="shared" si="6"/>
        <v>9</v>
      </c>
      <c r="AC5" s="86">
        <f t="shared" si="6"/>
        <v>10</v>
      </c>
      <c r="AD5" s="86">
        <f t="shared" si="6"/>
        <v>11</v>
      </c>
      <c r="AE5" s="86">
        <f t="shared" si="6"/>
        <v>12</v>
      </c>
      <c r="AF5" s="86">
        <f t="shared" si="6"/>
        <v>13</v>
      </c>
      <c r="AG5" s="86">
        <f t="shared" si="6"/>
        <v>14</v>
      </c>
      <c r="AH5" s="86">
        <f t="shared" si="6"/>
        <v>15</v>
      </c>
      <c r="AI5" s="86">
        <f t="shared" si="6"/>
        <v>16</v>
      </c>
      <c r="AJ5" s="86">
        <f t="shared" si="6"/>
        <v>17</v>
      </c>
      <c r="AK5" s="86">
        <f t="shared" si="6"/>
        <v>18</v>
      </c>
      <c r="AL5" s="86">
        <f t="shared" si="6"/>
        <v>19</v>
      </c>
      <c r="AM5" s="86">
        <f t="shared" si="6"/>
        <v>20</v>
      </c>
      <c r="AN5" s="86">
        <f t="shared" si="6"/>
        <v>21</v>
      </c>
    </row>
    <row r="6" spans="1:40" s="12" customFormat="1">
      <c r="A6" s="91"/>
      <c r="B6" s="91"/>
      <c r="C6" s="80"/>
      <c r="D6" s="80"/>
      <c r="E6" s="80"/>
      <c r="F6" s="80"/>
      <c r="G6" s="92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</row>
    <row r="7" spans="1:40" s="12" customFormat="1">
      <c r="A7" s="61" t="s">
        <v>17</v>
      </c>
      <c r="B7" s="61"/>
      <c r="C7" s="94"/>
      <c r="D7" s="94"/>
      <c r="E7" s="95">
        <f>SUM(E9+E16+E30+E37+E41)</f>
        <v>199</v>
      </c>
      <c r="F7" s="95">
        <f>SUM(F9+F16+F30+F37+F41+F45)</f>
        <v>2602.25</v>
      </c>
      <c r="G7" s="96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</row>
    <row r="8" spans="1:40">
      <c r="E8" s="3"/>
      <c r="F8" s="3"/>
      <c r="N8" s="69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9"/>
      <c r="AI8" s="9"/>
      <c r="AJ8" s="2"/>
    </row>
    <row r="9" spans="1:40">
      <c r="A9" s="34" t="s">
        <v>18</v>
      </c>
      <c r="B9" s="35"/>
      <c r="C9" s="36"/>
      <c r="D9" s="36"/>
      <c r="E9" s="37">
        <f>SUM(E10:E14)</f>
        <v>54</v>
      </c>
      <c r="F9" s="37">
        <f>SUM(F10:F14)</f>
        <v>714</v>
      </c>
      <c r="G9" s="38"/>
      <c r="N9" s="69"/>
      <c r="T9" s="110" t="s">
        <v>19</v>
      </c>
      <c r="U9" s="110"/>
      <c r="V9" s="110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9"/>
      <c r="AI9" s="9"/>
    </row>
    <row r="10" spans="1:40" s="13" customFormat="1" hidden="1">
      <c r="A10" s="19" t="s">
        <v>20</v>
      </c>
      <c r="B10" s="20" t="s">
        <v>21</v>
      </c>
      <c r="C10" s="21" t="s">
        <v>22</v>
      </c>
      <c r="D10" s="21">
        <v>9</v>
      </c>
      <c r="E10" s="22"/>
      <c r="F10" s="22"/>
      <c r="G10" s="23"/>
      <c r="N10" s="70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5"/>
      <c r="AI10" s="15"/>
    </row>
    <row r="11" spans="1:40">
      <c r="A11" s="16"/>
      <c r="B11" s="17" t="s">
        <v>23</v>
      </c>
      <c r="C11" s="5" t="s">
        <v>24</v>
      </c>
      <c r="D11" s="5">
        <v>7</v>
      </c>
      <c r="E11" s="24">
        <v>8</v>
      </c>
      <c r="F11" s="24">
        <v>340</v>
      </c>
      <c r="G11" s="18"/>
      <c r="N11" s="69"/>
      <c r="T11" s="5">
        <v>7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9"/>
      <c r="AI11" s="9"/>
    </row>
    <row r="12" spans="1:40">
      <c r="A12" s="17"/>
      <c r="B12" s="17" t="s">
        <v>25</v>
      </c>
      <c r="C12" s="5" t="s">
        <v>26</v>
      </c>
      <c r="D12" s="5">
        <v>8</v>
      </c>
      <c r="E12" s="24">
        <v>26</v>
      </c>
      <c r="F12" s="24">
        <v>75</v>
      </c>
      <c r="G12" s="18"/>
      <c r="N12" s="69"/>
      <c r="T12" s="2"/>
      <c r="U12" s="5">
        <v>8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9"/>
      <c r="AI12" s="9"/>
    </row>
    <row r="13" spans="1:40">
      <c r="A13" s="17"/>
      <c r="B13" s="17" t="s">
        <v>27</v>
      </c>
      <c r="C13" s="5" t="s">
        <v>28</v>
      </c>
      <c r="D13" s="5">
        <v>2</v>
      </c>
      <c r="E13" s="24">
        <v>19</v>
      </c>
      <c r="F13" s="24">
        <v>243</v>
      </c>
      <c r="G13" s="18"/>
      <c r="N13" s="69"/>
      <c r="T13" s="113">
        <v>2</v>
      </c>
      <c r="U13" s="113"/>
      <c r="V13" s="113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9"/>
      <c r="AI13" s="9"/>
    </row>
    <row r="14" spans="1:40">
      <c r="A14" s="17"/>
      <c r="B14" s="17" t="s">
        <v>29</v>
      </c>
      <c r="C14" s="5" t="s">
        <v>30</v>
      </c>
      <c r="D14" s="5">
        <v>9</v>
      </c>
      <c r="E14" s="24">
        <v>1</v>
      </c>
      <c r="F14" s="24">
        <v>56</v>
      </c>
      <c r="G14" s="18"/>
      <c r="N14" s="69"/>
      <c r="T14" s="2"/>
      <c r="U14" s="2"/>
      <c r="V14" s="5">
        <v>9</v>
      </c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9"/>
      <c r="AI14" s="9"/>
    </row>
    <row r="15" spans="1:40">
      <c r="N15" s="69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9"/>
      <c r="AI15" s="9"/>
    </row>
    <row r="16" spans="1:40">
      <c r="A16" s="29" t="s">
        <v>31</v>
      </c>
      <c r="B16" s="30"/>
      <c r="C16" s="31"/>
      <c r="D16" s="31"/>
      <c r="E16" s="32">
        <f>SUM(E17:E28)</f>
        <v>23</v>
      </c>
      <c r="F16" s="32">
        <f>SUM(F17:F28)</f>
        <v>380.25</v>
      </c>
      <c r="G16" s="33"/>
      <c r="N16" s="69"/>
      <c r="T16" s="2"/>
      <c r="U16" s="2"/>
      <c r="V16" s="111" t="s">
        <v>32</v>
      </c>
      <c r="W16" s="111"/>
      <c r="X16" s="111"/>
      <c r="Y16" s="111"/>
      <c r="Z16" s="2"/>
      <c r="AA16" s="2"/>
      <c r="AB16" s="2"/>
      <c r="AC16" s="2"/>
      <c r="AD16" s="2"/>
      <c r="AE16" s="2"/>
      <c r="AF16" s="2"/>
      <c r="AG16" s="2"/>
      <c r="AH16" s="9"/>
      <c r="AI16" s="9"/>
    </row>
    <row r="17" spans="1:38">
      <c r="A17" s="58"/>
      <c r="B17" s="25" t="s">
        <v>33</v>
      </c>
      <c r="C17" s="4" t="s">
        <v>34</v>
      </c>
      <c r="D17" s="4">
        <v>10</v>
      </c>
      <c r="E17" s="26">
        <v>6</v>
      </c>
      <c r="F17" s="26">
        <v>25</v>
      </c>
      <c r="G17" s="27"/>
      <c r="N17" s="69"/>
      <c r="T17" s="2"/>
      <c r="U17" s="2"/>
      <c r="V17" s="4">
        <v>10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9"/>
      <c r="AI17" s="9"/>
    </row>
    <row r="18" spans="1:38">
      <c r="A18" s="25"/>
      <c r="B18" s="25" t="s">
        <v>35</v>
      </c>
      <c r="C18" s="4" t="s">
        <v>36</v>
      </c>
      <c r="D18" s="4">
        <v>10</v>
      </c>
      <c r="E18" s="26">
        <v>2</v>
      </c>
      <c r="F18" s="26">
        <v>56</v>
      </c>
      <c r="G18" s="27"/>
      <c r="N18" s="69"/>
      <c r="T18" s="2"/>
      <c r="U18" s="2"/>
      <c r="V18" s="2"/>
      <c r="W18" s="4">
        <v>10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9"/>
      <c r="AI18" s="9"/>
    </row>
    <row r="19" spans="1:38">
      <c r="A19" s="25"/>
      <c r="B19" s="28" t="s">
        <v>37</v>
      </c>
      <c r="C19" s="4" t="s">
        <v>34</v>
      </c>
      <c r="D19" s="4">
        <v>2</v>
      </c>
      <c r="E19" s="26">
        <v>5</v>
      </c>
      <c r="F19" s="26">
        <v>29</v>
      </c>
      <c r="G19" s="27"/>
      <c r="N19" s="69"/>
      <c r="T19" s="2"/>
      <c r="U19" s="2"/>
      <c r="V19" s="2"/>
      <c r="W19" s="4">
        <v>2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9"/>
      <c r="AI19" s="9"/>
    </row>
    <row r="20" spans="1:38">
      <c r="A20" s="25"/>
      <c r="B20" s="25" t="s">
        <v>38</v>
      </c>
      <c r="C20" s="4" t="s">
        <v>39</v>
      </c>
      <c r="D20" s="4">
        <v>11</v>
      </c>
      <c r="E20" s="26">
        <v>1</v>
      </c>
      <c r="F20" s="26">
        <v>32.799999999999997</v>
      </c>
      <c r="G20" s="27"/>
      <c r="N20" s="69"/>
      <c r="T20" s="2"/>
      <c r="U20" s="2"/>
      <c r="V20" s="2"/>
      <c r="W20" s="4">
        <v>11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9"/>
      <c r="AI20" s="9"/>
    </row>
    <row r="21" spans="1:38">
      <c r="A21" s="25"/>
      <c r="B21" s="25" t="s">
        <v>40</v>
      </c>
      <c r="C21" s="4" t="s">
        <v>41</v>
      </c>
      <c r="D21" s="4">
        <v>10</v>
      </c>
      <c r="E21" s="26">
        <v>0</v>
      </c>
      <c r="F21" s="26">
        <v>35</v>
      </c>
      <c r="G21" s="27"/>
      <c r="N21" s="69"/>
      <c r="T21" s="2"/>
      <c r="U21" s="2"/>
      <c r="V21" s="2"/>
      <c r="W21" s="2"/>
      <c r="X21" s="11">
        <v>10</v>
      </c>
      <c r="Y21" s="2"/>
      <c r="Z21" s="2"/>
      <c r="AA21" s="2"/>
      <c r="AB21" s="2"/>
      <c r="AC21" s="2"/>
      <c r="AD21" s="2"/>
      <c r="AE21" s="2"/>
      <c r="AF21" s="2"/>
      <c r="AG21" s="2"/>
      <c r="AH21" s="9"/>
      <c r="AI21" s="9"/>
    </row>
    <row r="22" spans="1:38">
      <c r="A22" s="25"/>
      <c r="B22" s="25" t="s">
        <v>42</v>
      </c>
      <c r="C22" s="4" t="s">
        <v>41</v>
      </c>
      <c r="D22" s="4">
        <v>11</v>
      </c>
      <c r="E22" s="26">
        <v>0</v>
      </c>
      <c r="F22" s="26">
        <v>28</v>
      </c>
      <c r="G22" s="27"/>
      <c r="N22" s="69"/>
      <c r="T22" s="2"/>
      <c r="U22" s="2"/>
      <c r="V22" s="2"/>
      <c r="W22" s="2"/>
      <c r="X22" s="4">
        <v>11</v>
      </c>
      <c r="Y22" s="2"/>
      <c r="Z22" s="2"/>
      <c r="AA22" s="2"/>
      <c r="AB22" s="2"/>
      <c r="AC22" s="2"/>
      <c r="AD22" s="2"/>
      <c r="AE22" s="2"/>
      <c r="AF22" s="2"/>
      <c r="AG22" s="2"/>
      <c r="AH22" s="9"/>
      <c r="AI22" s="9"/>
    </row>
    <row r="23" spans="1:38" ht="15">
      <c r="A23" s="25"/>
      <c r="B23" s="28" t="s">
        <v>43</v>
      </c>
      <c r="C23" s="4" t="s">
        <v>39</v>
      </c>
      <c r="D23" s="114" t="s">
        <v>44</v>
      </c>
      <c r="E23" s="26">
        <v>1</v>
      </c>
      <c r="F23" s="26">
        <v>75</v>
      </c>
      <c r="G23" s="27"/>
      <c r="N23" s="69"/>
      <c r="T23" s="2"/>
      <c r="U23" s="2"/>
      <c r="V23" s="2"/>
      <c r="W23" s="2"/>
      <c r="X23" s="114" t="s">
        <v>45</v>
      </c>
      <c r="Y23" s="2"/>
      <c r="Z23" s="2"/>
      <c r="AA23" s="2"/>
      <c r="AB23" s="2"/>
      <c r="AC23" s="2"/>
      <c r="AD23" s="2"/>
      <c r="AE23" s="2"/>
      <c r="AF23" s="2"/>
      <c r="AG23" s="2"/>
      <c r="AH23" s="9"/>
      <c r="AI23" s="9"/>
    </row>
    <row r="24" spans="1:38">
      <c r="A24" s="25"/>
      <c r="B24" s="25" t="s">
        <v>46</v>
      </c>
      <c r="C24" s="4" t="s">
        <v>47</v>
      </c>
      <c r="D24" s="4">
        <v>11</v>
      </c>
      <c r="E24" s="26">
        <v>0</v>
      </c>
      <c r="F24" s="26">
        <v>12</v>
      </c>
      <c r="G24" s="27"/>
      <c r="N24" s="69"/>
      <c r="T24" s="2"/>
      <c r="U24" s="2"/>
      <c r="V24" s="2"/>
      <c r="W24" s="2"/>
      <c r="X24" s="2"/>
      <c r="Y24" s="4">
        <v>11</v>
      </c>
      <c r="Z24" s="2"/>
      <c r="AA24" s="2"/>
      <c r="AB24" s="2"/>
      <c r="AC24" s="2"/>
      <c r="AD24" s="2"/>
      <c r="AE24" s="2"/>
      <c r="AF24" s="2"/>
      <c r="AG24" s="2"/>
      <c r="AH24" s="9"/>
      <c r="AI24" s="9"/>
    </row>
    <row r="25" spans="1:38">
      <c r="A25" s="25"/>
      <c r="B25" s="25" t="s">
        <v>48</v>
      </c>
      <c r="C25" s="4" t="s">
        <v>49</v>
      </c>
      <c r="D25" s="4">
        <v>11</v>
      </c>
      <c r="E25" s="26">
        <v>3</v>
      </c>
      <c r="F25" s="26">
        <v>36</v>
      </c>
      <c r="G25" s="27"/>
      <c r="N25" s="69"/>
      <c r="T25" s="2"/>
      <c r="U25" s="2"/>
      <c r="V25" s="2"/>
      <c r="W25" s="2"/>
      <c r="X25" s="2"/>
      <c r="Y25" s="4">
        <v>11</v>
      </c>
      <c r="Z25" s="2"/>
      <c r="AA25" s="2"/>
      <c r="AB25" s="2"/>
      <c r="AC25" s="2"/>
      <c r="AD25" s="2"/>
      <c r="AE25" s="2"/>
      <c r="AF25" s="2"/>
      <c r="AG25" s="2"/>
      <c r="AH25" s="9"/>
      <c r="AI25" s="9"/>
    </row>
    <row r="26" spans="1:38" ht="15">
      <c r="A26" s="25"/>
      <c r="B26" s="25" t="s">
        <v>50</v>
      </c>
      <c r="C26" s="4" t="s">
        <v>39</v>
      </c>
      <c r="D26" s="4">
        <v>11</v>
      </c>
      <c r="E26" s="26">
        <v>5</v>
      </c>
      <c r="F26" s="26">
        <v>23</v>
      </c>
      <c r="G26" s="27"/>
      <c r="N26" s="69"/>
      <c r="T26" s="2"/>
      <c r="U26" s="2"/>
      <c r="V26" s="2"/>
      <c r="W26" s="2"/>
      <c r="X26" s="2"/>
      <c r="Y26" s="4">
        <v>11</v>
      </c>
      <c r="Z26" s="2"/>
      <c r="AA26" s="2"/>
      <c r="AB26" s="2"/>
      <c r="AC26" s="2"/>
      <c r="AD26" s="2"/>
      <c r="AE26" s="2"/>
      <c r="AF26" s="2"/>
      <c r="AG26" s="2"/>
      <c r="AH26" s="9"/>
      <c r="AI26" s="9"/>
    </row>
    <row r="27" spans="1:38">
      <c r="A27" s="25"/>
      <c r="B27" s="25" t="s">
        <v>51</v>
      </c>
      <c r="C27" s="4" t="s">
        <v>52</v>
      </c>
      <c r="D27" s="4" t="s">
        <v>53</v>
      </c>
      <c r="E27" s="26">
        <v>0</v>
      </c>
      <c r="F27" s="26">
        <v>23.45</v>
      </c>
      <c r="G27" s="27"/>
      <c r="N27" s="69"/>
      <c r="T27" s="2"/>
      <c r="U27" s="2"/>
      <c r="V27" s="2"/>
      <c r="W27" s="2"/>
      <c r="X27" s="2"/>
      <c r="Y27" s="101" t="s">
        <v>54</v>
      </c>
      <c r="Z27" s="2"/>
      <c r="AA27" s="2"/>
      <c r="AB27" s="2"/>
      <c r="AC27" s="2"/>
      <c r="AD27" s="2"/>
      <c r="AE27" s="2"/>
      <c r="AF27" s="2"/>
      <c r="AG27" s="2"/>
      <c r="AH27" s="9"/>
      <c r="AI27" s="9"/>
    </row>
    <row r="28" spans="1:38">
      <c r="A28" s="25"/>
      <c r="B28" s="25" t="s">
        <v>55</v>
      </c>
      <c r="C28" s="4" t="s">
        <v>56</v>
      </c>
      <c r="D28" s="4" t="s">
        <v>53</v>
      </c>
      <c r="E28" s="26">
        <v>0</v>
      </c>
      <c r="F28" s="26">
        <v>5</v>
      </c>
      <c r="G28" s="27"/>
      <c r="N28" s="69"/>
      <c r="T28" s="2"/>
      <c r="U28" s="2"/>
      <c r="V28" s="2"/>
      <c r="W28" s="2"/>
      <c r="X28" s="2"/>
      <c r="Y28" s="101" t="s">
        <v>54</v>
      </c>
      <c r="Z28" s="2"/>
      <c r="AA28" s="2"/>
      <c r="AB28" s="2"/>
      <c r="AC28" s="2"/>
      <c r="AD28" s="2"/>
      <c r="AE28" s="2"/>
      <c r="AF28" s="2"/>
      <c r="AG28" s="2"/>
      <c r="AH28" s="9"/>
      <c r="AI28" s="9"/>
    </row>
    <row r="29" spans="1:38">
      <c r="B29" s="8"/>
      <c r="E29" s="3"/>
      <c r="F29" s="3"/>
      <c r="N29" s="69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9"/>
      <c r="AI29" s="9"/>
    </row>
    <row r="30" spans="1:38" s="46" customFormat="1">
      <c r="A30" s="49" t="s">
        <v>57</v>
      </c>
      <c r="B30" s="50"/>
      <c r="C30" s="51"/>
      <c r="D30" s="51"/>
      <c r="E30" s="52">
        <f>SUM(E31:E35)</f>
        <v>112</v>
      </c>
      <c r="F30" s="52">
        <f>SUM(F31:F35)</f>
        <v>1084</v>
      </c>
      <c r="G30" s="53"/>
      <c r="N30" s="71"/>
      <c r="V30" s="47"/>
      <c r="W30" s="47"/>
      <c r="X30" s="47"/>
      <c r="Y30" s="47"/>
      <c r="Z30" s="47"/>
      <c r="AA30" s="112" t="s">
        <v>58</v>
      </c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47"/>
    </row>
    <row r="31" spans="1:38">
      <c r="A31" s="39"/>
      <c r="B31" s="39" t="s">
        <v>59</v>
      </c>
      <c r="C31" s="6" t="s">
        <v>60</v>
      </c>
      <c r="D31" s="6" t="s">
        <v>61</v>
      </c>
      <c r="E31" s="40">
        <v>23</v>
      </c>
      <c r="F31" s="40">
        <v>265</v>
      </c>
      <c r="G31" s="41"/>
      <c r="N31" s="69"/>
      <c r="W31" s="2"/>
      <c r="X31" s="2"/>
      <c r="Y31" s="2"/>
      <c r="Z31" s="2"/>
      <c r="AA31" s="109" t="s">
        <v>62</v>
      </c>
      <c r="AB31" s="109"/>
      <c r="AC31" s="2"/>
      <c r="AD31" s="2"/>
      <c r="AE31" s="2"/>
      <c r="AF31" s="2"/>
      <c r="AG31" s="2"/>
      <c r="AH31" s="9"/>
      <c r="AI31" s="9"/>
      <c r="AJ31" s="2"/>
      <c r="AK31" s="2"/>
    </row>
    <row r="32" spans="1:38">
      <c r="A32" s="39"/>
      <c r="B32" s="39" t="s">
        <v>63</v>
      </c>
      <c r="C32" s="6" t="s">
        <v>64</v>
      </c>
      <c r="D32" s="6" t="s">
        <v>65</v>
      </c>
      <c r="E32" s="40">
        <v>13</v>
      </c>
      <c r="F32" s="40">
        <v>119</v>
      </c>
      <c r="G32" s="41"/>
      <c r="N32" s="69"/>
      <c r="T32" s="2"/>
      <c r="U32" s="2"/>
      <c r="V32" s="2"/>
      <c r="W32" s="2"/>
      <c r="X32" s="2"/>
      <c r="Y32" s="2"/>
      <c r="Z32" s="2"/>
      <c r="AA32" s="2"/>
      <c r="AB32" s="2"/>
      <c r="AC32" s="109" t="s">
        <v>65</v>
      </c>
      <c r="AD32" s="109"/>
      <c r="AE32" s="2"/>
      <c r="AF32" s="2"/>
      <c r="AG32" s="2"/>
      <c r="AH32" s="9"/>
      <c r="AI32" s="9"/>
      <c r="AJ32" s="2"/>
      <c r="AK32" s="2"/>
    </row>
    <row r="33" spans="1:40">
      <c r="A33" s="39"/>
      <c r="B33" s="39" t="s">
        <v>66</v>
      </c>
      <c r="C33" s="6" t="s">
        <v>67</v>
      </c>
      <c r="D33" s="6" t="s">
        <v>68</v>
      </c>
      <c r="E33" s="40">
        <v>28</v>
      </c>
      <c r="F33" s="40">
        <v>223</v>
      </c>
      <c r="G33" s="41"/>
      <c r="N33" s="69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109" t="s">
        <v>69</v>
      </c>
      <c r="AG33" s="109"/>
      <c r="AH33" s="9"/>
      <c r="AI33" s="9"/>
      <c r="AJ33" s="2"/>
      <c r="AK33" s="2"/>
    </row>
    <row r="34" spans="1:40">
      <c r="A34" s="39"/>
      <c r="B34" s="39" t="s">
        <v>70</v>
      </c>
      <c r="C34" s="6" t="s">
        <v>71</v>
      </c>
      <c r="D34" s="6" t="s">
        <v>72</v>
      </c>
      <c r="E34" s="40">
        <v>22</v>
      </c>
      <c r="F34" s="40">
        <v>334</v>
      </c>
      <c r="G34" s="41"/>
      <c r="N34" s="69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6" t="s">
        <v>73</v>
      </c>
      <c r="AH34" s="9"/>
      <c r="AI34" s="9"/>
      <c r="AJ34" s="109" t="s">
        <v>73</v>
      </c>
      <c r="AK34" s="109"/>
      <c r="AL34" s="2"/>
      <c r="AM34" s="2"/>
    </row>
    <row r="35" spans="1:40">
      <c r="A35" s="39"/>
      <c r="B35" s="39" t="s">
        <v>74</v>
      </c>
      <c r="C35" s="6" t="s">
        <v>75</v>
      </c>
      <c r="D35" s="6" t="s">
        <v>72</v>
      </c>
      <c r="E35" s="40">
        <v>26</v>
      </c>
      <c r="F35" s="40">
        <v>143</v>
      </c>
      <c r="G35" s="41"/>
      <c r="N35" s="69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9"/>
      <c r="AI35" s="9"/>
      <c r="AJ35" s="2"/>
      <c r="AK35" s="6" t="s">
        <v>73</v>
      </c>
      <c r="AL35" s="2"/>
      <c r="AM35" s="2"/>
    </row>
    <row r="36" spans="1:40">
      <c r="D36" s="7"/>
      <c r="E36" s="3"/>
      <c r="F36" s="3"/>
      <c r="N36" s="69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66"/>
      <c r="AI36" s="66"/>
      <c r="AJ36" s="2"/>
      <c r="AK36" s="7"/>
      <c r="AL36" s="2"/>
      <c r="AM36" s="2"/>
    </row>
    <row r="37" spans="1:40" s="46" customFormat="1">
      <c r="A37" s="61" t="s">
        <v>76</v>
      </c>
      <c r="B37" s="62"/>
      <c r="C37" s="60"/>
      <c r="D37" s="60"/>
      <c r="E37" s="63">
        <f>SUM(E38:E39)</f>
        <v>10</v>
      </c>
      <c r="F37" s="63">
        <f>SUM(F38:F39)</f>
        <v>224</v>
      </c>
      <c r="G37" s="64"/>
      <c r="N37" s="71"/>
      <c r="V37" s="47"/>
      <c r="W37" s="47"/>
      <c r="X37" s="47"/>
      <c r="Y37" s="47"/>
      <c r="Z37" s="47"/>
      <c r="AA37" s="65"/>
      <c r="AB37" s="47"/>
      <c r="AC37" s="47"/>
      <c r="AD37" s="47"/>
      <c r="AE37" s="47"/>
      <c r="AF37" s="47"/>
      <c r="AG37" s="47"/>
      <c r="AH37" s="67"/>
      <c r="AI37" s="67"/>
      <c r="AJ37" s="47"/>
      <c r="AK37" s="47"/>
      <c r="AL37" s="59" t="s">
        <v>77</v>
      </c>
    </row>
    <row r="38" spans="1:40">
      <c r="A38" s="54"/>
      <c r="B38" s="54" t="s">
        <v>78</v>
      </c>
      <c r="C38" s="55" t="s">
        <v>79</v>
      </c>
      <c r="D38" s="55" t="s">
        <v>80</v>
      </c>
      <c r="E38" s="56">
        <v>10</v>
      </c>
      <c r="F38" s="56">
        <v>204</v>
      </c>
      <c r="G38" s="57"/>
      <c r="N38" s="69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66"/>
      <c r="AI38" s="66"/>
      <c r="AJ38" s="2"/>
      <c r="AK38" s="2"/>
      <c r="AL38" s="55" t="s">
        <v>69</v>
      </c>
      <c r="AM38" s="2"/>
    </row>
    <row r="39" spans="1:40">
      <c r="A39" s="54"/>
      <c r="B39" s="54" t="s">
        <v>81</v>
      </c>
      <c r="C39" s="55" t="s">
        <v>82</v>
      </c>
      <c r="D39" s="55">
        <v>1</v>
      </c>
      <c r="E39" s="56">
        <v>0</v>
      </c>
      <c r="F39" s="56">
        <v>20</v>
      </c>
      <c r="G39" s="57"/>
      <c r="N39" s="69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66"/>
      <c r="AI39" s="66"/>
      <c r="AJ39" s="2"/>
      <c r="AK39" s="2"/>
      <c r="AL39" s="55">
        <v>1</v>
      </c>
      <c r="AM39" s="2"/>
    </row>
    <row r="40" spans="1:40">
      <c r="E40" s="3"/>
      <c r="F40" s="3"/>
      <c r="G40"/>
      <c r="N40" s="69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66"/>
      <c r="AI40" s="66"/>
      <c r="AJ40" s="2"/>
      <c r="AK40" s="2"/>
      <c r="AL40" s="2"/>
      <c r="AM40" s="2"/>
    </row>
    <row r="41" spans="1:40" s="46" customFormat="1" ht="14.45" customHeight="1">
      <c r="A41" s="44" t="s">
        <v>83</v>
      </c>
      <c r="B41" s="43"/>
      <c r="C41" s="43"/>
      <c r="D41" s="45"/>
      <c r="E41" s="43">
        <f>SUM(E42:E43)</f>
        <v>0</v>
      </c>
      <c r="F41" s="43">
        <f>SUM(F42:F43)</f>
        <v>0</v>
      </c>
      <c r="G41" s="43"/>
      <c r="M41" s="68" t="s">
        <v>84</v>
      </c>
      <c r="N41" s="72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8"/>
      <c r="AI41" s="48"/>
      <c r="AJ41" s="47"/>
      <c r="AM41" s="107" t="s">
        <v>84</v>
      </c>
      <c r="AN41" s="107"/>
    </row>
    <row r="42" spans="1:40">
      <c r="A42" s="42"/>
      <c r="B42" s="89" t="s">
        <v>85</v>
      </c>
      <c r="C42" s="104" t="s">
        <v>86</v>
      </c>
      <c r="D42" s="104" t="s">
        <v>87</v>
      </c>
      <c r="E42" s="88"/>
      <c r="F42" s="88"/>
      <c r="G42" s="90"/>
      <c r="M42" s="104" t="s">
        <v>87</v>
      </c>
      <c r="N42" s="69"/>
      <c r="AH42" s="10"/>
      <c r="AI42" s="10"/>
    </row>
    <row r="43" spans="1:40">
      <c r="A43" s="42"/>
      <c r="B43" s="89" t="s">
        <v>88</v>
      </c>
      <c r="C43" s="105" t="s">
        <v>89</v>
      </c>
      <c r="D43" s="105" t="s">
        <v>89</v>
      </c>
      <c r="E43" s="88"/>
      <c r="F43" s="88"/>
      <c r="G43" s="90"/>
      <c r="N43" s="66"/>
      <c r="AH43" s="10"/>
      <c r="AI43" s="10"/>
      <c r="AM43" s="108" t="s">
        <v>87</v>
      </c>
      <c r="AN43" s="108"/>
    </row>
    <row r="44" spans="1:40"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9"/>
      <c r="AI44" s="9"/>
      <c r="AJ44" s="2"/>
    </row>
    <row r="45" spans="1:40" s="12" customFormat="1">
      <c r="A45" s="102" t="s">
        <v>90</v>
      </c>
      <c r="B45" s="97" t="s">
        <v>91</v>
      </c>
      <c r="C45" s="106" t="s">
        <v>92</v>
      </c>
      <c r="D45" s="98"/>
      <c r="E45" s="99"/>
      <c r="F45" s="103">
        <v>200</v>
      </c>
      <c r="G45" s="100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"/>
      <c r="AI45" s="9"/>
      <c r="AJ45" s="93"/>
    </row>
  </sheetData>
  <mergeCells count="10">
    <mergeCell ref="AM41:AN41"/>
    <mergeCell ref="AM43:AN43"/>
    <mergeCell ref="AJ34:AK34"/>
    <mergeCell ref="AC32:AD32"/>
    <mergeCell ref="T9:V9"/>
    <mergeCell ref="V16:Y16"/>
    <mergeCell ref="AA30:AK30"/>
    <mergeCell ref="AA31:AB31"/>
    <mergeCell ref="AF33:AG33"/>
    <mergeCell ref="T13:V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085d45-0c41-4209-a280-fb4003bf1341">
      <Terms xmlns="http://schemas.microsoft.com/office/infopath/2007/PartnerControls"/>
    </lcf76f155ced4ddcb4097134ff3c332f>
    <TaxCatchAll xmlns="622ecbc4-9b75-4c65-8939-3ec7b5eead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4DB142618A74B8E8D9254A18E3864" ma:contentTypeVersion="15" ma:contentTypeDescription="Create a new document." ma:contentTypeScope="" ma:versionID="98f0c430b77dc2a791a78c99d6b96253">
  <xsd:schema xmlns:xsd="http://www.w3.org/2001/XMLSchema" xmlns:xs="http://www.w3.org/2001/XMLSchema" xmlns:p="http://schemas.microsoft.com/office/2006/metadata/properties" xmlns:ns2="27085d45-0c41-4209-a280-fb4003bf1341" xmlns:ns3="622ecbc4-9b75-4c65-8939-3ec7b5eead68" targetNamespace="http://schemas.microsoft.com/office/2006/metadata/properties" ma:root="true" ma:fieldsID="b4e6449cd4085c32630b4ca9c8292b56" ns2:_="" ns3:_="">
    <xsd:import namespace="27085d45-0c41-4209-a280-fb4003bf1341"/>
    <xsd:import namespace="622ecbc4-9b75-4c65-8939-3ec7b5eea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85d45-0c41-4209-a280-fb4003bf13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ecbc4-9b75-4c65-8939-3ec7b5eea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f6b20d2-0ad4-478c-a932-da52b8727fba}" ma:internalName="TaxCatchAll" ma:showField="CatchAllData" ma:web="622ecbc4-9b75-4c65-8939-3ec7b5eea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5247A4-DF45-4D76-969D-EC18F9CF6AEB}"/>
</file>

<file path=customXml/itemProps2.xml><?xml version="1.0" encoding="utf-8"?>
<ds:datastoreItem xmlns:ds="http://schemas.openxmlformats.org/officeDocument/2006/customXml" ds:itemID="{6E61A790-4E23-4B51-A174-0520B276ED2F}"/>
</file>

<file path=customXml/itemProps3.xml><?xml version="1.0" encoding="utf-8"?>
<ds:datastoreItem xmlns:ds="http://schemas.openxmlformats.org/officeDocument/2006/customXml" ds:itemID="{D9FE7707-272D-46A8-95CA-576EA983F1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Jorjan de Wit | Districon</dc:creator>
  <cp:keywords/>
  <dc:description/>
  <cp:lastModifiedBy>j.dewit@districon.com</cp:lastModifiedBy>
  <cp:revision/>
  <dcterms:created xsi:type="dcterms:W3CDTF">2022-03-03T09:25:22Z</dcterms:created>
  <dcterms:modified xsi:type="dcterms:W3CDTF">2024-03-07T15:43:12Z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0x0101008234DB142618A74B8E8D9254A18E3864</vt:lpwstr>
  </property>
  <property fmtid="{D5CDD505-2E9C-101B-9397-08002B2CF9AE}" pid="3" name="Order">
    <vt:r8>19600</vt:r8>
  </property>
  <property fmtid="{D5CDD505-2E9C-101B-9397-08002B2CF9AE}" pid="4" name="MediaServiceImageTags">
    <vt:lpwstr/>
  </property>
</Properties>
</file>