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0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vunl.sharepoint.com/sites/FCO-PRJ-OVU-Implementatie/Shared Documents/02.Aanbesteding/Verhuizen/Offerte aanvraag/Tenderned/"/>
    </mc:Choice>
  </mc:AlternateContent>
  <xr:revisionPtr revIDLastSave="810" documentId="8_{332D73B0-9AE5-46E0-93F6-CA8810C7A69D}" xr6:coauthVersionLast="47" xr6:coauthVersionMax="47" xr10:uidLastSave="{F050D12C-8C6E-4D23-B6CF-F70F44D46B90}"/>
  <bookViews>
    <workbookView xWindow="-108" yWindow="-108" windowWidth="23256" windowHeight="12456" xr2:uid="{1A28B6B9-77A6-435A-B170-602283720F7B}"/>
  </bookViews>
  <sheets>
    <sheet name="Bulk Samenvatting" sheetId="2" r:id="rId1"/>
    <sheet name="Bulk Totaallijst" sheetId="1" r:id="rId2"/>
    <sheet name="Overzicht bulk" sheetId="3" r:id="rId3"/>
  </sheets>
  <calcPr calcId="191028"/>
  <pivotCaches>
    <pivotCache cacheId="79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B21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B2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C5" i="2"/>
  <c r="C3" i="2" s="1"/>
  <c r="D5" i="2"/>
  <c r="D3" i="2" s="1"/>
  <c r="E5" i="2"/>
  <c r="E3" i="2" s="1"/>
  <c r="F5" i="2"/>
  <c r="F3" i="2" s="1"/>
  <c r="G5" i="2"/>
  <c r="G3" i="2" s="1"/>
  <c r="H5" i="2"/>
  <c r="H3" i="2" s="1"/>
  <c r="I5" i="2"/>
  <c r="I3" i="2" s="1"/>
  <c r="J5" i="2"/>
  <c r="J3" i="2" s="1"/>
  <c r="K5" i="2"/>
  <c r="K3" i="2" s="1"/>
  <c r="L5" i="2"/>
  <c r="L3" i="2" s="1"/>
  <c r="M5" i="2"/>
  <c r="M3" i="2" s="1"/>
  <c r="N5" i="2"/>
  <c r="N3" i="2" s="1"/>
  <c r="O5" i="2"/>
  <c r="O3" i="2" s="1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E1" i="2"/>
  <c r="D1" i="2"/>
  <c r="B5" i="2"/>
  <c r="E38" i="3"/>
  <c r="E41" i="3"/>
  <c r="E44" i="3"/>
  <c r="E40" i="3"/>
  <c r="T34" i="3"/>
  <c r="E34" i="3" s="1"/>
  <c r="S29" i="3"/>
  <c r="R29" i="3"/>
  <c r="K29" i="3"/>
  <c r="J29" i="3"/>
  <c r="P29" i="3"/>
  <c r="T32" i="3"/>
  <c r="E32" i="3" s="1"/>
  <c r="O29" i="3"/>
  <c r="N29" i="3"/>
  <c r="G29" i="3"/>
  <c r="T31" i="3"/>
  <c r="E31" i="3" s="1"/>
  <c r="M29" i="3"/>
  <c r="L29" i="3"/>
  <c r="T37" i="3"/>
  <c r="E37" i="3" s="1"/>
  <c r="T16" i="3"/>
  <c r="E16" i="3" s="1"/>
  <c r="T17" i="3"/>
  <c r="E17" i="3" s="1"/>
  <c r="T18" i="3"/>
  <c r="E18" i="3" s="1"/>
  <c r="T19" i="3"/>
  <c r="E19" i="3" s="1"/>
  <c r="T20" i="3"/>
  <c r="E20" i="3" s="1"/>
  <c r="T21" i="3"/>
  <c r="E21" i="3" s="1"/>
  <c r="T22" i="3"/>
  <c r="E22" i="3" s="1"/>
  <c r="T23" i="3"/>
  <c r="E23" i="3" s="1"/>
  <c r="T24" i="3"/>
  <c r="E24" i="3" s="1"/>
  <c r="T25" i="3"/>
  <c r="E25" i="3" s="1"/>
  <c r="T26" i="3"/>
  <c r="E26" i="3" s="1"/>
  <c r="T27" i="3"/>
  <c r="E27" i="3" s="1"/>
  <c r="T15" i="3"/>
  <c r="E15" i="3" s="1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F36" i="3"/>
  <c r="I29" i="3"/>
  <c r="Q29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F14" i="3"/>
  <c r="F40" i="3"/>
  <c r="G8" i="3"/>
  <c r="H8" i="3"/>
  <c r="I8" i="3"/>
  <c r="J8" i="3"/>
  <c r="K8" i="3"/>
  <c r="L8" i="3"/>
  <c r="M8" i="3"/>
  <c r="N8" i="3"/>
  <c r="O8" i="3"/>
  <c r="P8" i="3"/>
  <c r="Q8" i="3"/>
  <c r="R8" i="3"/>
  <c r="S8" i="3"/>
  <c r="F8" i="3"/>
  <c r="T12" i="3"/>
  <c r="E12" i="3" s="1"/>
  <c r="T11" i="3"/>
  <c r="E11" i="3" s="1"/>
  <c r="T10" i="3"/>
  <c r="E10" i="3" s="1"/>
  <c r="T9" i="3"/>
  <c r="B3" i="2" l="1"/>
  <c r="P3" i="2" s="1"/>
  <c r="B34" i="2"/>
  <c r="P34" i="2" s="1"/>
  <c r="T8" i="3"/>
  <c r="T36" i="3"/>
  <c r="E36" i="3"/>
  <c r="E9" i="3"/>
  <c r="E8" i="3" s="1"/>
  <c r="R6" i="3"/>
  <c r="O6" i="3"/>
  <c r="J6" i="3"/>
  <c r="E14" i="3"/>
  <c r="T14" i="3"/>
  <c r="P6" i="3"/>
  <c r="Q6" i="3"/>
  <c r="L6" i="3"/>
  <c r="I6" i="3"/>
  <c r="M6" i="3"/>
  <c r="K6" i="3"/>
  <c r="G6" i="3"/>
  <c r="S6" i="3"/>
  <c r="N6" i="3"/>
  <c r="T30" i="3"/>
  <c r="E30" i="3" s="1"/>
  <c r="F29" i="3"/>
  <c r="T33" i="3"/>
  <c r="E33" i="3" s="1"/>
  <c r="E29" i="3" s="1"/>
  <c r="H29" i="3"/>
  <c r="H6" i="3" s="1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5" i="2"/>
  <c r="E3" i="1"/>
  <c r="E2" i="1" s="1"/>
  <c r="F3" i="1"/>
  <c r="G3" i="1"/>
  <c r="H3" i="1"/>
  <c r="I3" i="1"/>
  <c r="I2" i="1" s="1"/>
  <c r="J3" i="1"/>
  <c r="J2" i="1" s="1"/>
  <c r="K3" i="1"/>
  <c r="K2" i="1" s="1"/>
  <c r="L3" i="1"/>
  <c r="L2" i="1" s="1"/>
  <c r="M3" i="1"/>
  <c r="M2" i="1" s="1"/>
  <c r="N3" i="1"/>
  <c r="N2" i="1" s="1"/>
  <c r="P3" i="1"/>
  <c r="P2" i="1" s="1"/>
  <c r="Q3" i="1"/>
  <c r="Q2" i="1" s="1"/>
  <c r="R3" i="1"/>
  <c r="R2" i="1" s="1"/>
  <c r="S3" i="1"/>
  <c r="F2" i="1"/>
  <c r="O288" i="1"/>
  <c r="O287" i="1"/>
  <c r="O286" i="1"/>
  <c r="O285" i="1"/>
  <c r="O284" i="1"/>
  <c r="O283" i="1"/>
  <c r="O282" i="1"/>
  <c r="O281" i="1"/>
  <c r="O280" i="1"/>
  <c r="O279" i="1"/>
  <c r="O278" i="1"/>
  <c r="E6" i="3" l="1"/>
  <c r="P5" i="2"/>
  <c r="O3" i="1"/>
  <c r="O2" i="1" s="1"/>
  <c r="T29" i="3"/>
  <c r="T6" i="3" s="1"/>
  <c r="H1" i="1"/>
  <c r="H2" i="1" s="1"/>
  <c r="G1" i="1"/>
  <c r="G2" i="1" s="1"/>
  <c r="S2" i="1"/>
  <c r="D3" i="1"/>
  <c r="D2" i="1" s="1"/>
  <c r="T2" i="1" l="1"/>
</calcChain>
</file>

<file path=xl/sharedStrings.xml><?xml version="1.0" encoding="utf-8"?>
<sst xmlns="http://schemas.openxmlformats.org/spreadsheetml/2006/main" count="1252" uniqueCount="540">
  <si>
    <t>BULK SAMENVATTING</t>
  </si>
  <si>
    <t>in m3</t>
  </si>
  <si>
    <t>Buro/tafel</t>
  </si>
  <si>
    <t>Kast</t>
  </si>
  <si>
    <t>PC</t>
  </si>
  <si>
    <t>Apparaat</t>
  </si>
  <si>
    <t>Koelk. (1m³)</t>
  </si>
  <si>
    <t>Vriezer (1m³)</t>
  </si>
  <si>
    <t>Centr. (1m³)</t>
  </si>
  <si>
    <t>Stoof (1m³)</t>
  </si>
  <si>
    <t>Rol-container</t>
  </si>
  <si>
    <t>Crate</t>
  </si>
  <si>
    <t>m1 chem.</t>
  </si>
  <si>
    <t>m1 glas</t>
  </si>
  <si>
    <t>Stelling</t>
  </si>
  <si>
    <t>Diversen</t>
  </si>
  <si>
    <t>Aardwetenschappen</t>
  </si>
  <si>
    <t>Duna Roda Boluda</t>
  </si>
  <si>
    <t>GCL</t>
  </si>
  <si>
    <t>GMB</t>
  </si>
  <si>
    <t>GTL</t>
  </si>
  <si>
    <t>IAF</t>
  </si>
  <si>
    <t>KEG</t>
  </si>
  <si>
    <t>LMS</t>
  </si>
  <si>
    <t>PSL</t>
  </si>
  <si>
    <t>RAL</t>
  </si>
  <si>
    <t>SIL</t>
  </si>
  <si>
    <t>XRF &amp; cleanroom</t>
  </si>
  <si>
    <t>LPL</t>
  </si>
  <si>
    <t>Natuurkunde</t>
  </si>
  <si>
    <t>BIOP</t>
  </si>
  <si>
    <t>BMI</t>
  </si>
  <si>
    <t>PLS</t>
  </si>
  <si>
    <t>POE</t>
  </si>
  <si>
    <t>QMLA</t>
  </si>
  <si>
    <t>Neurowetenschappen</t>
  </si>
  <si>
    <t>2e etage</t>
  </si>
  <si>
    <t>3e etage + BG</t>
  </si>
  <si>
    <t>4e etage</t>
  </si>
  <si>
    <t>CTG</t>
  </si>
  <si>
    <t>UPC</t>
  </si>
  <si>
    <t>W&amp;N</t>
  </si>
  <si>
    <t>Werkplaats</t>
  </si>
  <si>
    <t>Elektronica</t>
  </si>
  <si>
    <t>Mechanica</t>
  </si>
  <si>
    <t>Aantallen</t>
  </si>
  <si>
    <t>Row Labels</t>
  </si>
  <si>
    <t>Sum of Buro/tafel</t>
  </si>
  <si>
    <t>Sum of Kast</t>
  </si>
  <si>
    <t>Sum of PC</t>
  </si>
  <si>
    <t>Sum of Apparaat</t>
  </si>
  <si>
    <t>Sum of koelk. (1m³)</t>
  </si>
  <si>
    <t>Sum of Vriezer (1m³)</t>
  </si>
  <si>
    <t>Sum of centr. (1m³)</t>
  </si>
  <si>
    <t>Sum of Stoof (1m³)</t>
  </si>
  <si>
    <t>Sum of Rol-container</t>
  </si>
  <si>
    <t>Sum of Crate</t>
  </si>
  <si>
    <t>Sum of m1 chem.</t>
  </si>
  <si>
    <t>Sum of m1 glas</t>
  </si>
  <si>
    <t>Sum of Stelling</t>
  </si>
  <si>
    <t>Sum of Diverse m³</t>
  </si>
  <si>
    <t>Grand Total</t>
  </si>
  <si>
    <t>m3</t>
  </si>
  <si>
    <t>Tot. M3</t>
  </si>
  <si>
    <t>Totaal</t>
  </si>
  <si>
    <t>Faculteit</t>
  </si>
  <si>
    <t>Leerstoelen</t>
  </si>
  <si>
    <t>Ruimte-nummer</t>
  </si>
  <si>
    <t>M1 A</t>
  </si>
  <si>
    <t>Stoof (1m3)</t>
  </si>
  <si>
    <t>koelk. (1m³)</t>
  </si>
  <si>
    <t>centr. (1m³)</t>
  </si>
  <si>
    <t>Diverse m³</t>
  </si>
  <si>
    <t>Diverse</t>
  </si>
  <si>
    <t>G-328</t>
  </si>
  <si>
    <t xml:space="preserve"> 4 x stelling</t>
  </si>
  <si>
    <t>1 x Leica microscoop</t>
  </si>
  <si>
    <t>G-350</t>
  </si>
  <si>
    <t>1 x Kar (1m3)</t>
  </si>
  <si>
    <t>G-344</t>
  </si>
  <si>
    <t>4 x Incubator (4m3)</t>
  </si>
  <si>
    <t>G-334</t>
  </si>
  <si>
    <t>3 x -80 Vriezer (6m3)</t>
  </si>
  <si>
    <t>3 x stikstof tank (3 m3)</t>
  </si>
  <si>
    <t>A-222</t>
  </si>
  <si>
    <t>1 kleine optische tafel (1m3)</t>
  </si>
  <si>
    <t>A-223</t>
  </si>
  <si>
    <t>1 x 19 Inchrek (1 m3)</t>
  </si>
  <si>
    <t>A-220</t>
  </si>
  <si>
    <t>2 x incubator ( 2m3)</t>
  </si>
  <si>
    <t>A-221</t>
  </si>
  <si>
    <t>A-218</t>
  </si>
  <si>
    <t>A-219</t>
  </si>
  <si>
    <t>A-212</t>
  </si>
  <si>
    <t>A-217</t>
  </si>
  <si>
    <t>A-215</t>
  </si>
  <si>
    <t>A-213</t>
  </si>
  <si>
    <t>A-211</t>
  </si>
  <si>
    <t>A-209</t>
  </si>
  <si>
    <t>A-203</t>
  </si>
  <si>
    <t>4 x stikstoftank (4 m3)</t>
  </si>
  <si>
    <t>2 x microscoop op optische tafel klein</t>
  </si>
  <si>
    <t>B-204</t>
  </si>
  <si>
    <t>B-210</t>
  </si>
  <si>
    <t>2 x schakelkast (2m3)</t>
  </si>
  <si>
    <t>B-216</t>
  </si>
  <si>
    <t>2 x koelunit/ 1 x stikstoftank (3m3)</t>
  </si>
  <si>
    <t>1 x -150 vriezer (1m3)</t>
  </si>
  <si>
    <t>C-206</t>
  </si>
  <si>
    <t>1 x cryostaat (1m3)</t>
  </si>
  <si>
    <t>C-210</t>
  </si>
  <si>
    <t>A-462</t>
  </si>
  <si>
    <t>2 x Nikon!!!!!</t>
  </si>
  <si>
    <t>A368</t>
  </si>
  <si>
    <t>A-367</t>
  </si>
  <si>
    <t>1 x Incubator (1m3)</t>
  </si>
  <si>
    <t>A-362</t>
  </si>
  <si>
    <t>A-359</t>
  </si>
  <si>
    <t>3 x -80 (6m3)</t>
  </si>
  <si>
    <t>A-353</t>
  </si>
  <si>
    <t>A-354</t>
  </si>
  <si>
    <t>A-345</t>
  </si>
  <si>
    <t xml:space="preserve">A-327 b </t>
  </si>
  <si>
    <t>A-327 a</t>
  </si>
  <si>
    <t>A-336</t>
  </si>
  <si>
    <t>1 x grote koeling (4m3)</t>
  </si>
  <si>
    <t>A-330</t>
  </si>
  <si>
    <t>A-321</t>
  </si>
  <si>
    <t>Lege kamer</t>
  </si>
  <si>
    <t>A-313</t>
  </si>
  <si>
    <t>A-311</t>
  </si>
  <si>
    <t>A-305</t>
  </si>
  <si>
    <t>1 x -80 vriezer/5 x incubator (7m3)</t>
  </si>
  <si>
    <t>C-314</t>
  </si>
  <si>
    <t>C-321</t>
  </si>
  <si>
    <t>C-324</t>
  </si>
  <si>
    <t>C-335</t>
  </si>
  <si>
    <t>1 x koeler/1 x ijsmachine (5m3)</t>
  </si>
  <si>
    <t>C-356</t>
  </si>
  <si>
    <t>C-348</t>
  </si>
  <si>
    <t>C-346</t>
  </si>
  <si>
    <t>C-340</t>
  </si>
  <si>
    <t>A-036</t>
  </si>
  <si>
    <t>A-044</t>
  </si>
  <si>
    <t>C-423 a/b</t>
  </si>
  <si>
    <t>4 x 19 Inchrek (4m3)</t>
  </si>
  <si>
    <t>C-423 c</t>
  </si>
  <si>
    <t>C-423 d</t>
  </si>
  <si>
    <t>3 x 19 Inchrek (3m3)</t>
  </si>
  <si>
    <t>C-423 e</t>
  </si>
  <si>
    <t>C-423 f</t>
  </si>
  <si>
    <t>C-423 g</t>
  </si>
  <si>
    <t>C-423 h</t>
  </si>
  <si>
    <t>C-423 i</t>
  </si>
  <si>
    <t>c-423 j</t>
  </si>
  <si>
    <t>C-423 k</t>
  </si>
  <si>
    <t>1 x 19 Inchrek (1m3)</t>
  </si>
  <si>
    <t>C-456</t>
  </si>
  <si>
    <t>C-454</t>
  </si>
  <si>
    <t>C-448</t>
  </si>
  <si>
    <t>C-446</t>
  </si>
  <si>
    <t>C-440</t>
  </si>
  <si>
    <t>C-432</t>
  </si>
  <si>
    <t>C-430</t>
  </si>
  <si>
    <t>C-422</t>
  </si>
  <si>
    <t>C-416</t>
  </si>
  <si>
    <t>2 xincubator/1x autoclaaf (2m3)</t>
  </si>
  <si>
    <t>C-414</t>
  </si>
  <si>
    <t>1 x Flowkast</t>
  </si>
  <si>
    <t>A-468</t>
  </si>
  <si>
    <t>A-461</t>
  </si>
  <si>
    <t>A-459</t>
  </si>
  <si>
    <t>ODG</t>
  </si>
  <si>
    <t>2 x -80/1 x ijsmaxchine (5m3)</t>
  </si>
  <si>
    <t>A454</t>
  </si>
  <si>
    <t>A-446</t>
  </si>
  <si>
    <t>A-436</t>
  </si>
  <si>
    <t>A-444</t>
  </si>
  <si>
    <t>A-447</t>
  </si>
  <si>
    <t>Koeling</t>
  </si>
  <si>
    <t>A-445</t>
  </si>
  <si>
    <t>A-437</t>
  </si>
  <si>
    <t>A-435</t>
  </si>
  <si>
    <t>A-427</t>
  </si>
  <si>
    <t>A-423</t>
  </si>
  <si>
    <t>A-413</t>
  </si>
  <si>
    <t>2 x Flowkast (4m3)</t>
  </si>
  <si>
    <t>A-405</t>
  </si>
  <si>
    <t>14 x incubator(14m3)</t>
  </si>
  <si>
    <t>B-404</t>
  </si>
  <si>
    <t>B-404 a</t>
  </si>
  <si>
    <t>B-423</t>
  </si>
  <si>
    <t>B-427</t>
  </si>
  <si>
    <t>B-431</t>
  </si>
  <si>
    <t>B-435</t>
  </si>
  <si>
    <t>B-439</t>
  </si>
  <si>
    <t>1 x TV</t>
  </si>
  <si>
    <t>B-443</t>
  </si>
  <si>
    <t>B-447</t>
  </si>
  <si>
    <t>B-451</t>
  </si>
  <si>
    <t>B-455</t>
  </si>
  <si>
    <t>B-452</t>
  </si>
  <si>
    <t>2 x Lockerkast (2m3)</t>
  </si>
  <si>
    <t>B-460</t>
  </si>
  <si>
    <t>B-442</t>
  </si>
  <si>
    <t>B-444</t>
  </si>
  <si>
    <t>B-436</t>
  </si>
  <si>
    <t>B-428</t>
  </si>
  <si>
    <t>H-352</t>
  </si>
  <si>
    <t>2 WP (2M3)</t>
  </si>
  <si>
    <t>M-344</t>
  </si>
  <si>
    <t>Zware chemicalien</t>
  </si>
  <si>
    <t>M-459</t>
  </si>
  <si>
    <t>F- 325</t>
  </si>
  <si>
    <t>M-437</t>
  </si>
  <si>
    <t>3 x Incubator ( 3m3)</t>
  </si>
  <si>
    <t>1 x Flowkast (2m3)</t>
  </si>
  <si>
    <t>1 x Airlock (2m3)</t>
  </si>
  <si>
    <t>1 x Zuurkast (1m3)</t>
  </si>
  <si>
    <t>M-443</t>
  </si>
  <si>
    <t>1 x Incubator (2m3)</t>
  </si>
  <si>
    <t>F-421</t>
  </si>
  <si>
    <t>1 x kolomboor</t>
  </si>
  <si>
    <t>F-421b</t>
  </si>
  <si>
    <t>F-439</t>
  </si>
  <si>
    <t>F-439a</t>
  </si>
  <si>
    <t>2 x zaagmachine (2M3)</t>
  </si>
  <si>
    <t>H-328</t>
  </si>
  <si>
    <t>(3 werkplekken)</t>
  </si>
  <si>
    <t>F-038</t>
  </si>
  <si>
    <t>(2 werkplekken)</t>
  </si>
  <si>
    <t>F-022</t>
  </si>
  <si>
    <t>(6 werkplekken)</t>
  </si>
  <si>
    <t>F-325</t>
  </si>
  <si>
    <t>M-459*</t>
  </si>
  <si>
    <t>* ruimte van G. R. Davies</t>
  </si>
  <si>
    <t>micro oven</t>
  </si>
  <si>
    <t>M-459a</t>
  </si>
  <si>
    <t>F-007</t>
  </si>
  <si>
    <t>D-002a</t>
  </si>
  <si>
    <t>3 x Waterbakopstelling ( 8 m3)</t>
  </si>
  <si>
    <t>E-259</t>
  </si>
  <si>
    <t>F-021</t>
  </si>
  <si>
    <t>2 x gereedschapkast (2 m3)</t>
  </si>
  <si>
    <t>EK-45</t>
  </si>
  <si>
    <t>E-022</t>
  </si>
  <si>
    <t>2 x afzuigkast (12 m3)</t>
  </si>
  <si>
    <t>Ek-38</t>
  </si>
  <si>
    <t>1 x pompkast ( 1m3)</t>
  </si>
  <si>
    <t>E-k28</t>
  </si>
  <si>
    <t>F-021a</t>
  </si>
  <si>
    <t>M-405</t>
  </si>
  <si>
    <t>1 x ladekast (1m3)</t>
  </si>
  <si>
    <t>M-405b</t>
  </si>
  <si>
    <t>M-429</t>
  </si>
  <si>
    <t>M-405c</t>
  </si>
  <si>
    <t>H 336</t>
  </si>
  <si>
    <t>RA E-021</t>
  </si>
  <si>
    <t>C060 b</t>
  </si>
  <si>
    <t>1 x kluis (1m3)</t>
  </si>
  <si>
    <t>1 x kleine kluis (dobbelsteen)</t>
  </si>
  <si>
    <t>F-313</t>
  </si>
  <si>
    <t>1 x Gascilinder ( 1m3)</t>
  </si>
  <si>
    <t>1 x gereedschapkar (1m3)</t>
  </si>
  <si>
    <t>1 x stikstoftank (1m3)</t>
  </si>
  <si>
    <t>F313a</t>
  </si>
  <si>
    <t>F-323</t>
  </si>
  <si>
    <t>F-327</t>
  </si>
  <si>
    <t>F-054</t>
  </si>
  <si>
    <t>1 x kluis/ 1 x gascilinder</t>
  </si>
  <si>
    <t>E-044</t>
  </si>
  <si>
    <t>1 x koeler (1m3)</t>
  </si>
  <si>
    <t>15 M3 dekens</t>
  </si>
  <si>
    <t>EK-37</t>
  </si>
  <si>
    <t>EK-29</t>
  </si>
  <si>
    <t>E-053</t>
  </si>
  <si>
    <t>1 x TV (1m3)</t>
  </si>
  <si>
    <t>E-052</t>
  </si>
  <si>
    <t>1 x 19  Inchrek (1m3)</t>
  </si>
  <si>
    <t>1 x gereedschapwagen (1m3)</t>
  </si>
  <si>
    <t>1 x koeler (1 m3)</t>
  </si>
  <si>
    <t>E-021</t>
  </si>
  <si>
    <t>Cleanroom</t>
  </si>
  <si>
    <t>G-131</t>
  </si>
  <si>
    <t>1 x weegtafel/1 x ijsmacnine (2m3)</t>
  </si>
  <si>
    <t>G-132</t>
  </si>
  <si>
    <t>G-126</t>
  </si>
  <si>
    <t>3 x -80 vriezer/1 x oven (6m3)</t>
  </si>
  <si>
    <t>G130a</t>
  </si>
  <si>
    <t>G148</t>
  </si>
  <si>
    <t>1 x 19 Inchrek/1 x stikstoftank (2m3)</t>
  </si>
  <si>
    <t>Gang</t>
  </si>
  <si>
    <t>6 x gascilinders (2m3)</t>
  </si>
  <si>
    <t>G-140</t>
  </si>
  <si>
    <t>1 x Shaker (1m3)</t>
  </si>
  <si>
    <t>G-146</t>
  </si>
  <si>
    <t>1 x app. Beckman (1m3)</t>
  </si>
  <si>
    <t>G-148</t>
  </si>
  <si>
    <t>1 x gereedschapkar/1 x stikstof (2m3)</t>
  </si>
  <si>
    <t>G-148a</t>
  </si>
  <si>
    <t>G-159</t>
  </si>
  <si>
    <t>KB-158</t>
  </si>
  <si>
    <t>KB-164</t>
  </si>
  <si>
    <t>KA-191b</t>
  </si>
  <si>
    <t>3 x laser/1 x gereedschapwagen (4m3)</t>
  </si>
  <si>
    <t>Q-102</t>
  </si>
  <si>
    <t>2 x klimaatkast/1 x optische tafel (8m3)</t>
  </si>
  <si>
    <t>TK-04</t>
  </si>
  <si>
    <t>3 x pallet</t>
  </si>
  <si>
    <t>T-112</t>
  </si>
  <si>
    <t>E-119</t>
  </si>
  <si>
    <t>E-129</t>
  </si>
  <si>
    <t>E-131</t>
  </si>
  <si>
    <t>E-140</t>
  </si>
  <si>
    <t>E-139</t>
  </si>
  <si>
    <t>E-143</t>
  </si>
  <si>
    <t>E-146</t>
  </si>
  <si>
    <t>E-142</t>
  </si>
  <si>
    <t>E-153</t>
  </si>
  <si>
    <t>E-154</t>
  </si>
  <si>
    <t>E-156</t>
  </si>
  <si>
    <t>E-155</t>
  </si>
  <si>
    <t>E-160</t>
  </si>
  <si>
    <t>E-162</t>
  </si>
  <si>
    <t>T-060</t>
  </si>
  <si>
    <t>KA-168</t>
  </si>
  <si>
    <t>1 x 19 Inchrek /1 x gereedschapkar (2m3)</t>
  </si>
  <si>
    <t>KA-162</t>
  </si>
  <si>
    <t>KA-152</t>
  </si>
  <si>
    <t>1 x stikstof (1m3)</t>
  </si>
  <si>
    <t>KA-151</t>
  </si>
  <si>
    <t>2 x gereedschapkar (2m3)</t>
  </si>
  <si>
    <t>KA-191c</t>
  </si>
  <si>
    <t>TK-30</t>
  </si>
  <si>
    <t>3 x gereedschapkar (3m3)</t>
  </si>
  <si>
    <t>U-051</t>
  </si>
  <si>
    <t>U-037</t>
  </si>
  <si>
    <t>N-179</t>
  </si>
  <si>
    <t>UK-16</t>
  </si>
  <si>
    <t>1 x opstelling (2m3)</t>
  </si>
  <si>
    <t xml:space="preserve">Werkplekken </t>
  </si>
  <si>
    <t>UK 06.001</t>
  </si>
  <si>
    <t>UK 06.002</t>
  </si>
  <si>
    <t>UK 06.003</t>
  </si>
  <si>
    <t>1 x 19 Inchrek</t>
  </si>
  <si>
    <t>UK 06.004</t>
  </si>
  <si>
    <t>UK 03.001</t>
  </si>
  <si>
    <t>UK 03.002</t>
  </si>
  <si>
    <t>UK 01C</t>
  </si>
  <si>
    <t>10m3 opslag</t>
  </si>
  <si>
    <t>TK 02</t>
  </si>
  <si>
    <t>2 x apparatuur 2m3</t>
  </si>
  <si>
    <t>N 157.001</t>
  </si>
  <si>
    <t>N 157.002</t>
  </si>
  <si>
    <t>N 177.001</t>
  </si>
  <si>
    <t>N 177.002</t>
  </si>
  <si>
    <t>T 014</t>
  </si>
  <si>
    <t>TK 26.001</t>
  </si>
  <si>
    <t>2 x 19 Inchrek</t>
  </si>
  <si>
    <t>TK  26.002</t>
  </si>
  <si>
    <t>1 x kleine weegtafel  met app.</t>
  </si>
  <si>
    <t>TK 25.001</t>
  </si>
  <si>
    <t>TK 25.002</t>
  </si>
  <si>
    <t>TK 21</t>
  </si>
  <si>
    <t>1 x -80 vriezer</t>
  </si>
  <si>
    <t>UK 11.001</t>
  </si>
  <si>
    <t>UK 11.002</t>
  </si>
  <si>
    <t>UK 11.003</t>
  </si>
  <si>
    <t>UK 11.004</t>
  </si>
  <si>
    <t>UK 11.005</t>
  </si>
  <si>
    <t>KA 274/272</t>
  </si>
  <si>
    <t>1 x Nikon microscoop</t>
  </si>
  <si>
    <t>U 121</t>
  </si>
  <si>
    <t>T120</t>
  </si>
  <si>
    <t>S148</t>
  </si>
  <si>
    <t>T054a</t>
  </si>
  <si>
    <t>T068</t>
  </si>
  <si>
    <t>U020</t>
  </si>
  <si>
    <t>U022</t>
  </si>
  <si>
    <t>U030</t>
  </si>
  <si>
    <t>U046</t>
  </si>
  <si>
    <t>U059</t>
  </si>
  <si>
    <t>U060</t>
  </si>
  <si>
    <t>T037</t>
  </si>
  <si>
    <t>1 x stofkast 1m3</t>
  </si>
  <si>
    <t>5 gascilinders 1m3</t>
  </si>
  <si>
    <t>1x weegtafel klein 1m3</t>
  </si>
  <si>
    <t>SK00</t>
  </si>
  <si>
    <t>9 x stelling 2m3</t>
  </si>
  <si>
    <t>Gang SK00</t>
  </si>
  <si>
    <t>10 x gascilinder 2m3</t>
  </si>
  <si>
    <t>UK 14</t>
  </si>
  <si>
    <t>1 x schakelkast 1m3</t>
  </si>
  <si>
    <t>UK12</t>
  </si>
  <si>
    <t>1 x tekeningkast 1m3</t>
  </si>
  <si>
    <t>UK09</t>
  </si>
  <si>
    <t>1 x solar simulator 1m3 (gevaarlijk)</t>
  </si>
  <si>
    <t>3 x gascilinder 1m3</t>
  </si>
  <si>
    <t>UK07</t>
  </si>
  <si>
    <t>6 x tekeningkast 12m3</t>
  </si>
  <si>
    <t>1 x werkbank 2m3</t>
  </si>
  <si>
    <t>1 x stikstofvat 1m3</t>
  </si>
  <si>
    <t>1 x 19 inchrek 1m3</t>
  </si>
  <si>
    <t>U029</t>
  </si>
  <si>
    <t>2 x pallet app. 2m3</t>
  </si>
  <si>
    <t>1 x downkast 2m3</t>
  </si>
  <si>
    <t>G-179</t>
  </si>
  <si>
    <t>10 x gereedschapkast (10m3)</t>
  </si>
  <si>
    <t>20 m3 diversen</t>
  </si>
  <si>
    <t>18 x grote laser QuantaRay (spectra</t>
  </si>
  <si>
    <t>fysics) en Lioptec (18 m3)</t>
  </si>
  <si>
    <t>KA- 173</t>
  </si>
  <si>
    <t>3 x gereedschapkast (3 m3)</t>
  </si>
  <si>
    <t>KA-191 a</t>
  </si>
  <si>
    <t>4 x gereedschapkast (4 m3)</t>
  </si>
  <si>
    <t>KB-14</t>
  </si>
  <si>
    <t>3 x grote  laser (3m3)</t>
  </si>
  <si>
    <t>1 x gereedschapkast (1 m3)</t>
  </si>
  <si>
    <t>KB-142</t>
  </si>
  <si>
    <t>2 x grote  laser (2 m3)</t>
  </si>
  <si>
    <t>3 x 19 Inchrek (3 m3)</t>
  </si>
  <si>
    <t>Gangkasten</t>
  </si>
  <si>
    <t>G-180a</t>
  </si>
  <si>
    <t>2 x grootvakstelling (2m3)</t>
  </si>
  <si>
    <t>5 x gereedschapkast (5 m3)</t>
  </si>
  <si>
    <t>50 x gascilinder (5m3)</t>
  </si>
  <si>
    <t>T-246</t>
  </si>
  <si>
    <t>T-248</t>
  </si>
  <si>
    <t>T-262</t>
  </si>
  <si>
    <t>T-264</t>
  </si>
  <si>
    <t>T-270a</t>
  </si>
  <si>
    <t>T-270b</t>
  </si>
  <si>
    <t>T-269</t>
  </si>
  <si>
    <t>T-261</t>
  </si>
  <si>
    <t>T-247</t>
  </si>
  <si>
    <t>T-239</t>
  </si>
  <si>
    <t>T-239b</t>
  </si>
  <si>
    <t>S-005</t>
  </si>
  <si>
    <t>1 x stuurkast (2 m3)</t>
  </si>
  <si>
    <t>1 x kar (1m3)</t>
  </si>
  <si>
    <t>S-005a</t>
  </si>
  <si>
    <t>3 x meetgereedschap (3m3)</t>
  </si>
  <si>
    <t>S-005b</t>
  </si>
  <si>
    <t>1 x schuurband (1m3)</t>
  </si>
  <si>
    <t>1 x slijpmachine (1m3)</t>
  </si>
  <si>
    <t>S-006</t>
  </si>
  <si>
    <t>1 x oppervlakte mach. (1m3)</t>
  </si>
  <si>
    <t xml:space="preserve">S010c </t>
  </si>
  <si>
    <t>Leeg</t>
  </si>
  <si>
    <t>Q-004</t>
  </si>
  <si>
    <t>2 x microscoop (2 m3)</t>
  </si>
  <si>
    <t>Q-007</t>
  </si>
  <si>
    <t>Magazijn</t>
  </si>
  <si>
    <t>1 x stelling plaatmat (2m3)</t>
  </si>
  <si>
    <t>Diversen mat. (20 m3)</t>
  </si>
  <si>
    <t>SK-06</t>
  </si>
  <si>
    <t>R-042</t>
  </si>
  <si>
    <t>R-017</t>
  </si>
  <si>
    <t>2 x kolomboor (2m3)</t>
  </si>
  <si>
    <t>1 x Flowkast (1m3)</t>
  </si>
  <si>
    <t>1 x ponsmachine (1m3)</t>
  </si>
  <si>
    <t>1 x zetbank (1m3)</t>
  </si>
  <si>
    <t>R-030</t>
  </si>
  <si>
    <t>R-024</t>
  </si>
  <si>
    <t>Lektester (1m3)</t>
  </si>
  <si>
    <t>OVERZICHT BULK</t>
  </si>
  <si>
    <t xml:space="preserve">Bronlocatie </t>
  </si>
  <si>
    <t>Doellocatie</t>
  </si>
  <si>
    <t xml:space="preserve">Aantal </t>
  </si>
  <si>
    <t xml:space="preserve">Afdeling </t>
  </si>
  <si>
    <t>bouwdeel W&amp;N</t>
  </si>
  <si>
    <t xml:space="preserve">verdieping VO </t>
  </si>
  <si>
    <t>kuubs</t>
  </si>
  <si>
    <t>Koelkast</t>
  </si>
  <si>
    <t>Vriezer</t>
  </si>
  <si>
    <t>Centr.</t>
  </si>
  <si>
    <t>Stoof</t>
  </si>
  <si>
    <t>Rolcontainer</t>
  </si>
  <si>
    <t>Chemicaliën</t>
  </si>
  <si>
    <t>Glas</t>
  </si>
  <si>
    <t>TOTAAL</t>
  </si>
  <si>
    <t xml:space="preserve"> (1m³)</t>
  </si>
  <si>
    <t>(1m³)</t>
  </si>
  <si>
    <t>(m1)</t>
  </si>
  <si>
    <t>(m³)</t>
  </si>
  <si>
    <t xml:space="preserve">1. NEUROWETENSCHAPPEN </t>
  </si>
  <si>
    <t>ABC</t>
  </si>
  <si>
    <t>7,8,9 (,2)</t>
  </si>
  <si>
    <t>BG + 3e etage</t>
  </si>
  <si>
    <t xml:space="preserve">2. AARDWETENSCHAPPEN </t>
  </si>
  <si>
    <t>GTL - Geotechnisch lab / Gesteente bewerking</t>
  </si>
  <si>
    <t>F</t>
  </si>
  <si>
    <t>GCL - Organische geochemisch lab</t>
  </si>
  <si>
    <t>FM</t>
  </si>
  <si>
    <t>SIL - Stabiele isotopen lab</t>
  </si>
  <si>
    <t>LMS - Lab mineraalscheiding</t>
  </si>
  <si>
    <t>EF</t>
  </si>
  <si>
    <t>PSL - Sedimentlab en Pollenlab</t>
  </si>
  <si>
    <t>M</t>
  </si>
  <si>
    <t>GMB - Geomicrobiologie</t>
  </si>
  <si>
    <t>XRF + cleanroom</t>
  </si>
  <si>
    <t>Kelder en 11</t>
  </si>
  <si>
    <t>RAL - RA lab + Argon lab</t>
  </si>
  <si>
    <t>CEH</t>
  </si>
  <si>
    <t>KEG - Kuenen-Escher Geodynamics lab</t>
  </si>
  <si>
    <t>DF</t>
  </si>
  <si>
    <t>LPL - Lunar and Planetary Laboratory (voormalig HPT)</t>
  </si>
  <si>
    <t>IAF -  Isotope Archeology and Forensics</t>
  </si>
  <si>
    <t>FHM</t>
  </si>
  <si>
    <t>10 of 11</t>
  </si>
  <si>
    <t>HM</t>
  </si>
  <si>
    <t>O. Postma</t>
  </si>
  <si>
    <t>E</t>
  </si>
  <si>
    <t>3. NATUURKUNDE</t>
  </si>
  <si>
    <t>BIOP (Biophysics)</t>
  </si>
  <si>
    <t>EG(KA)(KB)QT</t>
  </si>
  <si>
    <t>2 en 3</t>
  </si>
  <si>
    <t>STU</t>
  </si>
  <si>
    <t>NSTU</t>
  </si>
  <si>
    <t xml:space="preserve">0 en 1 </t>
  </si>
  <si>
    <t>QMLA - Quantum MLA</t>
  </si>
  <si>
    <t>G(KA)(KB)</t>
  </si>
  <si>
    <t>0 en -1</t>
  </si>
  <si>
    <t>(KA)NTU</t>
  </si>
  <si>
    <t>4. WERKPLAATS</t>
  </si>
  <si>
    <t>QRS</t>
  </si>
  <si>
    <t>0 en 1</t>
  </si>
  <si>
    <t xml:space="preserve">               -  </t>
  </si>
  <si>
    <t>P</t>
  </si>
  <si>
    <t>kolommen niet gespecifieerd, zal beperkte hoeveelheid zijn zonder bijzondere spullen</t>
  </si>
  <si>
    <t>5. UPC</t>
  </si>
  <si>
    <t>W&amp;N opslag</t>
  </si>
  <si>
    <t>O</t>
  </si>
  <si>
    <t>3,4,5</t>
  </si>
  <si>
    <t>kolommen niet gespecifieerd, vergelijkbaar met andere leerstoelen</t>
  </si>
  <si>
    <t>Extern (AMC)</t>
  </si>
  <si>
    <t>n.v.t.</t>
  </si>
  <si>
    <r>
      <t>Werkplekken</t>
    </r>
    <r>
      <rPr>
        <sz val="11"/>
        <color rgb="FF000000"/>
        <rFont val="Calibri"/>
        <family val="2"/>
        <scheme val="minor"/>
      </rPr>
      <t xml:space="preserve"> (alleen inhoud, geen meubilair)</t>
    </r>
  </si>
  <si>
    <t>verdeeld over alle afdelingen</t>
  </si>
  <si>
    <t>Brandblussers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</si>
</sst>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"/>
    <numFmt numFmtId="166" formatCode="_ * #,##0_ ;_ * \-#,##0_ ;_ * &quot;-&quot;??_ ;_ @_ 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11"/>
      <color theme="0"/>
      <name val="Calibri"/>
      <family val="2"/>
    </font>
    <font>
      <b/>
      <sz val="10"/>
      <name val="Calibri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color rgb="FF000000"/>
      <name val="Calibri"/>
      <family val="2"/>
    </font>
    <font>
      <b/>
      <i/>
      <sz val="9"/>
      <color rgb="FFFF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B7B7B"/>
        <bgColor rgb="FF000000"/>
      </patternFill>
    </fill>
    <fill>
      <patternFill patternType="solid">
        <fgColor rgb="FF305496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548235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C9C9C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C65911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theme="9" tint="0.39997558519241921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4">
    <xf numFmtId="0" fontId="0" fillId="0" borderId="0" xfId="0"/>
    <xf numFmtId="165" fontId="4" fillId="0" borderId="0" xfId="0" applyNumberFormat="1" applyFont="1"/>
    <xf numFmtId="165" fontId="5" fillId="0" borderId="0" xfId="0" applyNumberFormat="1" applyFont="1"/>
    <xf numFmtId="0" fontId="3" fillId="0" borderId="0" xfId="0" applyFont="1"/>
    <xf numFmtId="0" fontId="3" fillId="2" borderId="0" xfId="0" applyFont="1" applyFill="1"/>
    <xf numFmtId="166" fontId="3" fillId="2" borderId="0" xfId="1" applyNumberFormat="1" applyFont="1" applyFill="1"/>
    <xf numFmtId="166" fontId="3" fillId="3" borderId="0" xfId="1" applyNumberFormat="1" applyFont="1" applyFill="1"/>
    <xf numFmtId="166" fontId="0" fillId="0" borderId="0" xfId="1" applyNumberFormat="1" applyFont="1"/>
    <xf numFmtId="0" fontId="3" fillId="4" borderId="0" xfId="0" applyFont="1" applyFill="1"/>
    <xf numFmtId="0" fontId="6" fillId="5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3" fillId="7" borderId="0" xfId="0" applyFont="1" applyFill="1"/>
    <xf numFmtId="0" fontId="3" fillId="9" borderId="0" xfId="0" applyFont="1" applyFill="1"/>
    <xf numFmtId="0" fontId="3" fillId="12" borderId="0" xfId="0" applyFont="1" applyFill="1"/>
    <xf numFmtId="0" fontId="3" fillId="18" borderId="0" xfId="0" applyFont="1" applyFill="1"/>
    <xf numFmtId="0" fontId="3" fillId="15" borderId="0" xfId="0" applyFont="1" applyFill="1"/>
    <xf numFmtId="166" fontId="3" fillId="0" borderId="0" xfId="1" applyNumberFormat="1" applyFont="1"/>
    <xf numFmtId="166" fontId="3" fillId="4" borderId="0" xfId="1" applyNumberFormat="1" applyFont="1" applyFill="1"/>
    <xf numFmtId="166" fontId="3" fillId="0" borderId="0" xfId="1" applyNumberFormat="1" applyFont="1" applyFill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/>
    <xf numFmtId="0" fontId="12" fillId="20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5" fillId="21" borderId="0" xfId="0" applyFont="1" applyFill="1" applyAlignment="1">
      <alignment horizontal="center"/>
    </xf>
    <xf numFmtId="0" fontId="12" fillId="21" borderId="0" xfId="0" applyFont="1" applyFill="1" applyAlignment="1">
      <alignment horizontal="center" vertical="center"/>
    </xf>
    <xf numFmtId="0" fontId="14" fillId="22" borderId="0" xfId="0" applyFont="1" applyFill="1"/>
    <xf numFmtId="0" fontId="13" fillId="22" borderId="0" xfId="0" applyFont="1" applyFill="1"/>
    <xf numFmtId="0" fontId="13" fillId="22" borderId="0" xfId="0" applyFont="1" applyFill="1" applyAlignment="1">
      <alignment horizontal="center"/>
    </xf>
    <xf numFmtId="0" fontId="15" fillId="23" borderId="0" xfId="0" applyFont="1" applyFill="1" applyAlignment="1">
      <alignment horizontal="center"/>
    </xf>
    <xf numFmtId="0" fontId="12" fillId="23" borderId="0" xfId="0" applyFont="1" applyFill="1" applyAlignment="1">
      <alignment horizontal="center" vertical="center"/>
    </xf>
    <xf numFmtId="0" fontId="13" fillId="24" borderId="0" xfId="0" applyFont="1" applyFill="1"/>
    <xf numFmtId="0" fontId="13" fillId="24" borderId="0" xfId="0" applyFont="1" applyFill="1" applyAlignment="1">
      <alignment horizontal="center"/>
    </xf>
    <xf numFmtId="0" fontId="16" fillId="24" borderId="0" xfId="0" applyFont="1" applyFill="1"/>
    <xf numFmtId="0" fontId="15" fillId="25" borderId="0" xfId="0" applyFont="1" applyFill="1" applyAlignment="1">
      <alignment horizontal="center"/>
    </xf>
    <xf numFmtId="0" fontId="12" fillId="25" borderId="0" xfId="0" applyFont="1" applyFill="1" applyAlignment="1">
      <alignment horizontal="center" vertical="center"/>
    </xf>
    <xf numFmtId="0" fontId="13" fillId="26" borderId="0" xfId="0" applyFont="1" applyFill="1"/>
    <xf numFmtId="0" fontId="13" fillId="26" borderId="0" xfId="0" applyFont="1" applyFill="1" applyAlignment="1">
      <alignment horizontal="center"/>
    </xf>
    <xf numFmtId="0" fontId="15" fillId="20" borderId="0" xfId="0" applyFont="1" applyFill="1" applyAlignment="1">
      <alignment horizontal="center"/>
    </xf>
    <xf numFmtId="0" fontId="12" fillId="20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13" fillId="27" borderId="0" xfId="0" applyFont="1" applyFill="1"/>
    <xf numFmtId="0" fontId="13" fillId="27" borderId="0" xfId="0" applyFont="1" applyFill="1" applyAlignment="1">
      <alignment horizontal="center"/>
    </xf>
    <xf numFmtId="0" fontId="12" fillId="29" borderId="0" xfId="0" applyFont="1" applyFill="1" applyAlignment="1">
      <alignment horizontal="center"/>
    </xf>
    <xf numFmtId="0" fontId="15" fillId="29" borderId="0" xfId="0" applyFont="1" applyFill="1" applyAlignment="1">
      <alignment horizontal="center"/>
    </xf>
    <xf numFmtId="0" fontId="2" fillId="30" borderId="0" xfId="0" applyFont="1" applyFill="1"/>
    <xf numFmtId="0" fontId="16" fillId="30" borderId="0" xfId="0" applyFont="1" applyFill="1"/>
    <xf numFmtId="0" fontId="16" fillId="30" borderId="0" xfId="0" applyFont="1" applyFill="1" applyAlignment="1">
      <alignment horizontal="center"/>
    </xf>
    <xf numFmtId="0" fontId="13" fillId="30" borderId="0" xfId="0" applyFont="1" applyFill="1" applyAlignment="1">
      <alignment horizontal="center"/>
    </xf>
    <xf numFmtId="0" fontId="18" fillId="28" borderId="0" xfId="0" applyFont="1" applyFill="1" applyAlignment="1">
      <alignment horizontal="left"/>
    </xf>
    <xf numFmtId="0" fontId="2" fillId="28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166" fontId="11" fillId="0" borderId="0" xfId="0" applyNumberFormat="1" applyFont="1" applyAlignment="1">
      <alignment horizontal="center"/>
    </xf>
    <xf numFmtId="166" fontId="12" fillId="25" borderId="0" xfId="1" applyNumberFormat="1" applyFont="1" applyFill="1" applyAlignment="1">
      <alignment horizontal="center" vertical="center"/>
    </xf>
    <xf numFmtId="0" fontId="11" fillId="0" borderId="0" xfId="0" applyFont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66" fontId="14" fillId="0" borderId="0" xfId="1" applyNumberFormat="1" applyFont="1" applyAlignment="1">
      <alignment horizontal="right" vertical="center"/>
    </xf>
    <xf numFmtId="166" fontId="12" fillId="25" borderId="0" xfId="1" applyNumberFormat="1" applyFont="1" applyFill="1" applyAlignment="1">
      <alignment horizontal="right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166" fontId="13" fillId="26" borderId="0" xfId="1" applyNumberFormat="1" applyFont="1" applyFill="1" applyAlignment="1">
      <alignment horizontal="right" vertical="center"/>
    </xf>
    <xf numFmtId="0" fontId="0" fillId="0" borderId="0" xfId="0" applyAlignment="1">
      <alignment horizontal="right"/>
    </xf>
    <xf numFmtId="166" fontId="12" fillId="20" borderId="0" xfId="1" applyNumberFormat="1" applyFont="1" applyFill="1" applyAlignment="1">
      <alignment horizontal="right"/>
    </xf>
    <xf numFmtId="166" fontId="12" fillId="21" borderId="0" xfId="1" applyNumberFormat="1" applyFont="1" applyFill="1" applyAlignment="1">
      <alignment horizontal="right" vertical="center"/>
    </xf>
    <xf numFmtId="166" fontId="12" fillId="21" borderId="0" xfId="1" applyNumberFormat="1" applyFont="1" applyFill="1" applyAlignment="1">
      <alignment horizontal="center" vertical="center"/>
    </xf>
    <xf numFmtId="166" fontId="13" fillId="22" borderId="0" xfId="1" applyNumberFormat="1" applyFont="1" applyFill="1" applyAlignment="1">
      <alignment horizontal="right" vertical="center"/>
    </xf>
    <xf numFmtId="166" fontId="13" fillId="0" borderId="0" xfId="1" applyNumberFormat="1" applyFont="1" applyAlignment="1">
      <alignment horizontal="right"/>
    </xf>
    <xf numFmtId="166" fontId="13" fillId="0" borderId="0" xfId="1" applyNumberFormat="1" applyFont="1" applyAlignment="1">
      <alignment horizontal="center"/>
    </xf>
    <xf numFmtId="166" fontId="12" fillId="23" borderId="0" xfId="1" applyNumberFormat="1" applyFont="1" applyFill="1" applyAlignment="1">
      <alignment horizontal="right" vertical="center"/>
    </xf>
    <xf numFmtId="166" fontId="12" fillId="23" borderId="0" xfId="1" applyNumberFormat="1" applyFont="1" applyFill="1" applyAlignment="1">
      <alignment horizontal="center" vertical="center"/>
    </xf>
    <xf numFmtId="166" fontId="13" fillId="24" borderId="0" xfId="1" applyNumberFormat="1" applyFont="1" applyFill="1" applyAlignment="1">
      <alignment horizontal="right" vertical="center"/>
    </xf>
    <xf numFmtId="166" fontId="13" fillId="0" borderId="0" xfId="1" applyNumberFormat="1" applyFont="1" applyAlignment="1">
      <alignment horizontal="right" vertical="center"/>
    </xf>
    <xf numFmtId="166" fontId="13" fillId="0" borderId="0" xfId="1" applyNumberFormat="1" applyFont="1"/>
    <xf numFmtId="166" fontId="12" fillId="20" borderId="0" xfId="1" applyNumberFormat="1" applyFont="1" applyFill="1" applyAlignment="1">
      <alignment horizontal="right" vertical="center"/>
    </xf>
    <xf numFmtId="166" fontId="12" fillId="20" borderId="0" xfId="1" applyNumberFormat="1" applyFont="1" applyFill="1" applyAlignment="1">
      <alignment horizontal="center" vertical="center"/>
    </xf>
    <xf numFmtId="166" fontId="13" fillId="27" borderId="0" xfId="1" applyNumberFormat="1" applyFont="1" applyFill="1" applyAlignment="1">
      <alignment horizontal="right" vertical="center"/>
    </xf>
    <xf numFmtId="166" fontId="12" fillId="29" borderId="0" xfId="1" applyNumberFormat="1" applyFont="1" applyFill="1" applyAlignment="1">
      <alignment horizontal="right"/>
    </xf>
    <xf numFmtId="166" fontId="12" fillId="29" borderId="0" xfId="1" applyNumberFormat="1" applyFont="1" applyFill="1" applyAlignment="1">
      <alignment horizontal="center"/>
    </xf>
    <xf numFmtId="166" fontId="12" fillId="29" borderId="0" xfId="1" applyNumberFormat="1" applyFont="1" applyFill="1" applyAlignment="1">
      <alignment horizontal="right" vertical="center"/>
    </xf>
    <xf numFmtId="166" fontId="0" fillId="30" borderId="0" xfId="1" applyNumberFormat="1" applyFont="1" applyFill="1" applyAlignment="1">
      <alignment horizontal="right"/>
    </xf>
    <xf numFmtId="166" fontId="13" fillId="0" borderId="0" xfId="1" applyNumberFormat="1" applyFont="1" applyAlignment="1"/>
    <xf numFmtId="166" fontId="2" fillId="30" borderId="0" xfId="1" applyNumberFormat="1" applyFont="1" applyFill="1" applyAlignment="1">
      <alignment horizontal="right"/>
    </xf>
    <xf numFmtId="166" fontId="19" fillId="28" borderId="0" xfId="1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166" fontId="3" fillId="2" borderId="0" xfId="1" applyNumberFormat="1" applyFont="1" applyFill="1" applyAlignment="1">
      <alignment horizontal="right"/>
    </xf>
    <xf numFmtId="166" fontId="0" fillId="0" borderId="0" xfId="1" applyNumberFormat="1" applyFont="1" applyAlignment="1">
      <alignment horizontal="right"/>
    </xf>
    <xf numFmtId="0" fontId="6" fillId="5" borderId="1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/>
    </xf>
    <xf numFmtId="166" fontId="0" fillId="6" borderId="0" xfId="1" applyNumberFormat="1" applyFont="1" applyFill="1"/>
    <xf numFmtId="166" fontId="14" fillId="6" borderId="0" xfId="1" applyNumberFormat="1" applyFont="1" applyFill="1" applyAlignment="1">
      <alignment horizontal="right" vertical="center"/>
    </xf>
    <xf numFmtId="166" fontId="13" fillId="10" borderId="0" xfId="1" applyNumberFormat="1" applyFont="1" applyFill="1" applyAlignment="1">
      <alignment horizontal="center"/>
    </xf>
    <xf numFmtId="166" fontId="14" fillId="10" borderId="0" xfId="1" applyNumberFormat="1" applyFont="1" applyFill="1" applyAlignment="1">
      <alignment horizontal="right" vertical="center"/>
    </xf>
    <xf numFmtId="166" fontId="0" fillId="13" borderId="0" xfId="1" applyNumberFormat="1" applyFont="1" applyFill="1"/>
    <xf numFmtId="166" fontId="14" fillId="13" borderId="0" xfId="1" applyNumberFormat="1" applyFont="1" applyFill="1" applyAlignment="1">
      <alignment horizontal="right" vertical="center"/>
    </xf>
    <xf numFmtId="166" fontId="13" fillId="16" borderId="0" xfId="1" applyNumberFormat="1" applyFont="1" applyFill="1"/>
    <xf numFmtId="166" fontId="14" fillId="16" borderId="0" xfId="1" applyNumberFormat="1" applyFont="1" applyFill="1" applyAlignment="1">
      <alignment horizontal="right" vertical="center"/>
    </xf>
    <xf numFmtId="166" fontId="17" fillId="16" borderId="0" xfId="1" applyNumberFormat="1" applyFont="1" applyFill="1"/>
    <xf numFmtId="166" fontId="13" fillId="16" borderId="0" xfId="1" applyNumberFormat="1" applyFont="1" applyFill="1" applyAlignment="1">
      <alignment horizontal="center"/>
    </xf>
    <xf numFmtId="166" fontId="13" fillId="16" borderId="0" xfId="1" applyNumberFormat="1" applyFont="1" applyFill="1" applyAlignment="1"/>
    <xf numFmtId="166" fontId="17" fillId="19" borderId="0" xfId="1" applyNumberFormat="1" applyFont="1" applyFill="1"/>
    <xf numFmtId="166" fontId="13" fillId="19" borderId="0" xfId="1" applyNumberFormat="1" applyFont="1" applyFill="1" applyAlignment="1"/>
    <xf numFmtId="166" fontId="13" fillId="19" borderId="0" xfId="1" applyNumberFormat="1" applyFont="1" applyFill="1"/>
    <xf numFmtId="166" fontId="14" fillId="19" borderId="0" xfId="1" applyNumberFormat="1" applyFont="1" applyFill="1" applyAlignment="1">
      <alignment horizontal="right" vertical="center"/>
    </xf>
    <xf numFmtId="166" fontId="13" fillId="19" borderId="0" xfId="1" applyNumberFormat="1" applyFont="1" applyFill="1" applyAlignment="1">
      <alignment horizontal="center"/>
    </xf>
    <xf numFmtId="166" fontId="16" fillId="16" borderId="0" xfId="1" applyNumberFormat="1" applyFont="1" applyFill="1"/>
    <xf numFmtId="166" fontId="16" fillId="16" borderId="0" xfId="1" applyNumberFormat="1" applyFont="1" applyFill="1" applyAlignment="1"/>
    <xf numFmtId="166" fontId="16" fillId="16" borderId="0" xfId="1" applyNumberFormat="1" applyFont="1" applyFill="1" applyAlignment="1">
      <alignment horizontal="center"/>
    </xf>
    <xf numFmtId="166" fontId="19" fillId="16" borderId="0" xfId="1" applyNumberFormat="1" applyFont="1" applyFill="1" applyAlignment="1">
      <alignment horizontal="right" vertical="center"/>
    </xf>
    <xf numFmtId="0" fontId="10" fillId="0" borderId="0" xfId="0" applyFont="1"/>
    <xf numFmtId="0" fontId="13" fillId="31" borderId="0" xfId="0" applyFont="1" applyFill="1" applyAlignment="1">
      <alignment horizontal="center"/>
    </xf>
    <xf numFmtId="0" fontId="16" fillId="31" borderId="0" xfId="0" applyFont="1" applyFill="1"/>
    <xf numFmtId="166" fontId="9" fillId="0" borderId="0" xfId="0" applyNumberFormat="1" applyFont="1" applyAlignment="1">
      <alignment horizontal="center"/>
    </xf>
    <xf numFmtId="0" fontId="20" fillId="0" borderId="0" xfId="0" applyFont="1"/>
    <xf numFmtId="166" fontId="3" fillId="0" borderId="0" xfId="0" applyNumberFormat="1" applyFont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right" vertical="center"/>
    </xf>
    <xf numFmtId="0" fontId="13" fillId="0" borderId="0" xfId="0" applyFont="1" applyAlignment="1">
      <alignment horizontal="center"/>
    </xf>
    <xf numFmtId="166" fontId="13" fillId="0" borderId="0" xfId="1" applyNumberFormat="1" applyFont="1" applyAlignment="1"/>
    <xf numFmtId="0" fontId="12" fillId="29" borderId="0" xfId="0" applyFont="1" applyFill="1" applyAlignment="1">
      <alignment horizontal="left"/>
    </xf>
    <xf numFmtId="166" fontId="13" fillId="19" borderId="0" xfId="1" applyNumberFormat="1" applyFont="1" applyFill="1" applyAlignment="1"/>
    <xf numFmtId="0" fontId="0" fillId="0" borderId="0" xfId="0" applyNumberFormat="1"/>
    <xf numFmtId="0" fontId="21" fillId="0" borderId="0" xfId="0" applyFont="1" applyFill="1" applyBorder="1" applyAlignment="1"/>
    <xf numFmtId="0" fontId="22" fillId="0" borderId="0" xfId="0" applyFont="1" applyFill="1" applyBorder="1" applyAlignment="1"/>
    <xf numFmtId="0" fontId="11" fillId="0" borderId="0" xfId="0" applyFont="1" applyAlignment="1"/>
    <xf numFmtId="0" fontId="12" fillId="20" borderId="0" xfId="0" applyFont="1" applyFill="1" applyAlignment="1"/>
    <xf numFmtId="0" fontId="13" fillId="0" borderId="0" xfId="0" applyFont="1" applyAlignment="1"/>
    <xf numFmtId="0" fontId="12" fillId="21" borderId="0" xfId="0" applyFont="1" applyFill="1" applyAlignment="1"/>
    <xf numFmtId="0" fontId="12" fillId="23" borderId="0" xfId="0" applyFont="1" applyFill="1" applyAlignment="1"/>
    <xf numFmtId="0" fontId="12" fillId="25" borderId="0" xfId="0" applyFont="1" applyFill="1" applyAlignment="1"/>
    <xf numFmtId="0" fontId="14" fillId="28" borderId="0" xfId="0" applyFont="1" applyFill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359.591980787038" createdVersion="8" refreshedVersion="8" minRefreshableVersion="3" recordCount="304" xr:uid="{43C57921-BD71-457B-B122-83C5FF667A64}">
  <cacheSource type="worksheet">
    <worksheetSource ref="A4:S308" sheet="Bulk Totaallijst"/>
  </cacheSource>
  <cacheFields count="19">
    <cacheField name="Faculteit" numFmtId="0">
      <sharedItems count="5">
        <s v="Neurowetenschappen"/>
        <s v="Aardwetenschappen"/>
        <s v="Natuurkunde"/>
        <s v="Werkplaats"/>
        <s v="UPC"/>
      </sharedItems>
    </cacheField>
    <cacheField name="Leerstoelen" numFmtId="0">
      <sharedItems count="25">
        <s v="CTG"/>
        <s v="2e etage"/>
        <s v="3e etage + BG"/>
        <s v="4e etage"/>
        <s v="Duna Roda Boluda"/>
        <s v="GCL"/>
        <s v="GMB"/>
        <s v="GTL"/>
        <s v="IAF"/>
        <s v="KEG"/>
        <s v="LPL"/>
        <s v="LMS"/>
        <s v="PSL"/>
        <s v="RAL"/>
        <s v="SIL"/>
        <s v="XRF &amp; cleanroom"/>
        <s v="BIOP"/>
        <s v="BMI"/>
        <s v="PLS"/>
        <s v="POE"/>
        <s v="QMLA"/>
        <s v="Mechanica"/>
        <s v="Elektronica"/>
        <s v="W&amp;N"/>
        <s v="Postma" u="1"/>
      </sharedItems>
    </cacheField>
    <cacheField name="Ruimte-nummer" numFmtId="0">
      <sharedItems containsBlank="1"/>
    </cacheField>
    <cacheField name="Buro/tafel" numFmtId="0">
      <sharedItems containsBlank="1" containsMixedTypes="1" containsNumber="1" containsInteger="1" minValue="2" maxValue="6"/>
    </cacheField>
    <cacheField name="Kast" numFmtId="0">
      <sharedItems containsString="0" containsBlank="1" containsNumber="1" containsInteger="1" minValue="1" maxValue="11"/>
    </cacheField>
    <cacheField name="M1 A" numFmtId="0">
      <sharedItems containsNonDate="0" containsString="0" containsBlank="1"/>
    </cacheField>
    <cacheField name="PC" numFmtId="0">
      <sharedItems containsString="0" containsBlank="1" containsNumber="1" containsInteger="1" minValue="0" maxValue="25"/>
    </cacheField>
    <cacheField name="Apparaat" numFmtId="0">
      <sharedItems containsString="0" containsBlank="1" containsNumber="1" containsInteger="1" minValue="1" maxValue="160"/>
    </cacheField>
    <cacheField name="Stoof (1m3)" numFmtId="0">
      <sharedItems containsNonDate="0" containsString="0" containsBlank="1"/>
    </cacheField>
    <cacheField name="koelk. (1m³)" numFmtId="0">
      <sharedItems containsString="0" containsBlank="1" containsNumber="1" containsInteger="1" minValue="1" maxValue="8"/>
    </cacheField>
    <cacheField name="Vriezer (1m³)" numFmtId="0">
      <sharedItems containsString="0" containsBlank="1" containsNumber="1" containsInteger="1" minValue="1" maxValue="4"/>
    </cacheField>
    <cacheField name="centr. (1m³)" numFmtId="0">
      <sharedItems containsString="0" containsBlank="1" containsNumber="1" containsInteger="1" minValue="1" maxValue="4"/>
    </cacheField>
    <cacheField name="Stoof (1m³)" numFmtId="0">
      <sharedItems containsString="0" containsBlank="1" containsNumber="1" containsInteger="1" minValue="1" maxValue="5"/>
    </cacheField>
    <cacheField name="Rol-container" numFmtId="0">
      <sharedItems containsString="0" containsBlank="1" containsNumber="1" containsInteger="1" minValue="2" maxValue="10"/>
    </cacheField>
    <cacheField name="Crate" numFmtId="0">
      <sharedItems containsString="0" containsBlank="1" containsNumber="1" containsInteger="1" minValue="0" maxValue="225"/>
    </cacheField>
    <cacheField name="m1 chem." numFmtId="0">
      <sharedItems containsString="0" containsBlank="1" containsNumber="1" containsInteger="1" minValue="5" maxValue="20"/>
    </cacheField>
    <cacheField name="m1 glas" numFmtId="0">
      <sharedItems containsString="0" containsBlank="1" containsNumber="1" containsInteger="1" minValue="5" maxValue="20"/>
    </cacheField>
    <cacheField name="Stelling" numFmtId="0">
      <sharedItems containsString="0" containsBlank="1" containsNumber="1" containsInteger="1" minValue="2" maxValue="3"/>
    </cacheField>
    <cacheField name="Diverse m³" numFmtId="0">
      <sharedItems containsString="0" containsBlank="1" containsNumber="1" minValue="0.25" maxValue="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4">
  <r>
    <x v="0"/>
    <x v="0"/>
    <s v="G-328"/>
    <m/>
    <m/>
    <m/>
    <n v="2"/>
    <m/>
    <m/>
    <m/>
    <m/>
    <m/>
    <m/>
    <n v="5"/>
    <m/>
    <m/>
    <m/>
    <m/>
    <n v="1"/>
  </r>
  <r>
    <x v="0"/>
    <x v="0"/>
    <m/>
    <m/>
    <m/>
    <m/>
    <m/>
    <m/>
    <m/>
    <m/>
    <m/>
    <m/>
    <m/>
    <m/>
    <m/>
    <m/>
    <m/>
    <m/>
    <n v="0.5"/>
  </r>
  <r>
    <x v="0"/>
    <x v="0"/>
    <s v="G-350"/>
    <m/>
    <m/>
    <m/>
    <m/>
    <n v="10"/>
    <m/>
    <m/>
    <n v="3"/>
    <m/>
    <m/>
    <m/>
    <n v="20"/>
    <n v="5"/>
    <m/>
    <m/>
    <n v="1"/>
  </r>
  <r>
    <x v="0"/>
    <x v="0"/>
    <s v="G-344"/>
    <m/>
    <m/>
    <m/>
    <n v="1"/>
    <n v="15"/>
    <m/>
    <n v="2"/>
    <n v="2"/>
    <m/>
    <m/>
    <m/>
    <n v="50"/>
    <n v="5"/>
    <m/>
    <m/>
    <n v="4"/>
  </r>
  <r>
    <x v="0"/>
    <x v="0"/>
    <s v="G-334"/>
    <m/>
    <m/>
    <m/>
    <m/>
    <m/>
    <m/>
    <n v="1"/>
    <n v="3"/>
    <m/>
    <m/>
    <m/>
    <n v="10"/>
    <m/>
    <m/>
    <m/>
    <n v="6"/>
  </r>
  <r>
    <x v="0"/>
    <x v="0"/>
    <m/>
    <m/>
    <m/>
    <m/>
    <m/>
    <m/>
    <m/>
    <m/>
    <m/>
    <m/>
    <m/>
    <m/>
    <m/>
    <m/>
    <m/>
    <m/>
    <n v="3"/>
  </r>
  <r>
    <x v="0"/>
    <x v="1"/>
    <s v="A-222"/>
    <m/>
    <m/>
    <m/>
    <n v="2"/>
    <n v="5"/>
    <m/>
    <m/>
    <m/>
    <m/>
    <m/>
    <m/>
    <m/>
    <n v="5"/>
    <m/>
    <m/>
    <n v="1"/>
  </r>
  <r>
    <x v="0"/>
    <x v="1"/>
    <s v="A-223"/>
    <m/>
    <m/>
    <m/>
    <m/>
    <n v="12"/>
    <m/>
    <m/>
    <m/>
    <m/>
    <m/>
    <m/>
    <n v="10"/>
    <m/>
    <m/>
    <m/>
    <n v="1"/>
  </r>
  <r>
    <x v="0"/>
    <x v="1"/>
    <s v="A-220"/>
    <m/>
    <m/>
    <m/>
    <m/>
    <m/>
    <m/>
    <n v="1"/>
    <m/>
    <n v="1"/>
    <m/>
    <m/>
    <n v="10"/>
    <m/>
    <m/>
    <m/>
    <n v="2"/>
  </r>
  <r>
    <x v="0"/>
    <x v="1"/>
    <s v="A-221"/>
    <m/>
    <m/>
    <m/>
    <n v="2"/>
    <n v="4"/>
    <m/>
    <m/>
    <m/>
    <m/>
    <m/>
    <m/>
    <m/>
    <m/>
    <m/>
    <m/>
    <m/>
  </r>
  <r>
    <x v="0"/>
    <x v="1"/>
    <s v="A-218"/>
    <m/>
    <m/>
    <m/>
    <m/>
    <m/>
    <m/>
    <m/>
    <m/>
    <m/>
    <m/>
    <m/>
    <m/>
    <m/>
    <m/>
    <m/>
    <m/>
  </r>
  <r>
    <x v="0"/>
    <x v="1"/>
    <s v="A-219"/>
    <m/>
    <m/>
    <m/>
    <m/>
    <m/>
    <m/>
    <m/>
    <m/>
    <m/>
    <m/>
    <m/>
    <m/>
    <m/>
    <m/>
    <m/>
    <m/>
  </r>
  <r>
    <x v="0"/>
    <x v="1"/>
    <s v="A-212"/>
    <m/>
    <m/>
    <m/>
    <m/>
    <n v="3"/>
    <m/>
    <n v="1"/>
    <m/>
    <m/>
    <m/>
    <m/>
    <m/>
    <m/>
    <m/>
    <m/>
    <m/>
  </r>
  <r>
    <x v="0"/>
    <x v="1"/>
    <s v="A-217"/>
    <m/>
    <m/>
    <m/>
    <n v="4"/>
    <m/>
    <m/>
    <m/>
    <m/>
    <m/>
    <m/>
    <m/>
    <n v="10"/>
    <m/>
    <m/>
    <m/>
    <m/>
  </r>
  <r>
    <x v="0"/>
    <x v="1"/>
    <s v="A-215"/>
    <m/>
    <m/>
    <m/>
    <n v="3"/>
    <m/>
    <m/>
    <m/>
    <m/>
    <m/>
    <m/>
    <m/>
    <n v="15"/>
    <m/>
    <m/>
    <m/>
    <m/>
  </r>
  <r>
    <x v="0"/>
    <x v="1"/>
    <s v="A-213"/>
    <m/>
    <m/>
    <m/>
    <n v="4"/>
    <m/>
    <m/>
    <m/>
    <m/>
    <m/>
    <m/>
    <m/>
    <n v="20"/>
    <m/>
    <m/>
    <m/>
    <m/>
  </r>
  <r>
    <x v="0"/>
    <x v="1"/>
    <s v="A-211"/>
    <m/>
    <m/>
    <m/>
    <n v="2"/>
    <m/>
    <m/>
    <m/>
    <m/>
    <m/>
    <m/>
    <m/>
    <n v="10"/>
    <m/>
    <m/>
    <m/>
    <m/>
  </r>
  <r>
    <x v="0"/>
    <x v="1"/>
    <s v="A-209"/>
    <m/>
    <m/>
    <m/>
    <m/>
    <n v="6"/>
    <m/>
    <n v="3"/>
    <m/>
    <n v="1"/>
    <m/>
    <m/>
    <n v="15"/>
    <m/>
    <m/>
    <m/>
    <n v="2"/>
  </r>
  <r>
    <x v="0"/>
    <x v="1"/>
    <s v="A-203"/>
    <m/>
    <m/>
    <m/>
    <m/>
    <n v="10"/>
    <m/>
    <m/>
    <m/>
    <m/>
    <m/>
    <m/>
    <m/>
    <m/>
    <m/>
    <m/>
    <n v="4"/>
  </r>
  <r>
    <x v="0"/>
    <x v="1"/>
    <m/>
    <m/>
    <m/>
    <m/>
    <m/>
    <m/>
    <m/>
    <m/>
    <m/>
    <m/>
    <m/>
    <m/>
    <m/>
    <m/>
    <m/>
    <m/>
    <n v="2"/>
  </r>
  <r>
    <x v="0"/>
    <x v="1"/>
    <s v="B-204"/>
    <m/>
    <m/>
    <m/>
    <m/>
    <n v="4"/>
    <m/>
    <m/>
    <m/>
    <m/>
    <m/>
    <m/>
    <m/>
    <m/>
    <m/>
    <m/>
    <m/>
  </r>
  <r>
    <x v="0"/>
    <x v="1"/>
    <s v="B-210"/>
    <m/>
    <m/>
    <m/>
    <n v="2"/>
    <n v="5"/>
    <m/>
    <m/>
    <m/>
    <m/>
    <m/>
    <m/>
    <m/>
    <m/>
    <m/>
    <m/>
    <n v="2"/>
  </r>
  <r>
    <x v="0"/>
    <x v="1"/>
    <s v="B-216"/>
    <m/>
    <m/>
    <m/>
    <m/>
    <m/>
    <m/>
    <n v="1"/>
    <m/>
    <m/>
    <m/>
    <m/>
    <m/>
    <m/>
    <m/>
    <m/>
    <n v="3"/>
  </r>
  <r>
    <x v="0"/>
    <x v="1"/>
    <m/>
    <m/>
    <m/>
    <m/>
    <m/>
    <m/>
    <m/>
    <m/>
    <m/>
    <m/>
    <m/>
    <m/>
    <m/>
    <m/>
    <m/>
    <m/>
    <n v="1"/>
  </r>
  <r>
    <x v="0"/>
    <x v="1"/>
    <s v="C-206"/>
    <m/>
    <m/>
    <m/>
    <n v="10"/>
    <m/>
    <m/>
    <m/>
    <m/>
    <m/>
    <m/>
    <m/>
    <m/>
    <n v="10"/>
    <m/>
    <m/>
    <n v="1"/>
  </r>
  <r>
    <x v="0"/>
    <x v="1"/>
    <s v="C-210"/>
    <m/>
    <m/>
    <m/>
    <n v="1"/>
    <m/>
    <m/>
    <m/>
    <m/>
    <m/>
    <m/>
    <m/>
    <n v="5"/>
    <m/>
    <m/>
    <m/>
    <m/>
  </r>
  <r>
    <x v="0"/>
    <x v="2"/>
    <s v="A-462"/>
    <m/>
    <m/>
    <m/>
    <m/>
    <n v="20"/>
    <m/>
    <m/>
    <m/>
    <m/>
    <m/>
    <m/>
    <n v="10"/>
    <m/>
    <m/>
    <m/>
    <m/>
  </r>
  <r>
    <x v="0"/>
    <x v="2"/>
    <s v="A368"/>
    <m/>
    <m/>
    <m/>
    <n v="5"/>
    <m/>
    <m/>
    <n v="1"/>
    <m/>
    <m/>
    <m/>
    <m/>
    <n v="25"/>
    <m/>
    <m/>
    <m/>
    <m/>
  </r>
  <r>
    <x v="0"/>
    <x v="2"/>
    <s v="A-367"/>
    <m/>
    <m/>
    <m/>
    <m/>
    <n v="10"/>
    <m/>
    <m/>
    <n v="2"/>
    <m/>
    <n v="4"/>
    <m/>
    <n v="15"/>
    <m/>
    <m/>
    <m/>
    <n v="1"/>
  </r>
  <r>
    <x v="0"/>
    <x v="2"/>
    <s v="A-362"/>
    <m/>
    <m/>
    <m/>
    <m/>
    <m/>
    <m/>
    <m/>
    <n v="3"/>
    <m/>
    <m/>
    <m/>
    <n v="10"/>
    <m/>
    <m/>
    <m/>
    <m/>
  </r>
  <r>
    <x v="0"/>
    <x v="2"/>
    <s v="A-359"/>
    <m/>
    <m/>
    <m/>
    <m/>
    <m/>
    <m/>
    <m/>
    <n v="2"/>
    <m/>
    <m/>
    <n v="5"/>
    <n v="10"/>
    <m/>
    <m/>
    <n v="3"/>
    <n v="6"/>
  </r>
  <r>
    <x v="0"/>
    <x v="2"/>
    <s v="A-353"/>
    <m/>
    <m/>
    <m/>
    <m/>
    <m/>
    <m/>
    <n v="1"/>
    <m/>
    <m/>
    <m/>
    <m/>
    <n v="10"/>
    <m/>
    <m/>
    <m/>
    <m/>
  </r>
  <r>
    <x v="0"/>
    <x v="2"/>
    <s v="A-354"/>
    <m/>
    <m/>
    <m/>
    <n v="6"/>
    <n v="10"/>
    <m/>
    <m/>
    <n v="2"/>
    <n v="1"/>
    <n v="1"/>
    <m/>
    <n v="10"/>
    <m/>
    <m/>
    <m/>
    <m/>
  </r>
  <r>
    <x v="0"/>
    <x v="2"/>
    <s v="A-345"/>
    <m/>
    <m/>
    <m/>
    <n v="4"/>
    <m/>
    <m/>
    <m/>
    <m/>
    <m/>
    <m/>
    <m/>
    <n v="20"/>
    <m/>
    <m/>
    <m/>
    <m/>
  </r>
  <r>
    <x v="0"/>
    <x v="2"/>
    <s v="A-327 b "/>
    <m/>
    <m/>
    <m/>
    <n v="2"/>
    <n v="4"/>
    <m/>
    <m/>
    <m/>
    <m/>
    <m/>
    <m/>
    <n v="5"/>
    <m/>
    <m/>
    <m/>
    <m/>
  </r>
  <r>
    <x v="0"/>
    <x v="2"/>
    <s v="A-327 a"/>
    <m/>
    <m/>
    <m/>
    <m/>
    <n v="18"/>
    <m/>
    <m/>
    <n v="2"/>
    <m/>
    <n v="2"/>
    <n v="4"/>
    <n v="15"/>
    <n v="5"/>
    <n v="5"/>
    <m/>
    <m/>
  </r>
  <r>
    <x v="0"/>
    <x v="2"/>
    <s v="A-336"/>
    <m/>
    <m/>
    <m/>
    <m/>
    <n v="5"/>
    <m/>
    <n v="1"/>
    <m/>
    <m/>
    <m/>
    <m/>
    <n v="15"/>
    <m/>
    <m/>
    <m/>
    <n v="4"/>
  </r>
  <r>
    <x v="0"/>
    <x v="2"/>
    <s v="A-330"/>
    <m/>
    <m/>
    <m/>
    <m/>
    <n v="10"/>
    <m/>
    <n v="1"/>
    <n v="1"/>
    <m/>
    <m/>
    <m/>
    <n v="15"/>
    <m/>
    <m/>
    <m/>
    <m/>
  </r>
  <r>
    <x v="0"/>
    <x v="2"/>
    <s v="A-321"/>
    <m/>
    <m/>
    <m/>
    <m/>
    <m/>
    <m/>
    <m/>
    <m/>
    <m/>
    <m/>
    <m/>
    <m/>
    <m/>
    <m/>
    <m/>
    <m/>
  </r>
  <r>
    <x v="0"/>
    <x v="2"/>
    <s v="A-313"/>
    <m/>
    <m/>
    <m/>
    <n v="1"/>
    <m/>
    <m/>
    <n v="1"/>
    <m/>
    <m/>
    <n v="1"/>
    <m/>
    <n v="5"/>
    <m/>
    <m/>
    <m/>
    <m/>
  </r>
  <r>
    <x v="0"/>
    <x v="2"/>
    <s v="A-311"/>
    <m/>
    <m/>
    <m/>
    <n v="2"/>
    <m/>
    <m/>
    <m/>
    <m/>
    <m/>
    <m/>
    <m/>
    <n v="5"/>
    <m/>
    <m/>
    <m/>
    <m/>
  </r>
  <r>
    <x v="0"/>
    <x v="2"/>
    <s v="A-305"/>
    <m/>
    <m/>
    <m/>
    <m/>
    <n v="2"/>
    <m/>
    <n v="1"/>
    <m/>
    <m/>
    <m/>
    <n v="10"/>
    <m/>
    <m/>
    <m/>
    <n v="2"/>
    <n v="7"/>
  </r>
  <r>
    <x v="0"/>
    <x v="2"/>
    <s v="C-314"/>
    <m/>
    <m/>
    <m/>
    <n v="2"/>
    <m/>
    <m/>
    <m/>
    <m/>
    <m/>
    <m/>
    <m/>
    <n v="15"/>
    <m/>
    <m/>
    <m/>
    <m/>
  </r>
  <r>
    <x v="0"/>
    <x v="2"/>
    <s v="C-321"/>
    <m/>
    <m/>
    <m/>
    <m/>
    <n v="15"/>
    <m/>
    <n v="5"/>
    <m/>
    <m/>
    <n v="1"/>
    <m/>
    <n v="25"/>
    <m/>
    <m/>
    <m/>
    <m/>
  </r>
  <r>
    <x v="0"/>
    <x v="2"/>
    <s v="C-324"/>
    <m/>
    <m/>
    <m/>
    <n v="2"/>
    <n v="12"/>
    <m/>
    <m/>
    <m/>
    <m/>
    <m/>
    <m/>
    <n v="10"/>
    <m/>
    <m/>
    <m/>
    <m/>
  </r>
  <r>
    <x v="0"/>
    <x v="2"/>
    <s v="C-335"/>
    <m/>
    <m/>
    <m/>
    <n v="5"/>
    <n v="27"/>
    <m/>
    <n v="8"/>
    <m/>
    <m/>
    <n v="5"/>
    <m/>
    <n v="60"/>
    <m/>
    <n v="20"/>
    <m/>
    <n v="5"/>
  </r>
  <r>
    <x v="0"/>
    <x v="2"/>
    <s v="C-356"/>
    <m/>
    <m/>
    <m/>
    <n v="3"/>
    <m/>
    <m/>
    <m/>
    <m/>
    <m/>
    <m/>
    <m/>
    <n v="15"/>
    <m/>
    <m/>
    <m/>
    <m/>
  </r>
  <r>
    <x v="0"/>
    <x v="2"/>
    <s v="C-348"/>
    <m/>
    <m/>
    <m/>
    <n v="3"/>
    <m/>
    <m/>
    <m/>
    <m/>
    <m/>
    <m/>
    <m/>
    <n v="15"/>
    <m/>
    <m/>
    <m/>
    <m/>
  </r>
  <r>
    <x v="0"/>
    <x v="2"/>
    <s v="C-346"/>
    <m/>
    <m/>
    <m/>
    <n v="3"/>
    <m/>
    <m/>
    <m/>
    <m/>
    <m/>
    <m/>
    <m/>
    <n v="15"/>
    <m/>
    <m/>
    <m/>
    <m/>
  </r>
  <r>
    <x v="0"/>
    <x v="2"/>
    <s v="C-340"/>
    <m/>
    <m/>
    <m/>
    <n v="1"/>
    <m/>
    <m/>
    <m/>
    <m/>
    <m/>
    <m/>
    <m/>
    <n v="20"/>
    <m/>
    <m/>
    <m/>
    <m/>
  </r>
  <r>
    <x v="0"/>
    <x v="2"/>
    <s v="A-036"/>
    <m/>
    <m/>
    <m/>
    <m/>
    <n v="15"/>
    <m/>
    <n v="1"/>
    <m/>
    <m/>
    <n v="1"/>
    <m/>
    <n v="20"/>
    <m/>
    <m/>
    <m/>
    <m/>
  </r>
  <r>
    <x v="0"/>
    <x v="2"/>
    <s v="A-044"/>
    <m/>
    <m/>
    <m/>
    <n v="2"/>
    <n v="20"/>
    <m/>
    <m/>
    <m/>
    <m/>
    <m/>
    <m/>
    <n v="10"/>
    <m/>
    <m/>
    <m/>
    <m/>
  </r>
  <r>
    <x v="0"/>
    <x v="3"/>
    <s v="C-423 a/b"/>
    <m/>
    <m/>
    <m/>
    <n v="2"/>
    <n v="30"/>
    <m/>
    <m/>
    <m/>
    <m/>
    <m/>
    <m/>
    <n v="10"/>
    <m/>
    <m/>
    <m/>
    <n v="4"/>
  </r>
  <r>
    <x v="0"/>
    <x v="3"/>
    <s v="C-423 c"/>
    <m/>
    <m/>
    <m/>
    <n v="4"/>
    <n v="2"/>
    <m/>
    <m/>
    <m/>
    <m/>
    <m/>
    <m/>
    <n v="2"/>
    <m/>
    <m/>
    <m/>
    <m/>
  </r>
  <r>
    <x v="0"/>
    <x v="3"/>
    <s v="C-423 d"/>
    <m/>
    <m/>
    <m/>
    <m/>
    <n v="20"/>
    <m/>
    <m/>
    <m/>
    <m/>
    <m/>
    <m/>
    <n v="5"/>
    <m/>
    <m/>
    <m/>
    <n v="3"/>
  </r>
  <r>
    <x v="0"/>
    <x v="3"/>
    <s v="C-423 e"/>
    <m/>
    <m/>
    <m/>
    <n v="1"/>
    <n v="20"/>
    <m/>
    <m/>
    <m/>
    <m/>
    <m/>
    <m/>
    <n v="5"/>
    <m/>
    <m/>
    <m/>
    <n v="3"/>
  </r>
  <r>
    <x v="0"/>
    <x v="3"/>
    <s v="C-423 f"/>
    <m/>
    <m/>
    <m/>
    <n v="8"/>
    <n v="25"/>
    <m/>
    <m/>
    <m/>
    <m/>
    <m/>
    <m/>
    <m/>
    <m/>
    <m/>
    <m/>
    <n v="4"/>
  </r>
  <r>
    <x v="0"/>
    <x v="3"/>
    <s v="C-423 g"/>
    <m/>
    <m/>
    <m/>
    <n v="2"/>
    <n v="8"/>
    <m/>
    <n v="1"/>
    <m/>
    <m/>
    <m/>
    <m/>
    <n v="10"/>
    <m/>
    <m/>
    <m/>
    <m/>
  </r>
  <r>
    <x v="0"/>
    <x v="3"/>
    <s v="C-423 h"/>
    <m/>
    <m/>
    <m/>
    <m/>
    <n v="15"/>
    <m/>
    <m/>
    <m/>
    <m/>
    <m/>
    <m/>
    <n v="10"/>
    <m/>
    <m/>
    <m/>
    <m/>
  </r>
  <r>
    <x v="0"/>
    <x v="3"/>
    <s v="C-423 i"/>
    <m/>
    <m/>
    <m/>
    <n v="2"/>
    <n v="25"/>
    <m/>
    <m/>
    <m/>
    <m/>
    <m/>
    <m/>
    <n v="10"/>
    <m/>
    <m/>
    <m/>
    <m/>
  </r>
  <r>
    <x v="0"/>
    <x v="3"/>
    <s v="c-423 j"/>
    <m/>
    <m/>
    <m/>
    <n v="7"/>
    <n v="25"/>
    <m/>
    <m/>
    <m/>
    <m/>
    <m/>
    <m/>
    <n v="15"/>
    <m/>
    <m/>
    <m/>
    <n v="3"/>
  </r>
  <r>
    <x v="0"/>
    <x v="3"/>
    <s v="C-423 k"/>
    <m/>
    <m/>
    <m/>
    <n v="2"/>
    <n v="20"/>
    <m/>
    <m/>
    <m/>
    <m/>
    <m/>
    <m/>
    <n v="10"/>
    <m/>
    <m/>
    <m/>
    <n v="1"/>
  </r>
  <r>
    <x v="0"/>
    <x v="3"/>
    <s v="C-456"/>
    <m/>
    <m/>
    <m/>
    <n v="1"/>
    <m/>
    <m/>
    <m/>
    <m/>
    <m/>
    <m/>
    <m/>
    <n v="5"/>
    <m/>
    <m/>
    <m/>
    <m/>
  </r>
  <r>
    <x v="0"/>
    <x v="3"/>
    <s v="C-454"/>
    <m/>
    <m/>
    <m/>
    <n v="1"/>
    <m/>
    <m/>
    <m/>
    <m/>
    <m/>
    <m/>
    <m/>
    <n v="5"/>
    <m/>
    <m/>
    <m/>
    <m/>
  </r>
  <r>
    <x v="0"/>
    <x v="3"/>
    <s v="C-448"/>
    <m/>
    <m/>
    <m/>
    <n v="1"/>
    <m/>
    <m/>
    <m/>
    <m/>
    <m/>
    <m/>
    <m/>
    <n v="5"/>
    <m/>
    <m/>
    <m/>
    <m/>
  </r>
  <r>
    <x v="0"/>
    <x v="3"/>
    <s v="C-446"/>
    <m/>
    <m/>
    <m/>
    <n v="1"/>
    <m/>
    <m/>
    <m/>
    <m/>
    <m/>
    <m/>
    <m/>
    <n v="5"/>
    <m/>
    <m/>
    <m/>
    <m/>
  </r>
  <r>
    <x v="0"/>
    <x v="3"/>
    <s v="C-440"/>
    <m/>
    <m/>
    <m/>
    <n v="1"/>
    <m/>
    <m/>
    <m/>
    <m/>
    <m/>
    <m/>
    <m/>
    <n v="5"/>
    <m/>
    <m/>
    <m/>
    <m/>
  </r>
  <r>
    <x v="0"/>
    <x v="3"/>
    <s v="C-432"/>
    <m/>
    <m/>
    <m/>
    <n v="1"/>
    <m/>
    <m/>
    <m/>
    <m/>
    <m/>
    <m/>
    <m/>
    <n v="5"/>
    <m/>
    <m/>
    <m/>
    <m/>
  </r>
  <r>
    <x v="0"/>
    <x v="3"/>
    <s v="C-430"/>
    <m/>
    <m/>
    <m/>
    <n v="3"/>
    <m/>
    <m/>
    <m/>
    <m/>
    <m/>
    <m/>
    <m/>
    <n v="15"/>
    <m/>
    <m/>
    <m/>
    <m/>
  </r>
  <r>
    <x v="0"/>
    <x v="3"/>
    <s v="C-422"/>
    <m/>
    <m/>
    <m/>
    <m/>
    <n v="10"/>
    <m/>
    <m/>
    <n v="4"/>
    <m/>
    <m/>
    <m/>
    <n v="45"/>
    <m/>
    <n v="15"/>
    <m/>
    <m/>
  </r>
  <r>
    <x v="0"/>
    <x v="3"/>
    <s v="C-416"/>
    <m/>
    <m/>
    <m/>
    <m/>
    <n v="5"/>
    <m/>
    <m/>
    <m/>
    <m/>
    <m/>
    <m/>
    <m/>
    <n v="10"/>
    <m/>
    <m/>
    <n v="2"/>
  </r>
  <r>
    <x v="0"/>
    <x v="3"/>
    <s v="C-414"/>
    <m/>
    <m/>
    <m/>
    <m/>
    <n v="5"/>
    <m/>
    <n v="2"/>
    <m/>
    <m/>
    <m/>
    <n v="5"/>
    <m/>
    <m/>
    <m/>
    <n v="3"/>
    <n v="1"/>
  </r>
  <r>
    <x v="0"/>
    <x v="3"/>
    <s v="A-468"/>
    <m/>
    <m/>
    <m/>
    <n v="4"/>
    <n v="20"/>
    <m/>
    <m/>
    <m/>
    <m/>
    <m/>
    <m/>
    <n v="10"/>
    <m/>
    <m/>
    <m/>
    <m/>
  </r>
  <r>
    <x v="0"/>
    <x v="3"/>
    <s v="A-462"/>
    <m/>
    <m/>
    <m/>
    <m/>
    <m/>
    <m/>
    <m/>
    <m/>
    <m/>
    <m/>
    <m/>
    <m/>
    <m/>
    <m/>
    <m/>
    <m/>
  </r>
  <r>
    <x v="0"/>
    <x v="3"/>
    <s v="A-461"/>
    <m/>
    <m/>
    <m/>
    <n v="1"/>
    <m/>
    <m/>
    <n v="2"/>
    <m/>
    <m/>
    <m/>
    <m/>
    <n v="10"/>
    <m/>
    <m/>
    <m/>
    <m/>
  </r>
  <r>
    <x v="0"/>
    <x v="3"/>
    <s v="A-459"/>
    <m/>
    <m/>
    <m/>
    <m/>
    <n v="1"/>
    <m/>
    <m/>
    <m/>
    <m/>
    <m/>
    <m/>
    <n v="5"/>
    <n v="8"/>
    <m/>
    <m/>
    <m/>
  </r>
  <r>
    <x v="0"/>
    <x v="3"/>
    <s v="ODG"/>
    <m/>
    <m/>
    <m/>
    <m/>
    <m/>
    <m/>
    <m/>
    <m/>
    <m/>
    <m/>
    <n v="10"/>
    <n v="10"/>
    <m/>
    <m/>
    <n v="3"/>
    <n v="5"/>
  </r>
  <r>
    <x v="0"/>
    <x v="3"/>
    <s v="A454"/>
    <m/>
    <m/>
    <m/>
    <m/>
    <n v="10"/>
    <m/>
    <n v="2"/>
    <m/>
    <n v="1"/>
    <m/>
    <m/>
    <n v="20"/>
    <m/>
    <n v="10"/>
    <m/>
    <m/>
  </r>
  <r>
    <x v="0"/>
    <x v="3"/>
    <s v="A-446"/>
    <m/>
    <m/>
    <m/>
    <m/>
    <n v="5"/>
    <m/>
    <n v="3"/>
    <m/>
    <m/>
    <m/>
    <m/>
    <n v="10"/>
    <m/>
    <n v="5"/>
    <m/>
    <m/>
  </r>
  <r>
    <x v="0"/>
    <x v="3"/>
    <s v="A-436"/>
    <m/>
    <m/>
    <m/>
    <m/>
    <n v="10"/>
    <m/>
    <n v="4"/>
    <m/>
    <m/>
    <m/>
    <m/>
    <n v="30"/>
    <m/>
    <n v="10"/>
    <m/>
    <m/>
  </r>
  <r>
    <x v="0"/>
    <x v="3"/>
    <s v="A-444"/>
    <m/>
    <m/>
    <m/>
    <m/>
    <n v="5"/>
    <m/>
    <m/>
    <m/>
    <m/>
    <m/>
    <m/>
    <m/>
    <m/>
    <m/>
    <m/>
    <m/>
  </r>
  <r>
    <x v="0"/>
    <x v="3"/>
    <s v="A-447"/>
    <m/>
    <m/>
    <m/>
    <m/>
    <n v="5"/>
    <m/>
    <m/>
    <m/>
    <m/>
    <m/>
    <n v="10"/>
    <m/>
    <m/>
    <m/>
    <m/>
    <m/>
  </r>
  <r>
    <x v="0"/>
    <x v="3"/>
    <s v="A-445"/>
    <m/>
    <m/>
    <m/>
    <n v="4"/>
    <m/>
    <m/>
    <m/>
    <m/>
    <m/>
    <m/>
    <m/>
    <n v="10"/>
    <m/>
    <m/>
    <m/>
    <m/>
  </r>
  <r>
    <x v="0"/>
    <x v="3"/>
    <s v="A-437"/>
    <m/>
    <m/>
    <m/>
    <n v="2"/>
    <m/>
    <m/>
    <m/>
    <m/>
    <m/>
    <m/>
    <m/>
    <n v="5"/>
    <m/>
    <m/>
    <m/>
    <m/>
  </r>
  <r>
    <x v="0"/>
    <x v="3"/>
    <s v="A-435"/>
    <m/>
    <m/>
    <m/>
    <n v="1"/>
    <m/>
    <m/>
    <m/>
    <m/>
    <m/>
    <m/>
    <m/>
    <n v="10"/>
    <m/>
    <m/>
    <m/>
    <m/>
  </r>
  <r>
    <x v="0"/>
    <x v="3"/>
    <s v="A-427"/>
    <m/>
    <m/>
    <m/>
    <n v="3"/>
    <m/>
    <m/>
    <m/>
    <m/>
    <m/>
    <m/>
    <m/>
    <n v="20"/>
    <m/>
    <m/>
    <m/>
    <m/>
  </r>
  <r>
    <x v="0"/>
    <x v="3"/>
    <s v="A-423"/>
    <m/>
    <m/>
    <m/>
    <n v="7"/>
    <m/>
    <m/>
    <m/>
    <m/>
    <m/>
    <m/>
    <m/>
    <n v="30"/>
    <m/>
    <m/>
    <m/>
    <m/>
  </r>
  <r>
    <x v="0"/>
    <x v="3"/>
    <s v="A-413"/>
    <m/>
    <m/>
    <m/>
    <n v="3"/>
    <m/>
    <m/>
    <m/>
    <m/>
    <m/>
    <m/>
    <m/>
    <n v="10"/>
    <m/>
    <m/>
    <m/>
    <n v="4"/>
  </r>
  <r>
    <x v="0"/>
    <x v="3"/>
    <s v="A-405"/>
    <m/>
    <m/>
    <m/>
    <m/>
    <n v="4"/>
    <m/>
    <m/>
    <m/>
    <m/>
    <n v="1"/>
    <m/>
    <n v="10"/>
    <m/>
    <m/>
    <m/>
    <n v="14"/>
  </r>
  <r>
    <x v="0"/>
    <x v="3"/>
    <s v="B-404"/>
    <m/>
    <m/>
    <m/>
    <m/>
    <n v="2"/>
    <m/>
    <m/>
    <m/>
    <m/>
    <m/>
    <m/>
    <m/>
    <m/>
    <m/>
    <m/>
    <m/>
  </r>
  <r>
    <x v="0"/>
    <x v="3"/>
    <s v="B-404 a"/>
    <m/>
    <m/>
    <m/>
    <m/>
    <n v="4"/>
    <m/>
    <n v="2"/>
    <m/>
    <m/>
    <m/>
    <m/>
    <n v="10"/>
    <m/>
    <m/>
    <m/>
    <m/>
  </r>
  <r>
    <x v="0"/>
    <x v="3"/>
    <s v="B-423"/>
    <m/>
    <m/>
    <m/>
    <n v="2"/>
    <m/>
    <m/>
    <m/>
    <m/>
    <m/>
    <m/>
    <m/>
    <n v="10"/>
    <m/>
    <m/>
    <m/>
    <m/>
  </r>
  <r>
    <x v="0"/>
    <x v="3"/>
    <s v="B-427"/>
    <m/>
    <m/>
    <m/>
    <n v="2"/>
    <m/>
    <m/>
    <m/>
    <m/>
    <m/>
    <m/>
    <m/>
    <n v="10"/>
    <m/>
    <m/>
    <m/>
    <m/>
  </r>
  <r>
    <x v="0"/>
    <x v="3"/>
    <s v="B-431"/>
    <m/>
    <m/>
    <m/>
    <n v="2"/>
    <m/>
    <m/>
    <m/>
    <m/>
    <m/>
    <m/>
    <m/>
    <n v="10"/>
    <m/>
    <m/>
    <m/>
    <m/>
  </r>
  <r>
    <x v="0"/>
    <x v="3"/>
    <s v="B-435"/>
    <m/>
    <m/>
    <m/>
    <n v="3"/>
    <m/>
    <m/>
    <m/>
    <m/>
    <m/>
    <m/>
    <m/>
    <n v="15"/>
    <m/>
    <m/>
    <m/>
    <m/>
  </r>
  <r>
    <x v="0"/>
    <x v="3"/>
    <s v="B-439"/>
    <m/>
    <m/>
    <m/>
    <n v="2"/>
    <m/>
    <m/>
    <m/>
    <m/>
    <m/>
    <m/>
    <m/>
    <n v="10"/>
    <m/>
    <m/>
    <m/>
    <n v="1"/>
  </r>
  <r>
    <x v="0"/>
    <x v="3"/>
    <s v="B-443"/>
    <m/>
    <m/>
    <m/>
    <n v="1"/>
    <m/>
    <m/>
    <m/>
    <m/>
    <m/>
    <m/>
    <m/>
    <n v="10"/>
    <m/>
    <m/>
    <m/>
    <m/>
  </r>
  <r>
    <x v="0"/>
    <x v="3"/>
    <s v="B-447"/>
    <m/>
    <m/>
    <m/>
    <n v="2"/>
    <m/>
    <m/>
    <m/>
    <m/>
    <m/>
    <m/>
    <m/>
    <n v="5"/>
    <m/>
    <m/>
    <m/>
    <m/>
  </r>
  <r>
    <x v="0"/>
    <x v="3"/>
    <s v="B-451"/>
    <m/>
    <m/>
    <m/>
    <n v="2"/>
    <m/>
    <m/>
    <m/>
    <m/>
    <m/>
    <m/>
    <m/>
    <n v="5"/>
    <m/>
    <m/>
    <m/>
    <m/>
  </r>
  <r>
    <x v="0"/>
    <x v="3"/>
    <s v="B-455"/>
    <m/>
    <m/>
    <m/>
    <n v="1"/>
    <m/>
    <m/>
    <m/>
    <m/>
    <m/>
    <m/>
    <m/>
    <n v="5"/>
    <m/>
    <m/>
    <m/>
    <m/>
  </r>
  <r>
    <x v="0"/>
    <x v="3"/>
    <s v="B-452"/>
    <m/>
    <m/>
    <m/>
    <n v="2"/>
    <m/>
    <m/>
    <m/>
    <m/>
    <m/>
    <m/>
    <m/>
    <n v="10"/>
    <m/>
    <m/>
    <m/>
    <n v="2"/>
  </r>
  <r>
    <x v="0"/>
    <x v="3"/>
    <s v="B-460"/>
    <m/>
    <m/>
    <m/>
    <n v="2"/>
    <m/>
    <m/>
    <m/>
    <m/>
    <m/>
    <m/>
    <m/>
    <n v="10"/>
    <m/>
    <m/>
    <m/>
    <m/>
  </r>
  <r>
    <x v="0"/>
    <x v="3"/>
    <s v="B-442"/>
    <m/>
    <m/>
    <m/>
    <n v="4"/>
    <m/>
    <m/>
    <m/>
    <m/>
    <m/>
    <m/>
    <m/>
    <n v="20"/>
    <m/>
    <m/>
    <m/>
    <m/>
  </r>
  <r>
    <x v="0"/>
    <x v="3"/>
    <s v="B-444"/>
    <m/>
    <m/>
    <m/>
    <n v="7"/>
    <m/>
    <m/>
    <m/>
    <m/>
    <m/>
    <m/>
    <m/>
    <n v="10"/>
    <m/>
    <m/>
    <m/>
    <m/>
  </r>
  <r>
    <x v="0"/>
    <x v="3"/>
    <s v="B-436"/>
    <m/>
    <m/>
    <m/>
    <n v="7"/>
    <m/>
    <m/>
    <m/>
    <m/>
    <m/>
    <m/>
    <m/>
    <n v="15"/>
    <m/>
    <m/>
    <m/>
    <m/>
  </r>
  <r>
    <x v="0"/>
    <x v="3"/>
    <s v="B-428"/>
    <m/>
    <m/>
    <m/>
    <n v="6"/>
    <m/>
    <m/>
    <m/>
    <m/>
    <m/>
    <m/>
    <m/>
    <n v="15"/>
    <m/>
    <m/>
    <m/>
    <m/>
  </r>
  <r>
    <x v="1"/>
    <x v="4"/>
    <s v="H-352"/>
    <m/>
    <m/>
    <m/>
    <m/>
    <m/>
    <m/>
    <m/>
    <m/>
    <m/>
    <m/>
    <m/>
    <m/>
    <m/>
    <m/>
    <m/>
    <n v="2"/>
  </r>
  <r>
    <x v="1"/>
    <x v="4"/>
    <s v="M-344"/>
    <m/>
    <m/>
    <m/>
    <m/>
    <n v="6"/>
    <m/>
    <m/>
    <m/>
    <m/>
    <n v="1"/>
    <m/>
    <m/>
    <n v="5"/>
    <m/>
    <m/>
    <m/>
  </r>
  <r>
    <x v="1"/>
    <x v="5"/>
    <s v="M-459"/>
    <m/>
    <m/>
    <m/>
    <m/>
    <n v="15"/>
    <m/>
    <n v="7"/>
    <m/>
    <m/>
    <n v="3"/>
    <m/>
    <n v="40"/>
    <n v="10"/>
    <n v="10"/>
    <m/>
    <m/>
  </r>
  <r>
    <x v="1"/>
    <x v="5"/>
    <s v="F- 325"/>
    <m/>
    <m/>
    <m/>
    <n v="1"/>
    <n v="1"/>
    <m/>
    <m/>
    <m/>
    <m/>
    <m/>
    <m/>
    <m/>
    <m/>
    <m/>
    <m/>
    <m/>
  </r>
  <r>
    <x v="1"/>
    <x v="6"/>
    <s v="M-437"/>
    <m/>
    <m/>
    <m/>
    <n v="1"/>
    <n v="8"/>
    <m/>
    <m/>
    <m/>
    <m/>
    <m/>
    <m/>
    <n v="20"/>
    <n v="5"/>
    <m/>
    <m/>
    <n v="3"/>
  </r>
  <r>
    <x v="1"/>
    <x v="6"/>
    <m/>
    <m/>
    <m/>
    <m/>
    <m/>
    <m/>
    <m/>
    <m/>
    <m/>
    <m/>
    <m/>
    <m/>
    <m/>
    <m/>
    <m/>
    <m/>
    <n v="2"/>
  </r>
  <r>
    <x v="1"/>
    <x v="6"/>
    <m/>
    <m/>
    <m/>
    <m/>
    <m/>
    <m/>
    <m/>
    <m/>
    <m/>
    <m/>
    <m/>
    <m/>
    <m/>
    <m/>
    <m/>
    <m/>
    <n v="2"/>
  </r>
  <r>
    <x v="1"/>
    <x v="6"/>
    <m/>
    <m/>
    <m/>
    <m/>
    <m/>
    <m/>
    <m/>
    <m/>
    <m/>
    <m/>
    <m/>
    <m/>
    <m/>
    <m/>
    <m/>
    <m/>
    <n v="1"/>
  </r>
  <r>
    <x v="1"/>
    <x v="6"/>
    <s v="M-443"/>
    <m/>
    <m/>
    <m/>
    <m/>
    <n v="3"/>
    <m/>
    <n v="2"/>
    <n v="2"/>
    <m/>
    <n v="2"/>
    <m/>
    <n v="25"/>
    <m/>
    <m/>
    <m/>
    <n v="2"/>
  </r>
  <r>
    <x v="1"/>
    <x v="7"/>
    <s v="F-421"/>
    <m/>
    <m/>
    <m/>
    <n v="2"/>
    <n v="4"/>
    <m/>
    <m/>
    <m/>
    <m/>
    <m/>
    <m/>
    <n v="30"/>
    <m/>
    <m/>
    <m/>
    <n v="1"/>
  </r>
  <r>
    <x v="1"/>
    <x v="7"/>
    <s v="F-421b"/>
    <m/>
    <m/>
    <m/>
    <m/>
    <n v="6"/>
    <m/>
    <n v="2"/>
    <m/>
    <m/>
    <m/>
    <m/>
    <n v="10"/>
    <m/>
    <m/>
    <m/>
    <m/>
  </r>
  <r>
    <x v="1"/>
    <x v="7"/>
    <s v="F-439"/>
    <m/>
    <m/>
    <m/>
    <m/>
    <m/>
    <m/>
    <m/>
    <m/>
    <m/>
    <m/>
    <m/>
    <n v="20"/>
    <m/>
    <m/>
    <m/>
    <m/>
  </r>
  <r>
    <x v="1"/>
    <x v="7"/>
    <s v="F-439a"/>
    <m/>
    <m/>
    <m/>
    <m/>
    <n v="4"/>
    <m/>
    <m/>
    <m/>
    <m/>
    <m/>
    <m/>
    <n v="10"/>
    <m/>
    <m/>
    <m/>
    <n v="2"/>
  </r>
  <r>
    <x v="1"/>
    <x v="8"/>
    <s v="H-328"/>
    <n v="3"/>
    <m/>
    <m/>
    <n v="1"/>
    <m/>
    <m/>
    <m/>
    <m/>
    <m/>
    <m/>
    <m/>
    <n v="3"/>
    <m/>
    <m/>
    <m/>
    <m/>
  </r>
  <r>
    <x v="1"/>
    <x v="8"/>
    <s v="F-038"/>
    <n v="2"/>
    <m/>
    <m/>
    <n v="1"/>
    <m/>
    <m/>
    <m/>
    <m/>
    <m/>
    <m/>
    <m/>
    <n v="2"/>
    <m/>
    <m/>
    <m/>
    <m/>
  </r>
  <r>
    <x v="1"/>
    <x v="8"/>
    <s v="F-022"/>
    <n v="6"/>
    <m/>
    <m/>
    <n v="1"/>
    <m/>
    <m/>
    <m/>
    <m/>
    <m/>
    <m/>
    <m/>
    <n v="6"/>
    <m/>
    <m/>
    <m/>
    <m/>
  </r>
  <r>
    <x v="1"/>
    <x v="8"/>
    <s v="F-325"/>
    <m/>
    <m/>
    <m/>
    <m/>
    <m/>
    <m/>
    <m/>
    <m/>
    <m/>
    <n v="1"/>
    <m/>
    <m/>
    <m/>
    <m/>
    <m/>
    <m/>
  </r>
  <r>
    <x v="1"/>
    <x v="8"/>
    <s v="M-459*"/>
    <s v="* ruimte van G. R. Davies"/>
    <m/>
    <m/>
    <m/>
    <m/>
    <m/>
    <m/>
    <m/>
    <m/>
    <m/>
    <m/>
    <m/>
    <m/>
    <m/>
    <m/>
    <n v="0.5"/>
  </r>
  <r>
    <x v="1"/>
    <x v="8"/>
    <s v="M-459a"/>
    <m/>
    <m/>
    <m/>
    <m/>
    <n v="10"/>
    <m/>
    <m/>
    <n v="4"/>
    <m/>
    <m/>
    <m/>
    <n v="10"/>
    <n v="10"/>
    <m/>
    <m/>
    <m/>
  </r>
  <r>
    <x v="1"/>
    <x v="9"/>
    <s v="F-007"/>
    <m/>
    <m/>
    <m/>
    <m/>
    <m/>
    <m/>
    <m/>
    <m/>
    <m/>
    <m/>
    <n v="9"/>
    <m/>
    <m/>
    <m/>
    <m/>
    <m/>
  </r>
  <r>
    <x v="1"/>
    <x v="9"/>
    <s v="D-002a"/>
    <m/>
    <m/>
    <m/>
    <n v="2"/>
    <n v="10"/>
    <m/>
    <m/>
    <m/>
    <m/>
    <m/>
    <n v="10"/>
    <n v="20"/>
    <m/>
    <m/>
    <m/>
    <n v="8"/>
  </r>
  <r>
    <x v="1"/>
    <x v="10"/>
    <s v="E-259"/>
    <m/>
    <m/>
    <m/>
    <n v="2"/>
    <m/>
    <m/>
    <m/>
    <m/>
    <m/>
    <m/>
    <m/>
    <n v="5"/>
    <m/>
    <m/>
    <m/>
    <m/>
  </r>
  <r>
    <x v="1"/>
    <x v="10"/>
    <s v="F-021"/>
    <m/>
    <m/>
    <m/>
    <n v="1"/>
    <n v="20"/>
    <m/>
    <m/>
    <m/>
    <m/>
    <m/>
    <m/>
    <n v="50"/>
    <m/>
    <m/>
    <m/>
    <n v="2"/>
  </r>
  <r>
    <x v="1"/>
    <x v="10"/>
    <s v="EK-45"/>
    <m/>
    <m/>
    <m/>
    <n v="1"/>
    <n v="2"/>
    <m/>
    <m/>
    <m/>
    <m/>
    <m/>
    <m/>
    <n v="5"/>
    <m/>
    <m/>
    <m/>
    <m/>
  </r>
  <r>
    <x v="1"/>
    <x v="11"/>
    <s v="E-022"/>
    <m/>
    <m/>
    <m/>
    <m/>
    <n v="9"/>
    <m/>
    <m/>
    <m/>
    <n v="1"/>
    <m/>
    <m/>
    <n v="30"/>
    <n v="5"/>
    <m/>
    <m/>
    <n v="12"/>
  </r>
  <r>
    <x v="1"/>
    <x v="11"/>
    <s v="Ek-38"/>
    <m/>
    <m/>
    <m/>
    <m/>
    <n v="4"/>
    <m/>
    <m/>
    <m/>
    <m/>
    <m/>
    <m/>
    <m/>
    <m/>
    <m/>
    <m/>
    <n v="1"/>
  </r>
  <r>
    <x v="1"/>
    <x v="11"/>
    <s v="E-k28"/>
    <m/>
    <m/>
    <m/>
    <m/>
    <n v="6"/>
    <m/>
    <m/>
    <m/>
    <m/>
    <m/>
    <m/>
    <m/>
    <m/>
    <m/>
    <m/>
    <m/>
  </r>
  <r>
    <x v="1"/>
    <x v="11"/>
    <s v="F-021a"/>
    <m/>
    <m/>
    <m/>
    <m/>
    <n v="1"/>
    <m/>
    <m/>
    <m/>
    <m/>
    <m/>
    <m/>
    <m/>
    <m/>
    <m/>
    <m/>
    <m/>
  </r>
  <r>
    <x v="1"/>
    <x v="12"/>
    <s v="M-405"/>
    <m/>
    <m/>
    <m/>
    <n v="1"/>
    <n v="15"/>
    <m/>
    <m/>
    <m/>
    <n v="1"/>
    <n v="1"/>
    <m/>
    <n v="40"/>
    <n v="5"/>
    <n v="15"/>
    <m/>
    <n v="1"/>
  </r>
  <r>
    <x v="1"/>
    <x v="12"/>
    <s v="M-405b"/>
    <m/>
    <m/>
    <m/>
    <n v="1"/>
    <n v="4"/>
    <m/>
    <m/>
    <m/>
    <m/>
    <m/>
    <m/>
    <m/>
    <m/>
    <m/>
    <m/>
    <m/>
  </r>
  <r>
    <x v="1"/>
    <x v="12"/>
    <s v="M-429"/>
    <m/>
    <m/>
    <m/>
    <m/>
    <n v="10"/>
    <m/>
    <m/>
    <m/>
    <m/>
    <n v="3"/>
    <m/>
    <n v="10"/>
    <m/>
    <m/>
    <m/>
    <m/>
  </r>
  <r>
    <x v="1"/>
    <x v="12"/>
    <s v="M-405c"/>
    <m/>
    <m/>
    <m/>
    <m/>
    <n v="5"/>
    <m/>
    <m/>
    <m/>
    <m/>
    <m/>
    <m/>
    <n v="15"/>
    <m/>
    <m/>
    <m/>
    <m/>
  </r>
  <r>
    <x v="1"/>
    <x v="13"/>
    <s v="H 336"/>
    <m/>
    <m/>
    <m/>
    <n v="2"/>
    <m/>
    <m/>
    <m/>
    <m/>
    <m/>
    <m/>
    <m/>
    <n v="20"/>
    <m/>
    <m/>
    <m/>
    <m/>
  </r>
  <r>
    <x v="1"/>
    <x v="13"/>
    <s v="RA E-021"/>
    <m/>
    <m/>
    <m/>
    <m/>
    <n v="5"/>
    <m/>
    <m/>
    <m/>
    <m/>
    <m/>
    <m/>
    <m/>
    <m/>
    <m/>
    <m/>
    <m/>
  </r>
  <r>
    <x v="1"/>
    <x v="13"/>
    <s v="C060 b"/>
    <m/>
    <m/>
    <m/>
    <m/>
    <m/>
    <m/>
    <m/>
    <m/>
    <m/>
    <m/>
    <m/>
    <m/>
    <n v="15"/>
    <m/>
    <m/>
    <n v="1"/>
  </r>
  <r>
    <x v="1"/>
    <x v="13"/>
    <m/>
    <m/>
    <m/>
    <m/>
    <m/>
    <m/>
    <m/>
    <m/>
    <m/>
    <m/>
    <m/>
    <m/>
    <m/>
    <m/>
    <m/>
    <m/>
    <n v="0.25"/>
  </r>
  <r>
    <x v="1"/>
    <x v="14"/>
    <s v="F-313"/>
    <m/>
    <m/>
    <m/>
    <n v="3"/>
    <n v="10"/>
    <m/>
    <n v="1"/>
    <m/>
    <m/>
    <n v="1"/>
    <m/>
    <n v="25"/>
    <n v="10"/>
    <m/>
    <m/>
    <n v="1"/>
  </r>
  <r>
    <x v="1"/>
    <x v="14"/>
    <m/>
    <m/>
    <m/>
    <m/>
    <m/>
    <m/>
    <m/>
    <m/>
    <m/>
    <m/>
    <m/>
    <m/>
    <m/>
    <m/>
    <m/>
    <m/>
    <n v="1"/>
  </r>
  <r>
    <x v="1"/>
    <x v="14"/>
    <m/>
    <m/>
    <m/>
    <m/>
    <m/>
    <m/>
    <m/>
    <m/>
    <m/>
    <m/>
    <m/>
    <m/>
    <m/>
    <m/>
    <m/>
    <m/>
    <n v="1"/>
  </r>
  <r>
    <x v="1"/>
    <x v="14"/>
    <s v="F313a"/>
    <m/>
    <m/>
    <m/>
    <m/>
    <n v="5"/>
    <m/>
    <m/>
    <m/>
    <m/>
    <m/>
    <m/>
    <n v="10"/>
    <m/>
    <m/>
    <m/>
    <m/>
  </r>
  <r>
    <x v="1"/>
    <x v="14"/>
    <s v="F-323"/>
    <m/>
    <m/>
    <m/>
    <n v="10"/>
    <n v="5"/>
    <m/>
    <n v="1"/>
    <m/>
    <m/>
    <m/>
    <m/>
    <m/>
    <m/>
    <m/>
    <m/>
    <n v="1"/>
  </r>
  <r>
    <x v="1"/>
    <x v="14"/>
    <s v="F-327"/>
    <m/>
    <m/>
    <m/>
    <m/>
    <n v="5"/>
    <m/>
    <m/>
    <m/>
    <m/>
    <m/>
    <m/>
    <n v="5"/>
    <m/>
    <m/>
    <m/>
    <m/>
  </r>
  <r>
    <x v="1"/>
    <x v="15"/>
    <s v="F-054"/>
    <m/>
    <m/>
    <m/>
    <n v="2"/>
    <n v="6"/>
    <m/>
    <m/>
    <m/>
    <m/>
    <m/>
    <m/>
    <n v="25"/>
    <n v="5"/>
    <m/>
    <m/>
    <n v="1"/>
  </r>
  <r>
    <x v="1"/>
    <x v="15"/>
    <s v="E-044"/>
    <m/>
    <m/>
    <m/>
    <n v="3"/>
    <n v="5"/>
    <m/>
    <m/>
    <m/>
    <m/>
    <m/>
    <m/>
    <n v="15"/>
    <m/>
    <m/>
    <m/>
    <n v="1"/>
  </r>
  <r>
    <x v="1"/>
    <x v="15"/>
    <m/>
    <m/>
    <m/>
    <m/>
    <m/>
    <m/>
    <m/>
    <m/>
    <m/>
    <m/>
    <m/>
    <m/>
    <m/>
    <m/>
    <m/>
    <m/>
    <n v="15"/>
  </r>
  <r>
    <x v="1"/>
    <x v="15"/>
    <s v="EK-37"/>
    <m/>
    <m/>
    <m/>
    <m/>
    <n v="7"/>
    <m/>
    <n v="1"/>
    <m/>
    <m/>
    <n v="1"/>
    <m/>
    <n v="5"/>
    <m/>
    <m/>
    <m/>
    <m/>
  </r>
  <r>
    <x v="1"/>
    <x v="15"/>
    <s v="EK-29"/>
    <m/>
    <m/>
    <m/>
    <n v="2"/>
    <n v="10"/>
    <m/>
    <m/>
    <m/>
    <m/>
    <n v="1"/>
    <m/>
    <n v="10"/>
    <m/>
    <m/>
    <m/>
    <m/>
  </r>
  <r>
    <x v="1"/>
    <x v="15"/>
    <s v="E-053"/>
    <m/>
    <m/>
    <m/>
    <m/>
    <n v="10"/>
    <m/>
    <m/>
    <m/>
    <m/>
    <m/>
    <m/>
    <n v="10"/>
    <m/>
    <m/>
    <m/>
    <n v="1"/>
  </r>
  <r>
    <x v="1"/>
    <x v="15"/>
    <s v="E-052"/>
    <m/>
    <m/>
    <m/>
    <n v="4"/>
    <n v="25"/>
    <m/>
    <m/>
    <m/>
    <m/>
    <m/>
    <m/>
    <n v="15"/>
    <m/>
    <m/>
    <m/>
    <n v="1"/>
  </r>
  <r>
    <x v="1"/>
    <x v="15"/>
    <m/>
    <m/>
    <m/>
    <m/>
    <m/>
    <m/>
    <m/>
    <m/>
    <m/>
    <m/>
    <m/>
    <m/>
    <m/>
    <m/>
    <m/>
    <m/>
    <n v="1"/>
  </r>
  <r>
    <x v="1"/>
    <x v="15"/>
    <m/>
    <m/>
    <m/>
    <m/>
    <m/>
    <m/>
    <m/>
    <m/>
    <m/>
    <m/>
    <m/>
    <m/>
    <m/>
    <m/>
    <m/>
    <m/>
    <n v="1"/>
  </r>
  <r>
    <x v="1"/>
    <x v="15"/>
    <s v="E-021"/>
    <m/>
    <m/>
    <m/>
    <m/>
    <n v="30"/>
    <m/>
    <m/>
    <m/>
    <m/>
    <m/>
    <m/>
    <n v="50"/>
    <m/>
    <m/>
    <m/>
    <m/>
  </r>
  <r>
    <x v="1"/>
    <x v="15"/>
    <s v="Cleanroom"/>
    <m/>
    <m/>
    <m/>
    <m/>
    <m/>
    <m/>
    <m/>
    <m/>
    <m/>
    <m/>
    <m/>
    <m/>
    <m/>
    <m/>
    <m/>
    <m/>
  </r>
  <r>
    <x v="2"/>
    <x v="16"/>
    <s v="G-131"/>
    <m/>
    <m/>
    <m/>
    <n v="3"/>
    <n v="25"/>
    <m/>
    <n v="4"/>
    <m/>
    <m/>
    <m/>
    <m/>
    <n v="30"/>
    <n v="20"/>
    <n v="20"/>
    <m/>
    <n v="2"/>
  </r>
  <r>
    <x v="2"/>
    <x v="16"/>
    <s v="G-132"/>
    <m/>
    <m/>
    <m/>
    <m/>
    <n v="8"/>
    <m/>
    <m/>
    <m/>
    <m/>
    <m/>
    <m/>
    <n v="5"/>
    <m/>
    <n v="10"/>
    <m/>
    <m/>
  </r>
  <r>
    <x v="2"/>
    <x v="16"/>
    <s v="G-126"/>
    <m/>
    <m/>
    <m/>
    <m/>
    <m/>
    <m/>
    <n v="1"/>
    <m/>
    <m/>
    <m/>
    <m/>
    <m/>
    <m/>
    <m/>
    <m/>
    <n v="6"/>
  </r>
  <r>
    <x v="2"/>
    <x v="16"/>
    <s v="G130a"/>
    <m/>
    <m/>
    <m/>
    <m/>
    <n v="30"/>
    <m/>
    <m/>
    <m/>
    <m/>
    <m/>
    <m/>
    <n v="20"/>
    <m/>
    <m/>
    <m/>
    <m/>
  </r>
  <r>
    <x v="2"/>
    <x v="16"/>
    <s v="G148"/>
    <m/>
    <m/>
    <m/>
    <m/>
    <n v="30"/>
    <m/>
    <m/>
    <m/>
    <m/>
    <m/>
    <m/>
    <n v="20"/>
    <m/>
    <m/>
    <m/>
    <n v="2"/>
  </r>
  <r>
    <x v="2"/>
    <x v="16"/>
    <s v="Gang"/>
    <m/>
    <m/>
    <m/>
    <m/>
    <m/>
    <m/>
    <m/>
    <m/>
    <m/>
    <m/>
    <m/>
    <m/>
    <m/>
    <m/>
    <m/>
    <n v="2"/>
  </r>
  <r>
    <x v="2"/>
    <x v="16"/>
    <s v="G-140"/>
    <m/>
    <m/>
    <m/>
    <m/>
    <n v="5"/>
    <m/>
    <m/>
    <m/>
    <m/>
    <m/>
    <m/>
    <n v="10"/>
    <m/>
    <m/>
    <m/>
    <n v="1"/>
  </r>
  <r>
    <x v="2"/>
    <x v="16"/>
    <s v="G-146"/>
    <m/>
    <m/>
    <m/>
    <m/>
    <n v="5"/>
    <m/>
    <m/>
    <m/>
    <n v="4"/>
    <m/>
    <m/>
    <n v="10"/>
    <m/>
    <m/>
    <m/>
    <n v="1"/>
  </r>
  <r>
    <x v="2"/>
    <x v="16"/>
    <s v="G-148"/>
    <m/>
    <m/>
    <m/>
    <n v="5"/>
    <n v="30"/>
    <m/>
    <m/>
    <m/>
    <m/>
    <m/>
    <m/>
    <n v="30"/>
    <m/>
    <m/>
    <m/>
    <n v="2"/>
  </r>
  <r>
    <x v="2"/>
    <x v="16"/>
    <s v="G-148a"/>
    <m/>
    <m/>
    <m/>
    <m/>
    <n v="10"/>
    <m/>
    <m/>
    <m/>
    <m/>
    <m/>
    <m/>
    <n v="20"/>
    <n v="10"/>
    <m/>
    <m/>
    <n v="1"/>
  </r>
  <r>
    <x v="2"/>
    <x v="16"/>
    <s v="G-159"/>
    <m/>
    <m/>
    <m/>
    <n v="6"/>
    <n v="50"/>
    <m/>
    <m/>
    <m/>
    <m/>
    <m/>
    <m/>
    <n v="30"/>
    <m/>
    <m/>
    <m/>
    <n v="1"/>
  </r>
  <r>
    <x v="2"/>
    <x v="16"/>
    <s v="KB-158"/>
    <m/>
    <m/>
    <m/>
    <n v="5"/>
    <n v="50"/>
    <m/>
    <m/>
    <m/>
    <m/>
    <m/>
    <m/>
    <n v="15"/>
    <n v="5"/>
    <m/>
    <m/>
    <n v="1"/>
  </r>
  <r>
    <x v="2"/>
    <x v="16"/>
    <s v="KB-164"/>
    <m/>
    <m/>
    <m/>
    <m/>
    <n v="40"/>
    <m/>
    <n v="2"/>
    <m/>
    <m/>
    <m/>
    <m/>
    <n v="20"/>
    <m/>
    <m/>
    <m/>
    <m/>
  </r>
  <r>
    <x v="2"/>
    <x v="16"/>
    <s v="KA-191b"/>
    <m/>
    <m/>
    <m/>
    <m/>
    <n v="30"/>
    <m/>
    <m/>
    <m/>
    <m/>
    <m/>
    <m/>
    <m/>
    <n v="5"/>
    <m/>
    <m/>
    <n v="4"/>
  </r>
  <r>
    <x v="2"/>
    <x v="16"/>
    <s v="Q-102"/>
    <m/>
    <m/>
    <m/>
    <m/>
    <n v="20"/>
    <m/>
    <m/>
    <m/>
    <m/>
    <m/>
    <m/>
    <n v="20"/>
    <m/>
    <m/>
    <m/>
    <n v="8"/>
  </r>
  <r>
    <x v="2"/>
    <x v="16"/>
    <s v="TK-04"/>
    <m/>
    <m/>
    <m/>
    <m/>
    <m/>
    <m/>
    <m/>
    <m/>
    <m/>
    <m/>
    <m/>
    <n v="10"/>
    <m/>
    <m/>
    <m/>
    <n v="3"/>
  </r>
  <r>
    <x v="2"/>
    <x v="16"/>
    <s v="T-112"/>
    <m/>
    <m/>
    <m/>
    <n v="4"/>
    <m/>
    <m/>
    <m/>
    <m/>
    <m/>
    <m/>
    <m/>
    <n v="20"/>
    <m/>
    <m/>
    <m/>
    <m/>
  </r>
  <r>
    <x v="2"/>
    <x v="16"/>
    <s v="E-119"/>
    <m/>
    <m/>
    <m/>
    <n v="2"/>
    <m/>
    <m/>
    <m/>
    <m/>
    <m/>
    <m/>
    <m/>
    <n v="10"/>
    <m/>
    <m/>
    <m/>
    <m/>
  </r>
  <r>
    <x v="2"/>
    <x v="16"/>
    <s v="E-129"/>
    <m/>
    <m/>
    <m/>
    <n v="3"/>
    <m/>
    <m/>
    <m/>
    <m/>
    <m/>
    <m/>
    <m/>
    <n v="15"/>
    <m/>
    <m/>
    <m/>
    <m/>
  </r>
  <r>
    <x v="2"/>
    <x v="16"/>
    <s v="E-131"/>
    <m/>
    <m/>
    <m/>
    <n v="2"/>
    <m/>
    <m/>
    <m/>
    <m/>
    <m/>
    <m/>
    <m/>
    <n v="10"/>
    <m/>
    <m/>
    <m/>
    <m/>
  </r>
  <r>
    <x v="2"/>
    <x v="16"/>
    <s v="E-140"/>
    <m/>
    <m/>
    <m/>
    <n v="2"/>
    <m/>
    <m/>
    <m/>
    <m/>
    <m/>
    <m/>
    <m/>
    <n v="5"/>
    <m/>
    <m/>
    <m/>
    <m/>
  </r>
  <r>
    <x v="2"/>
    <x v="16"/>
    <s v="E-139"/>
    <m/>
    <m/>
    <m/>
    <n v="2"/>
    <m/>
    <m/>
    <m/>
    <m/>
    <m/>
    <m/>
    <m/>
    <n v="10"/>
    <m/>
    <m/>
    <m/>
    <m/>
  </r>
  <r>
    <x v="2"/>
    <x v="16"/>
    <s v="E-143"/>
    <m/>
    <m/>
    <m/>
    <n v="1"/>
    <m/>
    <m/>
    <m/>
    <m/>
    <m/>
    <m/>
    <m/>
    <n v="5"/>
    <m/>
    <m/>
    <m/>
    <m/>
  </r>
  <r>
    <x v="2"/>
    <x v="16"/>
    <s v="E-146"/>
    <m/>
    <m/>
    <m/>
    <n v="1"/>
    <m/>
    <m/>
    <m/>
    <m/>
    <m/>
    <m/>
    <m/>
    <n v="5"/>
    <m/>
    <m/>
    <m/>
    <m/>
  </r>
  <r>
    <x v="2"/>
    <x v="16"/>
    <s v="E-142"/>
    <m/>
    <m/>
    <m/>
    <n v="2"/>
    <m/>
    <m/>
    <m/>
    <m/>
    <m/>
    <m/>
    <m/>
    <n v="10"/>
    <m/>
    <m/>
    <m/>
    <m/>
  </r>
  <r>
    <x v="2"/>
    <x v="16"/>
    <s v="E-153"/>
    <m/>
    <m/>
    <m/>
    <n v="1"/>
    <m/>
    <m/>
    <m/>
    <m/>
    <m/>
    <m/>
    <m/>
    <n v="5"/>
    <m/>
    <m/>
    <m/>
    <m/>
  </r>
  <r>
    <x v="2"/>
    <x v="16"/>
    <s v="E-154"/>
    <m/>
    <m/>
    <m/>
    <n v="1"/>
    <m/>
    <m/>
    <m/>
    <m/>
    <m/>
    <m/>
    <m/>
    <n v="5"/>
    <m/>
    <m/>
    <m/>
    <m/>
  </r>
  <r>
    <x v="2"/>
    <x v="16"/>
    <s v="E-156"/>
    <m/>
    <m/>
    <m/>
    <n v="1"/>
    <m/>
    <m/>
    <m/>
    <m/>
    <m/>
    <m/>
    <m/>
    <n v="5"/>
    <m/>
    <m/>
    <m/>
    <m/>
  </r>
  <r>
    <x v="2"/>
    <x v="16"/>
    <s v="E-155"/>
    <m/>
    <m/>
    <m/>
    <n v="1"/>
    <m/>
    <m/>
    <m/>
    <m/>
    <m/>
    <m/>
    <m/>
    <n v="5"/>
    <m/>
    <m/>
    <m/>
    <m/>
  </r>
  <r>
    <x v="2"/>
    <x v="16"/>
    <s v="E-160"/>
    <m/>
    <m/>
    <m/>
    <n v="4"/>
    <m/>
    <m/>
    <m/>
    <m/>
    <m/>
    <m/>
    <m/>
    <n v="20"/>
    <m/>
    <m/>
    <m/>
    <m/>
  </r>
  <r>
    <x v="2"/>
    <x v="16"/>
    <s v="E-162"/>
    <m/>
    <m/>
    <m/>
    <n v="4"/>
    <m/>
    <m/>
    <m/>
    <m/>
    <m/>
    <m/>
    <m/>
    <n v="20"/>
    <m/>
    <m/>
    <m/>
    <m/>
  </r>
  <r>
    <x v="2"/>
    <x v="17"/>
    <s v="T-060"/>
    <m/>
    <m/>
    <m/>
    <n v="3"/>
    <m/>
    <m/>
    <m/>
    <m/>
    <m/>
    <m/>
    <m/>
    <n v="10"/>
    <m/>
    <m/>
    <m/>
    <m/>
  </r>
  <r>
    <x v="2"/>
    <x v="17"/>
    <s v="KA-168"/>
    <m/>
    <m/>
    <m/>
    <m/>
    <n v="10"/>
    <m/>
    <n v="1"/>
    <m/>
    <m/>
    <m/>
    <m/>
    <n v="5"/>
    <m/>
    <m/>
    <m/>
    <n v="2"/>
  </r>
  <r>
    <x v="2"/>
    <x v="17"/>
    <s v="KA-162"/>
    <m/>
    <m/>
    <m/>
    <m/>
    <n v="15"/>
    <m/>
    <n v="1"/>
    <m/>
    <m/>
    <m/>
    <m/>
    <n v="15"/>
    <m/>
    <m/>
    <m/>
    <m/>
  </r>
  <r>
    <x v="2"/>
    <x v="17"/>
    <s v="KA-152"/>
    <m/>
    <m/>
    <m/>
    <m/>
    <n v="25"/>
    <m/>
    <m/>
    <m/>
    <m/>
    <m/>
    <m/>
    <m/>
    <n v="20"/>
    <m/>
    <m/>
    <n v="1"/>
  </r>
  <r>
    <x v="2"/>
    <x v="17"/>
    <s v="KA-151"/>
    <m/>
    <m/>
    <m/>
    <m/>
    <n v="45"/>
    <m/>
    <m/>
    <m/>
    <m/>
    <m/>
    <m/>
    <n v="25"/>
    <m/>
    <m/>
    <m/>
    <n v="2"/>
  </r>
  <r>
    <x v="2"/>
    <x v="17"/>
    <s v="KA-191c"/>
    <m/>
    <m/>
    <m/>
    <m/>
    <m/>
    <m/>
    <m/>
    <m/>
    <m/>
    <m/>
    <m/>
    <m/>
    <m/>
    <m/>
    <m/>
    <m/>
  </r>
  <r>
    <x v="2"/>
    <x v="17"/>
    <s v="TK-30"/>
    <m/>
    <m/>
    <m/>
    <m/>
    <n v="60"/>
    <m/>
    <m/>
    <m/>
    <m/>
    <m/>
    <m/>
    <n v="30"/>
    <m/>
    <m/>
    <m/>
    <n v="3"/>
  </r>
  <r>
    <x v="2"/>
    <x v="17"/>
    <s v="U-051"/>
    <m/>
    <m/>
    <m/>
    <m/>
    <m/>
    <m/>
    <m/>
    <m/>
    <m/>
    <m/>
    <n v="2"/>
    <m/>
    <m/>
    <m/>
    <m/>
    <m/>
  </r>
  <r>
    <x v="2"/>
    <x v="17"/>
    <s v="U-037"/>
    <m/>
    <m/>
    <m/>
    <n v="4"/>
    <n v="20"/>
    <m/>
    <m/>
    <m/>
    <m/>
    <m/>
    <m/>
    <n v="10"/>
    <m/>
    <m/>
    <m/>
    <n v="1"/>
  </r>
  <r>
    <x v="2"/>
    <x v="17"/>
    <s v="N-179"/>
    <m/>
    <m/>
    <m/>
    <m/>
    <n v="20"/>
    <m/>
    <m/>
    <m/>
    <m/>
    <m/>
    <m/>
    <n v="20"/>
    <m/>
    <m/>
    <m/>
    <n v="3"/>
  </r>
  <r>
    <x v="2"/>
    <x v="17"/>
    <s v="UK-16"/>
    <m/>
    <m/>
    <m/>
    <n v="6"/>
    <n v="20"/>
    <m/>
    <m/>
    <m/>
    <m/>
    <m/>
    <m/>
    <n v="20"/>
    <m/>
    <m/>
    <m/>
    <n v="2"/>
  </r>
  <r>
    <x v="2"/>
    <x v="17"/>
    <s v="Werkplekken "/>
    <m/>
    <m/>
    <m/>
    <n v="25"/>
    <m/>
    <m/>
    <m/>
    <m/>
    <m/>
    <m/>
    <m/>
    <n v="125"/>
    <m/>
    <m/>
    <m/>
    <m/>
  </r>
  <r>
    <x v="2"/>
    <x v="18"/>
    <s v="UK 06.001"/>
    <m/>
    <m/>
    <m/>
    <m/>
    <n v="10"/>
    <m/>
    <m/>
    <m/>
    <m/>
    <m/>
    <m/>
    <n v="10"/>
    <m/>
    <m/>
    <m/>
    <m/>
  </r>
  <r>
    <x v="2"/>
    <x v="18"/>
    <s v="UK 06.002"/>
    <m/>
    <m/>
    <m/>
    <m/>
    <n v="10"/>
    <m/>
    <m/>
    <m/>
    <m/>
    <m/>
    <m/>
    <n v="10"/>
    <m/>
    <m/>
    <m/>
    <m/>
  </r>
  <r>
    <x v="2"/>
    <x v="18"/>
    <s v="UK 06.003"/>
    <m/>
    <m/>
    <m/>
    <m/>
    <n v="10"/>
    <m/>
    <m/>
    <m/>
    <m/>
    <m/>
    <m/>
    <n v="15"/>
    <m/>
    <m/>
    <m/>
    <n v="1"/>
  </r>
  <r>
    <x v="2"/>
    <x v="18"/>
    <s v="UK 06.004"/>
    <m/>
    <m/>
    <m/>
    <m/>
    <n v="5"/>
    <m/>
    <m/>
    <m/>
    <m/>
    <m/>
    <m/>
    <m/>
    <m/>
    <m/>
    <m/>
    <m/>
  </r>
  <r>
    <x v="2"/>
    <x v="18"/>
    <s v="UK 03.001"/>
    <m/>
    <m/>
    <m/>
    <m/>
    <n v="5"/>
    <m/>
    <m/>
    <m/>
    <m/>
    <m/>
    <m/>
    <m/>
    <m/>
    <m/>
    <m/>
    <m/>
  </r>
  <r>
    <x v="2"/>
    <x v="18"/>
    <s v="UK 03.002"/>
    <m/>
    <m/>
    <m/>
    <m/>
    <n v="2"/>
    <m/>
    <m/>
    <m/>
    <m/>
    <m/>
    <m/>
    <n v="20"/>
    <m/>
    <m/>
    <m/>
    <m/>
  </r>
  <r>
    <x v="2"/>
    <x v="18"/>
    <s v="UK 01C"/>
    <m/>
    <m/>
    <m/>
    <m/>
    <m/>
    <m/>
    <m/>
    <m/>
    <m/>
    <m/>
    <m/>
    <m/>
    <m/>
    <m/>
    <m/>
    <n v="10"/>
  </r>
  <r>
    <x v="2"/>
    <x v="18"/>
    <s v="TK 02"/>
    <m/>
    <m/>
    <m/>
    <m/>
    <n v="15"/>
    <m/>
    <n v="3"/>
    <m/>
    <n v="1"/>
    <n v="1"/>
    <m/>
    <n v="15"/>
    <m/>
    <m/>
    <m/>
    <n v="2"/>
  </r>
  <r>
    <x v="2"/>
    <x v="18"/>
    <s v="N 157.001"/>
    <m/>
    <m/>
    <m/>
    <m/>
    <n v="11"/>
    <m/>
    <m/>
    <m/>
    <m/>
    <m/>
    <m/>
    <n v="25"/>
    <m/>
    <m/>
    <m/>
    <m/>
  </r>
  <r>
    <x v="2"/>
    <x v="18"/>
    <s v="N 157.002"/>
    <m/>
    <m/>
    <m/>
    <m/>
    <n v="5"/>
    <m/>
    <n v="2"/>
    <m/>
    <m/>
    <n v="3"/>
    <m/>
    <m/>
    <m/>
    <m/>
    <m/>
    <n v="1"/>
  </r>
  <r>
    <x v="2"/>
    <x v="18"/>
    <s v="N 177.001"/>
    <m/>
    <m/>
    <m/>
    <m/>
    <n v="10"/>
    <m/>
    <m/>
    <m/>
    <m/>
    <m/>
    <m/>
    <m/>
    <m/>
    <m/>
    <m/>
    <m/>
  </r>
  <r>
    <x v="2"/>
    <x v="18"/>
    <s v="N 177.002"/>
    <m/>
    <m/>
    <m/>
    <m/>
    <n v="20"/>
    <m/>
    <m/>
    <m/>
    <m/>
    <m/>
    <m/>
    <n v="20"/>
    <m/>
    <m/>
    <m/>
    <m/>
  </r>
  <r>
    <x v="2"/>
    <x v="18"/>
    <s v="T 014"/>
    <m/>
    <m/>
    <m/>
    <m/>
    <n v="20"/>
    <m/>
    <n v="4"/>
    <m/>
    <m/>
    <m/>
    <m/>
    <n v="30"/>
    <n v="15"/>
    <n v="15"/>
    <m/>
    <m/>
  </r>
  <r>
    <x v="2"/>
    <x v="18"/>
    <s v="TK 26.001"/>
    <m/>
    <m/>
    <m/>
    <m/>
    <n v="5"/>
    <m/>
    <m/>
    <m/>
    <m/>
    <m/>
    <m/>
    <m/>
    <m/>
    <m/>
    <m/>
    <n v="2"/>
  </r>
  <r>
    <x v="2"/>
    <x v="18"/>
    <s v="TK  26.002"/>
    <m/>
    <m/>
    <m/>
    <n v="5"/>
    <n v="5"/>
    <m/>
    <m/>
    <m/>
    <m/>
    <m/>
    <m/>
    <n v="20"/>
    <m/>
    <m/>
    <m/>
    <n v="1"/>
  </r>
  <r>
    <x v="2"/>
    <x v="18"/>
    <s v="TK 25.001"/>
    <m/>
    <m/>
    <m/>
    <m/>
    <n v="15"/>
    <m/>
    <m/>
    <m/>
    <m/>
    <m/>
    <m/>
    <n v="15"/>
    <m/>
    <m/>
    <m/>
    <m/>
  </r>
  <r>
    <x v="2"/>
    <x v="18"/>
    <s v="TK 25.002"/>
    <m/>
    <m/>
    <m/>
    <m/>
    <n v="5"/>
    <m/>
    <m/>
    <m/>
    <m/>
    <m/>
    <m/>
    <m/>
    <m/>
    <m/>
    <m/>
    <m/>
  </r>
  <r>
    <x v="2"/>
    <x v="18"/>
    <s v="TK 21"/>
    <m/>
    <m/>
    <m/>
    <m/>
    <m/>
    <m/>
    <m/>
    <m/>
    <m/>
    <m/>
    <n v="10"/>
    <n v="20"/>
    <m/>
    <m/>
    <m/>
    <n v="2"/>
  </r>
  <r>
    <x v="2"/>
    <x v="18"/>
    <s v="UK 11.001"/>
    <m/>
    <m/>
    <m/>
    <m/>
    <n v="15"/>
    <m/>
    <m/>
    <m/>
    <m/>
    <m/>
    <m/>
    <n v="15"/>
    <m/>
    <m/>
    <m/>
    <m/>
  </r>
  <r>
    <x v="2"/>
    <x v="18"/>
    <s v="UK 11.002"/>
    <m/>
    <m/>
    <m/>
    <m/>
    <n v="5"/>
    <m/>
    <m/>
    <m/>
    <m/>
    <m/>
    <m/>
    <m/>
    <m/>
    <m/>
    <m/>
    <m/>
  </r>
  <r>
    <x v="2"/>
    <x v="18"/>
    <s v="UK 11.003"/>
    <m/>
    <m/>
    <m/>
    <m/>
    <n v="5"/>
    <m/>
    <m/>
    <m/>
    <m/>
    <m/>
    <m/>
    <n v="10"/>
    <m/>
    <m/>
    <m/>
    <n v="1"/>
  </r>
  <r>
    <x v="2"/>
    <x v="18"/>
    <s v="UK 11.004"/>
    <m/>
    <m/>
    <m/>
    <m/>
    <n v="2"/>
    <m/>
    <m/>
    <m/>
    <m/>
    <m/>
    <m/>
    <m/>
    <m/>
    <m/>
    <m/>
    <m/>
  </r>
  <r>
    <x v="2"/>
    <x v="18"/>
    <s v="UK 11.005"/>
    <m/>
    <m/>
    <m/>
    <m/>
    <n v="2"/>
    <m/>
    <m/>
    <m/>
    <m/>
    <m/>
    <m/>
    <m/>
    <m/>
    <m/>
    <m/>
    <m/>
  </r>
  <r>
    <x v="2"/>
    <x v="18"/>
    <s v="KA 274/272"/>
    <m/>
    <m/>
    <m/>
    <m/>
    <n v="3"/>
    <m/>
    <n v="3"/>
    <m/>
    <m/>
    <n v="1"/>
    <m/>
    <m/>
    <m/>
    <m/>
    <m/>
    <n v="1"/>
  </r>
  <r>
    <x v="2"/>
    <x v="18"/>
    <s v="U 121"/>
    <m/>
    <m/>
    <m/>
    <n v="4"/>
    <m/>
    <m/>
    <m/>
    <m/>
    <m/>
    <m/>
    <m/>
    <n v="30"/>
    <m/>
    <m/>
    <m/>
    <m/>
  </r>
  <r>
    <x v="2"/>
    <x v="18"/>
    <s v="T120"/>
    <m/>
    <m/>
    <m/>
    <n v="4"/>
    <m/>
    <m/>
    <m/>
    <m/>
    <m/>
    <m/>
    <m/>
    <n v="30"/>
    <m/>
    <m/>
    <m/>
    <m/>
  </r>
  <r>
    <x v="2"/>
    <x v="18"/>
    <s v="S148"/>
    <m/>
    <m/>
    <m/>
    <n v="3"/>
    <m/>
    <m/>
    <m/>
    <m/>
    <m/>
    <m/>
    <m/>
    <n v="20"/>
    <m/>
    <m/>
    <m/>
    <m/>
  </r>
  <r>
    <x v="2"/>
    <x v="18"/>
    <s v="T054a"/>
    <m/>
    <m/>
    <m/>
    <n v="1"/>
    <m/>
    <m/>
    <m/>
    <m/>
    <m/>
    <m/>
    <m/>
    <n v="10"/>
    <m/>
    <m/>
    <m/>
    <m/>
  </r>
  <r>
    <x v="2"/>
    <x v="18"/>
    <s v="T068"/>
    <m/>
    <m/>
    <m/>
    <n v="6"/>
    <m/>
    <m/>
    <m/>
    <m/>
    <m/>
    <m/>
    <m/>
    <n v="35"/>
    <m/>
    <m/>
    <m/>
    <n v="1"/>
  </r>
  <r>
    <x v="2"/>
    <x v="18"/>
    <s v="U020"/>
    <m/>
    <m/>
    <m/>
    <n v="2"/>
    <m/>
    <m/>
    <m/>
    <m/>
    <m/>
    <m/>
    <m/>
    <n v="15"/>
    <m/>
    <m/>
    <m/>
    <m/>
  </r>
  <r>
    <x v="2"/>
    <x v="18"/>
    <s v="U022"/>
    <m/>
    <m/>
    <m/>
    <n v="2"/>
    <m/>
    <m/>
    <m/>
    <m/>
    <m/>
    <m/>
    <m/>
    <n v="15"/>
    <m/>
    <m/>
    <m/>
    <n v="1"/>
  </r>
  <r>
    <x v="2"/>
    <x v="18"/>
    <s v="U020"/>
    <m/>
    <m/>
    <m/>
    <n v="2"/>
    <m/>
    <m/>
    <m/>
    <m/>
    <m/>
    <m/>
    <m/>
    <n v="15"/>
    <m/>
    <m/>
    <m/>
    <m/>
  </r>
  <r>
    <x v="2"/>
    <x v="18"/>
    <s v="U030"/>
    <m/>
    <m/>
    <m/>
    <n v="10"/>
    <m/>
    <m/>
    <m/>
    <m/>
    <m/>
    <m/>
    <m/>
    <n v="25"/>
    <m/>
    <m/>
    <m/>
    <m/>
  </r>
  <r>
    <x v="2"/>
    <x v="18"/>
    <s v="U046"/>
    <m/>
    <m/>
    <m/>
    <n v="1"/>
    <m/>
    <m/>
    <m/>
    <m/>
    <m/>
    <m/>
    <m/>
    <n v="10"/>
    <m/>
    <m/>
    <m/>
    <m/>
  </r>
  <r>
    <x v="2"/>
    <x v="18"/>
    <s v="U059"/>
    <m/>
    <m/>
    <m/>
    <n v="10"/>
    <m/>
    <m/>
    <m/>
    <m/>
    <m/>
    <m/>
    <m/>
    <n v="25"/>
    <m/>
    <m/>
    <m/>
    <m/>
  </r>
  <r>
    <x v="2"/>
    <x v="19"/>
    <s v="U060"/>
    <m/>
    <m/>
    <m/>
    <n v="7"/>
    <n v="2"/>
    <m/>
    <m/>
    <m/>
    <m/>
    <m/>
    <m/>
    <n v="45"/>
    <m/>
    <m/>
    <m/>
    <m/>
  </r>
  <r>
    <x v="2"/>
    <x v="19"/>
    <s v="T037"/>
    <m/>
    <m/>
    <m/>
    <n v="1"/>
    <n v="19"/>
    <m/>
    <m/>
    <m/>
    <m/>
    <m/>
    <m/>
    <n v="25"/>
    <m/>
    <m/>
    <m/>
    <n v="1"/>
  </r>
  <r>
    <x v="2"/>
    <x v="19"/>
    <m/>
    <m/>
    <m/>
    <m/>
    <m/>
    <m/>
    <m/>
    <m/>
    <m/>
    <m/>
    <m/>
    <m/>
    <m/>
    <m/>
    <m/>
    <m/>
    <n v="1"/>
  </r>
  <r>
    <x v="2"/>
    <x v="19"/>
    <m/>
    <m/>
    <m/>
    <m/>
    <m/>
    <m/>
    <m/>
    <m/>
    <m/>
    <m/>
    <m/>
    <m/>
    <m/>
    <m/>
    <m/>
    <m/>
    <n v="1"/>
  </r>
  <r>
    <x v="2"/>
    <x v="19"/>
    <s v="SK00"/>
    <m/>
    <m/>
    <m/>
    <m/>
    <m/>
    <m/>
    <m/>
    <m/>
    <m/>
    <m/>
    <m/>
    <n v="70"/>
    <m/>
    <m/>
    <m/>
    <n v="2"/>
  </r>
  <r>
    <x v="2"/>
    <x v="19"/>
    <s v="Gang SK00"/>
    <m/>
    <m/>
    <m/>
    <m/>
    <m/>
    <m/>
    <m/>
    <m/>
    <m/>
    <m/>
    <m/>
    <n v="90"/>
    <n v="5"/>
    <m/>
    <m/>
    <n v="2"/>
  </r>
  <r>
    <x v="2"/>
    <x v="19"/>
    <s v="UK 14"/>
    <m/>
    <m/>
    <m/>
    <m/>
    <n v="4"/>
    <m/>
    <m/>
    <m/>
    <n v="1"/>
    <m/>
    <m/>
    <n v="20"/>
    <n v="10"/>
    <n v="5"/>
    <m/>
    <n v="1"/>
  </r>
  <r>
    <x v="2"/>
    <x v="19"/>
    <s v="UK12"/>
    <m/>
    <m/>
    <m/>
    <m/>
    <n v="20"/>
    <m/>
    <m/>
    <m/>
    <m/>
    <m/>
    <m/>
    <n v="25"/>
    <m/>
    <m/>
    <m/>
    <n v="1"/>
  </r>
  <r>
    <x v="2"/>
    <x v="19"/>
    <s v="UK09"/>
    <m/>
    <m/>
    <m/>
    <m/>
    <n v="8"/>
    <m/>
    <m/>
    <m/>
    <m/>
    <m/>
    <m/>
    <n v="10"/>
    <m/>
    <m/>
    <m/>
    <n v="1"/>
  </r>
  <r>
    <x v="2"/>
    <x v="19"/>
    <m/>
    <m/>
    <m/>
    <m/>
    <m/>
    <m/>
    <m/>
    <m/>
    <m/>
    <m/>
    <m/>
    <m/>
    <m/>
    <m/>
    <m/>
    <m/>
    <n v="1"/>
  </r>
  <r>
    <x v="2"/>
    <x v="19"/>
    <s v="UK07"/>
    <m/>
    <m/>
    <m/>
    <m/>
    <m/>
    <m/>
    <n v="4"/>
    <m/>
    <m/>
    <m/>
    <m/>
    <m/>
    <m/>
    <m/>
    <m/>
    <n v="12"/>
  </r>
  <r>
    <x v="2"/>
    <x v="19"/>
    <m/>
    <m/>
    <m/>
    <m/>
    <m/>
    <m/>
    <m/>
    <m/>
    <m/>
    <m/>
    <m/>
    <m/>
    <m/>
    <m/>
    <m/>
    <m/>
    <n v="2"/>
  </r>
  <r>
    <x v="2"/>
    <x v="19"/>
    <m/>
    <m/>
    <m/>
    <m/>
    <m/>
    <m/>
    <m/>
    <m/>
    <m/>
    <m/>
    <m/>
    <m/>
    <m/>
    <m/>
    <m/>
    <m/>
    <n v="1"/>
  </r>
  <r>
    <x v="2"/>
    <x v="19"/>
    <m/>
    <m/>
    <m/>
    <m/>
    <m/>
    <m/>
    <m/>
    <m/>
    <m/>
    <m/>
    <m/>
    <m/>
    <m/>
    <m/>
    <m/>
    <m/>
    <n v="1"/>
  </r>
  <r>
    <x v="2"/>
    <x v="19"/>
    <s v="U029"/>
    <m/>
    <m/>
    <m/>
    <m/>
    <n v="2"/>
    <m/>
    <m/>
    <m/>
    <m/>
    <m/>
    <m/>
    <m/>
    <m/>
    <m/>
    <m/>
    <n v="2"/>
  </r>
  <r>
    <x v="2"/>
    <x v="19"/>
    <m/>
    <m/>
    <m/>
    <m/>
    <m/>
    <m/>
    <m/>
    <m/>
    <m/>
    <m/>
    <m/>
    <m/>
    <m/>
    <m/>
    <m/>
    <m/>
    <n v="1"/>
  </r>
  <r>
    <x v="2"/>
    <x v="19"/>
    <m/>
    <m/>
    <m/>
    <m/>
    <m/>
    <m/>
    <m/>
    <m/>
    <m/>
    <m/>
    <m/>
    <m/>
    <m/>
    <m/>
    <m/>
    <m/>
    <n v="2"/>
  </r>
  <r>
    <x v="2"/>
    <x v="20"/>
    <s v="G-179"/>
    <m/>
    <m/>
    <m/>
    <n v="10"/>
    <n v="160"/>
    <m/>
    <m/>
    <m/>
    <m/>
    <m/>
    <m/>
    <n v="140"/>
    <m/>
    <m/>
    <m/>
    <n v="4"/>
  </r>
  <r>
    <x v="2"/>
    <x v="20"/>
    <m/>
    <m/>
    <m/>
    <m/>
    <m/>
    <m/>
    <m/>
    <m/>
    <m/>
    <m/>
    <m/>
    <m/>
    <m/>
    <m/>
    <m/>
    <m/>
    <n v="10"/>
  </r>
  <r>
    <x v="2"/>
    <x v="20"/>
    <m/>
    <m/>
    <m/>
    <m/>
    <m/>
    <m/>
    <m/>
    <m/>
    <m/>
    <m/>
    <m/>
    <m/>
    <m/>
    <m/>
    <m/>
    <m/>
    <n v="20"/>
  </r>
  <r>
    <x v="2"/>
    <x v="20"/>
    <m/>
    <m/>
    <m/>
    <m/>
    <m/>
    <m/>
    <m/>
    <m/>
    <m/>
    <m/>
    <m/>
    <m/>
    <m/>
    <m/>
    <m/>
    <m/>
    <n v="18"/>
  </r>
  <r>
    <x v="2"/>
    <x v="20"/>
    <m/>
    <m/>
    <m/>
    <m/>
    <m/>
    <m/>
    <m/>
    <m/>
    <m/>
    <m/>
    <m/>
    <m/>
    <m/>
    <m/>
    <m/>
    <m/>
    <m/>
  </r>
  <r>
    <x v="2"/>
    <x v="20"/>
    <s v="KA- 173"/>
    <m/>
    <m/>
    <m/>
    <n v="4"/>
    <n v="60"/>
    <m/>
    <m/>
    <m/>
    <m/>
    <m/>
    <m/>
    <n v="60"/>
    <m/>
    <m/>
    <m/>
    <n v="3"/>
  </r>
  <r>
    <x v="2"/>
    <x v="20"/>
    <m/>
    <m/>
    <m/>
    <m/>
    <m/>
    <m/>
    <m/>
    <m/>
    <m/>
    <m/>
    <m/>
    <m/>
    <m/>
    <m/>
    <m/>
    <m/>
    <n v="1"/>
  </r>
  <r>
    <x v="2"/>
    <x v="20"/>
    <m/>
    <m/>
    <m/>
    <m/>
    <m/>
    <m/>
    <m/>
    <m/>
    <m/>
    <m/>
    <m/>
    <m/>
    <m/>
    <m/>
    <m/>
    <m/>
    <n v="1"/>
  </r>
  <r>
    <x v="2"/>
    <x v="20"/>
    <s v="KA-191 a"/>
    <m/>
    <m/>
    <m/>
    <n v="4"/>
    <n v="20"/>
    <m/>
    <m/>
    <m/>
    <m/>
    <m/>
    <m/>
    <n v="10"/>
    <m/>
    <m/>
    <m/>
    <n v="4"/>
  </r>
  <r>
    <x v="2"/>
    <x v="20"/>
    <s v="KB-14"/>
    <m/>
    <m/>
    <m/>
    <m/>
    <n v="30"/>
    <m/>
    <m/>
    <m/>
    <m/>
    <m/>
    <m/>
    <n v="20"/>
    <n v="5"/>
    <m/>
    <m/>
    <n v="3"/>
  </r>
  <r>
    <x v="2"/>
    <x v="20"/>
    <m/>
    <m/>
    <m/>
    <m/>
    <m/>
    <m/>
    <m/>
    <m/>
    <m/>
    <m/>
    <m/>
    <m/>
    <m/>
    <m/>
    <m/>
    <m/>
    <n v="1"/>
  </r>
  <r>
    <x v="2"/>
    <x v="20"/>
    <s v="KB-142"/>
    <m/>
    <m/>
    <m/>
    <n v="4"/>
    <n v="30"/>
    <m/>
    <m/>
    <m/>
    <m/>
    <m/>
    <m/>
    <n v="30"/>
    <m/>
    <m/>
    <m/>
    <n v="3"/>
  </r>
  <r>
    <x v="2"/>
    <x v="20"/>
    <m/>
    <m/>
    <m/>
    <m/>
    <m/>
    <m/>
    <m/>
    <m/>
    <m/>
    <m/>
    <m/>
    <m/>
    <m/>
    <m/>
    <m/>
    <m/>
    <n v="2"/>
  </r>
  <r>
    <x v="2"/>
    <x v="20"/>
    <m/>
    <m/>
    <m/>
    <m/>
    <m/>
    <m/>
    <m/>
    <m/>
    <m/>
    <m/>
    <m/>
    <m/>
    <m/>
    <m/>
    <m/>
    <m/>
    <n v="3"/>
  </r>
  <r>
    <x v="2"/>
    <x v="20"/>
    <m/>
    <m/>
    <m/>
    <m/>
    <m/>
    <m/>
    <m/>
    <m/>
    <m/>
    <m/>
    <m/>
    <m/>
    <m/>
    <m/>
    <m/>
    <m/>
    <n v="1"/>
  </r>
  <r>
    <x v="2"/>
    <x v="20"/>
    <s v="Gangkasten"/>
    <m/>
    <m/>
    <m/>
    <m/>
    <m/>
    <m/>
    <m/>
    <m/>
    <m/>
    <m/>
    <m/>
    <n v="120"/>
    <m/>
    <m/>
    <m/>
    <m/>
  </r>
  <r>
    <x v="2"/>
    <x v="20"/>
    <s v="G-180a"/>
    <m/>
    <m/>
    <m/>
    <m/>
    <n v="50"/>
    <m/>
    <m/>
    <m/>
    <m/>
    <m/>
    <m/>
    <n v="70"/>
    <n v="10"/>
    <m/>
    <m/>
    <n v="2"/>
  </r>
  <r>
    <x v="2"/>
    <x v="20"/>
    <m/>
    <m/>
    <m/>
    <m/>
    <m/>
    <m/>
    <m/>
    <m/>
    <m/>
    <m/>
    <m/>
    <m/>
    <m/>
    <m/>
    <m/>
    <m/>
    <n v="5"/>
  </r>
  <r>
    <x v="2"/>
    <x v="20"/>
    <m/>
    <m/>
    <m/>
    <m/>
    <m/>
    <m/>
    <m/>
    <m/>
    <m/>
    <m/>
    <m/>
    <m/>
    <m/>
    <m/>
    <m/>
    <m/>
    <n v="5"/>
  </r>
  <r>
    <x v="2"/>
    <x v="20"/>
    <s v="T-246"/>
    <m/>
    <m/>
    <m/>
    <n v="7"/>
    <m/>
    <m/>
    <m/>
    <m/>
    <m/>
    <m/>
    <m/>
    <n v="14"/>
    <m/>
    <m/>
    <m/>
    <m/>
  </r>
  <r>
    <x v="2"/>
    <x v="20"/>
    <s v="T-248"/>
    <m/>
    <m/>
    <m/>
    <n v="5"/>
    <m/>
    <m/>
    <m/>
    <m/>
    <m/>
    <m/>
    <m/>
    <n v="10"/>
    <m/>
    <m/>
    <m/>
    <m/>
  </r>
  <r>
    <x v="2"/>
    <x v="20"/>
    <s v="T-262"/>
    <m/>
    <m/>
    <m/>
    <n v="5"/>
    <m/>
    <m/>
    <m/>
    <m/>
    <m/>
    <m/>
    <m/>
    <n v="10"/>
    <m/>
    <m/>
    <m/>
    <m/>
  </r>
  <r>
    <x v="2"/>
    <x v="20"/>
    <s v="T-264"/>
    <m/>
    <m/>
    <m/>
    <n v="2"/>
    <m/>
    <m/>
    <m/>
    <m/>
    <m/>
    <m/>
    <m/>
    <n v="4"/>
    <m/>
    <m/>
    <m/>
    <m/>
  </r>
  <r>
    <x v="2"/>
    <x v="20"/>
    <s v="T-270a"/>
    <m/>
    <m/>
    <m/>
    <n v="5"/>
    <m/>
    <m/>
    <m/>
    <m/>
    <m/>
    <m/>
    <m/>
    <n v="10"/>
    <m/>
    <m/>
    <m/>
    <m/>
  </r>
  <r>
    <x v="2"/>
    <x v="20"/>
    <s v="T-270b"/>
    <m/>
    <m/>
    <m/>
    <n v="2"/>
    <m/>
    <m/>
    <m/>
    <m/>
    <m/>
    <m/>
    <m/>
    <n v="4"/>
    <m/>
    <m/>
    <m/>
    <m/>
  </r>
  <r>
    <x v="2"/>
    <x v="20"/>
    <s v="T-269"/>
    <m/>
    <m/>
    <m/>
    <n v="1"/>
    <m/>
    <m/>
    <m/>
    <m/>
    <m/>
    <m/>
    <m/>
    <n v="2"/>
    <m/>
    <m/>
    <m/>
    <m/>
  </r>
  <r>
    <x v="2"/>
    <x v="20"/>
    <s v="T-261"/>
    <m/>
    <m/>
    <m/>
    <n v="2"/>
    <m/>
    <m/>
    <m/>
    <m/>
    <m/>
    <m/>
    <m/>
    <n v="4"/>
    <m/>
    <m/>
    <m/>
    <m/>
  </r>
  <r>
    <x v="2"/>
    <x v="20"/>
    <s v="T-247"/>
    <m/>
    <m/>
    <m/>
    <n v="5"/>
    <m/>
    <m/>
    <m/>
    <m/>
    <m/>
    <m/>
    <m/>
    <n v="10"/>
    <m/>
    <m/>
    <m/>
    <m/>
  </r>
  <r>
    <x v="2"/>
    <x v="20"/>
    <s v="T-239"/>
    <m/>
    <m/>
    <m/>
    <n v="2"/>
    <m/>
    <m/>
    <m/>
    <m/>
    <m/>
    <m/>
    <m/>
    <n v="4"/>
    <m/>
    <m/>
    <m/>
    <m/>
  </r>
  <r>
    <x v="2"/>
    <x v="20"/>
    <s v="T-239b"/>
    <m/>
    <m/>
    <m/>
    <n v="0"/>
    <m/>
    <m/>
    <m/>
    <m/>
    <m/>
    <m/>
    <m/>
    <n v="0"/>
    <m/>
    <m/>
    <m/>
    <m/>
  </r>
  <r>
    <x v="3"/>
    <x v="21"/>
    <s v="S-005"/>
    <m/>
    <n v="4"/>
    <m/>
    <m/>
    <m/>
    <m/>
    <m/>
    <m/>
    <m/>
    <m/>
    <m/>
    <n v="35"/>
    <m/>
    <m/>
    <m/>
    <n v="2"/>
  </r>
  <r>
    <x v="3"/>
    <x v="21"/>
    <m/>
    <m/>
    <m/>
    <m/>
    <m/>
    <m/>
    <m/>
    <m/>
    <m/>
    <m/>
    <m/>
    <m/>
    <m/>
    <m/>
    <m/>
    <m/>
    <n v="1"/>
  </r>
  <r>
    <x v="3"/>
    <x v="21"/>
    <s v="S-005a"/>
    <m/>
    <n v="1"/>
    <m/>
    <m/>
    <m/>
    <m/>
    <m/>
    <m/>
    <m/>
    <m/>
    <m/>
    <n v="10"/>
    <m/>
    <m/>
    <m/>
    <n v="3"/>
  </r>
  <r>
    <x v="3"/>
    <x v="21"/>
    <s v="S-005b"/>
    <m/>
    <n v="4"/>
    <m/>
    <n v="12"/>
    <n v="2"/>
    <m/>
    <m/>
    <m/>
    <m/>
    <m/>
    <m/>
    <n v="20"/>
    <m/>
    <m/>
    <m/>
    <n v="1"/>
  </r>
  <r>
    <x v="3"/>
    <x v="21"/>
    <m/>
    <m/>
    <m/>
    <m/>
    <m/>
    <m/>
    <m/>
    <m/>
    <m/>
    <m/>
    <m/>
    <m/>
    <m/>
    <m/>
    <m/>
    <m/>
    <n v="1"/>
  </r>
  <r>
    <x v="3"/>
    <x v="21"/>
    <s v="S-006"/>
    <m/>
    <m/>
    <m/>
    <m/>
    <n v="2"/>
    <m/>
    <n v="1"/>
    <m/>
    <m/>
    <m/>
    <m/>
    <m/>
    <m/>
    <m/>
    <m/>
    <n v="1"/>
  </r>
  <r>
    <x v="3"/>
    <x v="21"/>
    <s v="S010c "/>
    <s v="Leeg"/>
    <m/>
    <m/>
    <m/>
    <m/>
    <m/>
    <m/>
    <m/>
    <m/>
    <m/>
    <m/>
    <m/>
    <m/>
    <m/>
    <m/>
    <m/>
  </r>
  <r>
    <x v="3"/>
    <x v="21"/>
    <s v="Q-004"/>
    <m/>
    <n v="4"/>
    <m/>
    <m/>
    <m/>
    <m/>
    <m/>
    <m/>
    <m/>
    <m/>
    <m/>
    <n v="30"/>
    <m/>
    <m/>
    <m/>
    <n v="2"/>
  </r>
  <r>
    <x v="3"/>
    <x v="21"/>
    <s v="Q-007"/>
    <s v="Magazijn"/>
    <n v="1"/>
    <m/>
    <m/>
    <m/>
    <m/>
    <m/>
    <m/>
    <m/>
    <m/>
    <n v="5"/>
    <n v="225"/>
    <m/>
    <m/>
    <m/>
    <n v="2"/>
  </r>
  <r>
    <x v="3"/>
    <x v="21"/>
    <m/>
    <m/>
    <m/>
    <m/>
    <m/>
    <m/>
    <m/>
    <m/>
    <m/>
    <m/>
    <m/>
    <m/>
    <m/>
    <m/>
    <m/>
    <m/>
    <n v="20"/>
  </r>
  <r>
    <x v="3"/>
    <x v="21"/>
    <s v="SK-06"/>
    <m/>
    <n v="2"/>
    <m/>
    <m/>
    <m/>
    <m/>
    <m/>
    <m/>
    <m/>
    <m/>
    <m/>
    <m/>
    <m/>
    <m/>
    <m/>
    <m/>
  </r>
  <r>
    <x v="3"/>
    <x v="21"/>
    <s v="R-042"/>
    <m/>
    <n v="1"/>
    <m/>
    <m/>
    <m/>
    <m/>
    <m/>
    <m/>
    <m/>
    <m/>
    <m/>
    <n v="5"/>
    <m/>
    <m/>
    <m/>
    <m/>
  </r>
  <r>
    <x v="3"/>
    <x v="21"/>
    <s v="R-017"/>
    <m/>
    <n v="11"/>
    <m/>
    <m/>
    <n v="5"/>
    <m/>
    <m/>
    <m/>
    <m/>
    <m/>
    <m/>
    <n v="90"/>
    <n v="5"/>
    <m/>
    <m/>
    <n v="2"/>
  </r>
  <r>
    <x v="3"/>
    <x v="21"/>
    <m/>
    <m/>
    <m/>
    <m/>
    <m/>
    <m/>
    <m/>
    <m/>
    <m/>
    <m/>
    <m/>
    <m/>
    <m/>
    <m/>
    <m/>
    <m/>
    <n v="1"/>
  </r>
  <r>
    <x v="3"/>
    <x v="21"/>
    <m/>
    <m/>
    <m/>
    <m/>
    <m/>
    <m/>
    <m/>
    <m/>
    <m/>
    <m/>
    <m/>
    <m/>
    <m/>
    <m/>
    <m/>
    <m/>
    <n v="1"/>
  </r>
  <r>
    <x v="3"/>
    <x v="21"/>
    <m/>
    <m/>
    <m/>
    <m/>
    <m/>
    <m/>
    <m/>
    <m/>
    <m/>
    <m/>
    <m/>
    <m/>
    <m/>
    <m/>
    <m/>
    <m/>
    <n v="1"/>
  </r>
  <r>
    <x v="3"/>
    <x v="21"/>
    <s v="R-030"/>
    <m/>
    <n v="6"/>
    <m/>
    <n v="21"/>
    <m/>
    <m/>
    <m/>
    <m/>
    <m/>
    <m/>
    <m/>
    <n v="100"/>
    <m/>
    <m/>
    <m/>
    <m/>
  </r>
  <r>
    <x v="3"/>
    <x v="21"/>
    <s v="R-024"/>
    <m/>
    <n v="2"/>
    <m/>
    <m/>
    <m/>
    <m/>
    <m/>
    <m/>
    <m/>
    <m/>
    <m/>
    <n v="20"/>
    <n v="10"/>
    <m/>
    <m/>
    <n v="1"/>
  </r>
  <r>
    <x v="3"/>
    <x v="22"/>
    <m/>
    <m/>
    <m/>
    <m/>
    <m/>
    <m/>
    <m/>
    <m/>
    <m/>
    <m/>
    <m/>
    <m/>
    <m/>
    <m/>
    <m/>
    <m/>
    <n v="8"/>
  </r>
  <r>
    <x v="4"/>
    <x v="23"/>
    <m/>
    <m/>
    <m/>
    <m/>
    <m/>
    <m/>
    <m/>
    <m/>
    <m/>
    <m/>
    <m/>
    <m/>
    <m/>
    <m/>
    <m/>
    <m/>
    <n v="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B61C7C-245C-4074-A531-ED77C42AB5B3}" name="PivotTable1" cacheId="79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9:O69" firstHeaderRow="0" firstDataRow="1" firstDataCol="1"/>
  <pivotFields count="19">
    <pivotField axis="axisRow" showAll="0">
      <items count="6">
        <item x="1"/>
        <item x="2"/>
        <item x="0"/>
        <item x="4"/>
        <item x="3"/>
        <item t="default"/>
      </items>
    </pivotField>
    <pivotField axis="axisRow" showAll="0">
      <items count="26">
        <item x="1"/>
        <item x="2"/>
        <item x="3"/>
        <item x="16"/>
        <item x="17"/>
        <item x="0"/>
        <item x="4"/>
        <item x="22"/>
        <item x="5"/>
        <item x="6"/>
        <item x="7"/>
        <item x="8"/>
        <item x="9"/>
        <item x="11"/>
        <item x="21"/>
        <item x="18"/>
        <item x="19"/>
        <item m="1" x="24"/>
        <item x="12"/>
        <item x="20"/>
        <item x="13"/>
        <item x="14"/>
        <item x="23"/>
        <item x="15"/>
        <item x="10"/>
        <item t="default"/>
      </items>
    </pivotField>
    <pivotField showAll="0"/>
    <pivotField dataField="1" showAll="0"/>
    <pivotField dataField="1" showAll="0"/>
    <pivotField showAll="0"/>
    <pivotField dataField="1" showAll="0"/>
    <pivotField dataField="1"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0"/>
    <field x="1"/>
  </rowFields>
  <rowItems count="30">
    <i>
      <x/>
    </i>
    <i r="1">
      <x v="6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8"/>
    </i>
    <i r="1">
      <x v="20"/>
    </i>
    <i r="1">
      <x v="21"/>
    </i>
    <i r="1">
      <x v="23"/>
    </i>
    <i r="1">
      <x v="24"/>
    </i>
    <i>
      <x v="1"/>
    </i>
    <i r="1">
      <x v="3"/>
    </i>
    <i r="1">
      <x v="4"/>
    </i>
    <i r="1">
      <x v="15"/>
    </i>
    <i r="1">
      <x v="16"/>
    </i>
    <i r="1">
      <x v="19"/>
    </i>
    <i>
      <x v="2"/>
    </i>
    <i r="1">
      <x/>
    </i>
    <i r="1">
      <x v="1"/>
    </i>
    <i r="1">
      <x v="2"/>
    </i>
    <i r="1">
      <x v="5"/>
    </i>
    <i>
      <x v="3"/>
    </i>
    <i r="1">
      <x v="22"/>
    </i>
    <i>
      <x v="4"/>
    </i>
    <i r="1">
      <x v="7"/>
    </i>
    <i r="1">
      <x v="14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Sum of Buro/tafel" fld="3" baseField="0" baseItem="0"/>
    <dataField name="Sum of Kast" fld="4" baseField="0" baseItem="0"/>
    <dataField name="Sum of PC" fld="6" baseField="0" baseItem="0"/>
    <dataField name="Sum of Apparaat" fld="7" baseField="0" baseItem="0"/>
    <dataField name="Sum of koelk. (1m³)" fld="9" baseField="0" baseItem="0"/>
    <dataField name="Sum of Vriezer (1m³)" fld="10" baseField="0" baseItem="0"/>
    <dataField name="Sum of centr. (1m³)" fld="11" baseField="0" baseItem="0"/>
    <dataField name="Sum of Stoof (1m³)" fld="12" baseField="0" baseItem="0"/>
    <dataField name="Sum of Rol-container" fld="13" baseField="0" baseItem="0"/>
    <dataField name="Sum of Crate" fld="14" baseField="0" baseItem="0"/>
    <dataField name="Sum of m1 chem." fld="15" baseField="0" baseItem="0"/>
    <dataField name="Sum of m1 glas" fld="16" baseField="0" baseItem="0"/>
    <dataField name="Sum of Stelling" fld="17" baseField="0" baseItem="0"/>
    <dataField name="Sum of Diverse m³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3103D-02F9-4DF8-9008-5E4D0D2F7B42}">
  <dimension ref="A1:R69"/>
  <sheetViews>
    <sheetView tabSelected="1" zoomScale="85" zoomScaleNormal="85" workbookViewId="0">
      <selection activeCell="P24" sqref="P24"/>
    </sheetView>
  </sheetViews>
  <sheetFormatPr defaultRowHeight="14.45"/>
  <cols>
    <col min="1" max="1" width="23.140625" bestFit="1" customWidth="1"/>
    <col min="2" max="2" width="17.42578125" bestFit="1" customWidth="1"/>
    <col min="3" max="3" width="11.7109375" bestFit="1" customWidth="1"/>
    <col min="4" max="4" width="10.140625" bestFit="1" customWidth="1"/>
    <col min="5" max="5" width="16.28515625" bestFit="1" customWidth="1"/>
    <col min="6" max="6" width="18.85546875" bestFit="1" customWidth="1"/>
    <col min="7" max="7" width="19.7109375" bestFit="1" customWidth="1"/>
    <col min="8" max="8" width="18.42578125" bestFit="1" customWidth="1"/>
    <col min="9" max="9" width="18.28515625" bestFit="1" customWidth="1"/>
    <col min="10" max="10" width="20.140625" bestFit="1" customWidth="1"/>
    <col min="11" max="11" width="12.5703125" bestFit="1" customWidth="1"/>
    <col min="12" max="12" width="16.7109375" bestFit="1" customWidth="1"/>
    <col min="13" max="13" width="14.7109375" bestFit="1" customWidth="1"/>
    <col min="14" max="14" width="14.5703125" bestFit="1" customWidth="1"/>
    <col min="15" max="15" width="17.7109375" bestFit="1" customWidth="1"/>
  </cols>
  <sheetData>
    <row r="1" spans="1:18" ht="15">
      <c r="B1" s="145">
        <v>1</v>
      </c>
      <c r="C1" s="145">
        <v>1</v>
      </c>
      <c r="D1" s="145">
        <f>1/3</f>
        <v>0.33333333333333331</v>
      </c>
      <c r="E1" s="145">
        <f>1/3</f>
        <v>0.33333333333333331</v>
      </c>
      <c r="F1" s="145">
        <v>1</v>
      </c>
      <c r="G1" s="145">
        <v>1</v>
      </c>
      <c r="H1" s="145">
        <v>1</v>
      </c>
      <c r="I1" s="145">
        <v>1</v>
      </c>
      <c r="J1" s="146">
        <v>1</v>
      </c>
      <c r="K1" s="145">
        <v>0.2</v>
      </c>
      <c r="L1" s="145">
        <v>0.2</v>
      </c>
      <c r="M1" s="145">
        <v>0.2</v>
      </c>
      <c r="N1" s="146">
        <v>1</v>
      </c>
      <c r="O1" s="146">
        <v>1</v>
      </c>
    </row>
    <row r="2" spans="1:18" ht="15">
      <c r="A2" s="3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8" ht="15">
      <c r="B3" s="7">
        <f>SUM(B5:B33)/2</f>
        <v>11</v>
      </c>
      <c r="C3" s="7">
        <f t="shared" ref="C3:O3" si="0">SUM(C5:C33)/2</f>
        <v>36</v>
      </c>
      <c r="D3" s="7">
        <f t="shared" si="0"/>
        <v>153</v>
      </c>
      <c r="E3" s="7">
        <f t="shared" si="0"/>
        <v>643.66666666666652</v>
      </c>
      <c r="F3" s="7">
        <f t="shared" si="0"/>
        <v>85</v>
      </c>
      <c r="G3" s="7">
        <f t="shared" si="0"/>
        <v>30</v>
      </c>
      <c r="H3" s="7">
        <f t="shared" si="0"/>
        <v>12</v>
      </c>
      <c r="I3" s="7">
        <f t="shared" si="0"/>
        <v>35</v>
      </c>
      <c r="J3" s="7">
        <f t="shared" si="0"/>
        <v>85</v>
      </c>
      <c r="K3" s="7">
        <f t="shared" si="0"/>
        <v>813</v>
      </c>
      <c r="L3" s="7">
        <f t="shared" si="0"/>
        <v>47.599999999999994</v>
      </c>
      <c r="M3" s="7">
        <f t="shared" si="0"/>
        <v>28</v>
      </c>
      <c r="N3" s="7">
        <f t="shared" si="0"/>
        <v>11</v>
      </c>
      <c r="O3" s="7">
        <f t="shared" si="0"/>
        <v>466.25</v>
      </c>
      <c r="P3" s="136">
        <f>SUM(B3:O3)</f>
        <v>2456.5166666666664</v>
      </c>
    </row>
    <row r="4" spans="1:18" ht="15">
      <c r="A4" s="135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</row>
    <row r="5" spans="1:18" s="3" customFormat="1">
      <c r="A5" s="30" t="str">
        <f>A40</f>
        <v>Aardwetenschappen</v>
      </c>
      <c r="B5" s="34">
        <f>B40*B$1</f>
        <v>11</v>
      </c>
      <c r="C5" s="34">
        <f t="shared" ref="C5:O5" si="1">C40*C$1</f>
        <v>0</v>
      </c>
      <c r="D5" s="34">
        <f t="shared" si="1"/>
        <v>13.666666666666666</v>
      </c>
      <c r="E5" s="34">
        <f t="shared" si="1"/>
        <v>88.666666666666657</v>
      </c>
      <c r="F5" s="34">
        <f t="shared" si="1"/>
        <v>14</v>
      </c>
      <c r="G5" s="34">
        <f t="shared" si="1"/>
        <v>6</v>
      </c>
      <c r="H5" s="34">
        <f t="shared" si="1"/>
        <v>2</v>
      </c>
      <c r="I5" s="34">
        <f t="shared" si="1"/>
        <v>14</v>
      </c>
      <c r="J5" s="34">
        <f t="shared" si="1"/>
        <v>19</v>
      </c>
      <c r="K5" s="34">
        <f t="shared" si="1"/>
        <v>108.2</v>
      </c>
      <c r="L5" s="34">
        <f t="shared" si="1"/>
        <v>14</v>
      </c>
      <c r="M5" s="34">
        <f t="shared" si="1"/>
        <v>5</v>
      </c>
      <c r="N5" s="34">
        <f t="shared" si="1"/>
        <v>0</v>
      </c>
      <c r="O5" s="34">
        <f t="shared" si="1"/>
        <v>65.75</v>
      </c>
      <c r="P5" s="34">
        <f>SUM(B5:O5)</f>
        <v>361.2833333333333</v>
      </c>
      <c r="R5" s="30" t="s">
        <v>16</v>
      </c>
    </row>
    <row r="6" spans="1:18" ht="15">
      <c r="A6" s="16" t="str">
        <f t="shared" ref="A6:A35" si="2">A41</f>
        <v>Duna Roda Boluda</v>
      </c>
      <c r="B6" s="34">
        <f t="shared" ref="B6:O6" si="3">B41*B$1</f>
        <v>0</v>
      </c>
      <c r="C6" s="34">
        <f t="shared" si="3"/>
        <v>0</v>
      </c>
      <c r="D6" s="34">
        <f t="shared" si="3"/>
        <v>0</v>
      </c>
      <c r="E6" s="34">
        <f t="shared" si="3"/>
        <v>2</v>
      </c>
      <c r="F6" s="34">
        <f t="shared" si="3"/>
        <v>0</v>
      </c>
      <c r="G6" s="34">
        <f t="shared" si="3"/>
        <v>0</v>
      </c>
      <c r="H6" s="34">
        <f t="shared" si="3"/>
        <v>0</v>
      </c>
      <c r="I6" s="34">
        <f t="shared" si="3"/>
        <v>1</v>
      </c>
      <c r="J6" s="34">
        <f t="shared" si="3"/>
        <v>0</v>
      </c>
      <c r="K6" s="34">
        <f t="shared" si="3"/>
        <v>0</v>
      </c>
      <c r="L6" s="34">
        <f t="shared" si="3"/>
        <v>1</v>
      </c>
      <c r="M6" s="34">
        <f t="shared" si="3"/>
        <v>0</v>
      </c>
      <c r="N6" s="34">
        <f t="shared" si="3"/>
        <v>0</v>
      </c>
      <c r="O6" s="34">
        <f t="shared" si="3"/>
        <v>2</v>
      </c>
      <c r="P6" s="34">
        <f t="shared" ref="P6:P33" si="4">SUM(B6:O6)</f>
        <v>6</v>
      </c>
      <c r="Q6" s="3"/>
      <c r="R6" s="16" t="s">
        <v>17</v>
      </c>
    </row>
    <row r="7" spans="1:18" ht="15">
      <c r="A7" s="16" t="str">
        <f t="shared" si="2"/>
        <v>GCL</v>
      </c>
      <c r="B7" s="34">
        <f t="shared" ref="B7:O7" si="5">B42*B$1</f>
        <v>0</v>
      </c>
      <c r="C7" s="34">
        <f t="shared" si="5"/>
        <v>0</v>
      </c>
      <c r="D7" s="34">
        <f t="shared" si="5"/>
        <v>0.33333333333333331</v>
      </c>
      <c r="E7" s="34">
        <f t="shared" si="5"/>
        <v>5.333333333333333</v>
      </c>
      <c r="F7" s="34">
        <f t="shared" si="5"/>
        <v>7</v>
      </c>
      <c r="G7" s="34">
        <f t="shared" si="5"/>
        <v>0</v>
      </c>
      <c r="H7" s="34">
        <f t="shared" si="5"/>
        <v>0</v>
      </c>
      <c r="I7" s="34">
        <f t="shared" si="5"/>
        <v>3</v>
      </c>
      <c r="J7" s="34">
        <f t="shared" si="5"/>
        <v>0</v>
      </c>
      <c r="K7" s="34">
        <f t="shared" si="5"/>
        <v>8</v>
      </c>
      <c r="L7" s="34">
        <f t="shared" si="5"/>
        <v>2</v>
      </c>
      <c r="M7" s="34">
        <f t="shared" si="5"/>
        <v>2</v>
      </c>
      <c r="N7" s="34">
        <f t="shared" si="5"/>
        <v>0</v>
      </c>
      <c r="O7" s="34">
        <f t="shared" si="5"/>
        <v>0</v>
      </c>
      <c r="P7" s="34">
        <f t="shared" si="4"/>
        <v>27.666666666666664</v>
      </c>
      <c r="Q7" s="3"/>
      <c r="R7" s="16" t="s">
        <v>18</v>
      </c>
    </row>
    <row r="8" spans="1:18" ht="15">
      <c r="A8" s="16" t="str">
        <f t="shared" si="2"/>
        <v>GMB</v>
      </c>
      <c r="B8" s="34">
        <f t="shared" ref="B8:O8" si="6">B43*B$1</f>
        <v>0</v>
      </c>
      <c r="C8" s="34">
        <f t="shared" si="6"/>
        <v>0</v>
      </c>
      <c r="D8" s="34">
        <f t="shared" si="6"/>
        <v>0.33333333333333331</v>
      </c>
      <c r="E8" s="34">
        <f t="shared" si="6"/>
        <v>3.6666666666666665</v>
      </c>
      <c r="F8" s="34">
        <f t="shared" si="6"/>
        <v>2</v>
      </c>
      <c r="G8" s="34">
        <f t="shared" si="6"/>
        <v>2</v>
      </c>
      <c r="H8" s="34">
        <f t="shared" si="6"/>
        <v>0</v>
      </c>
      <c r="I8" s="34">
        <f t="shared" si="6"/>
        <v>2</v>
      </c>
      <c r="J8" s="34">
        <f t="shared" si="6"/>
        <v>0</v>
      </c>
      <c r="K8" s="34">
        <f t="shared" si="6"/>
        <v>9</v>
      </c>
      <c r="L8" s="34">
        <f t="shared" si="6"/>
        <v>1</v>
      </c>
      <c r="M8" s="34">
        <f t="shared" si="6"/>
        <v>0</v>
      </c>
      <c r="N8" s="34">
        <f t="shared" si="6"/>
        <v>0</v>
      </c>
      <c r="O8" s="34">
        <f t="shared" si="6"/>
        <v>10</v>
      </c>
      <c r="P8" s="34">
        <f t="shared" si="4"/>
        <v>30</v>
      </c>
      <c r="Q8" s="3"/>
      <c r="R8" s="16" t="s">
        <v>19</v>
      </c>
    </row>
    <row r="9" spans="1:18" ht="15">
      <c r="A9" s="16" t="str">
        <f t="shared" si="2"/>
        <v>GTL</v>
      </c>
      <c r="B9" s="34">
        <f t="shared" ref="B9:O9" si="7">B44*B$1</f>
        <v>0</v>
      </c>
      <c r="C9" s="34">
        <f t="shared" si="7"/>
        <v>0</v>
      </c>
      <c r="D9" s="34">
        <f t="shared" si="7"/>
        <v>0.66666666666666663</v>
      </c>
      <c r="E9" s="34">
        <f t="shared" si="7"/>
        <v>4.6666666666666661</v>
      </c>
      <c r="F9" s="34">
        <f t="shared" si="7"/>
        <v>2</v>
      </c>
      <c r="G9" s="34">
        <f t="shared" si="7"/>
        <v>0</v>
      </c>
      <c r="H9" s="34">
        <f t="shared" si="7"/>
        <v>0</v>
      </c>
      <c r="I9" s="34">
        <f t="shared" si="7"/>
        <v>0</v>
      </c>
      <c r="J9" s="34">
        <f t="shared" si="7"/>
        <v>0</v>
      </c>
      <c r="K9" s="34">
        <f t="shared" si="7"/>
        <v>14</v>
      </c>
      <c r="L9" s="34">
        <f t="shared" si="7"/>
        <v>0</v>
      </c>
      <c r="M9" s="34">
        <f t="shared" si="7"/>
        <v>0</v>
      </c>
      <c r="N9" s="34">
        <f t="shared" si="7"/>
        <v>0</v>
      </c>
      <c r="O9" s="34">
        <f t="shared" si="7"/>
        <v>3</v>
      </c>
      <c r="P9" s="34">
        <f t="shared" si="4"/>
        <v>24.333333333333332</v>
      </c>
      <c r="Q9" s="3"/>
      <c r="R9" s="16" t="s">
        <v>20</v>
      </c>
    </row>
    <row r="10" spans="1:18" ht="15">
      <c r="A10" s="16" t="str">
        <f t="shared" si="2"/>
        <v>IAF</v>
      </c>
      <c r="B10" s="34">
        <f t="shared" ref="B10:O10" si="8">B45*B$1</f>
        <v>11</v>
      </c>
      <c r="C10" s="34">
        <f t="shared" si="8"/>
        <v>0</v>
      </c>
      <c r="D10" s="34">
        <f t="shared" si="8"/>
        <v>1</v>
      </c>
      <c r="E10" s="34">
        <f t="shared" si="8"/>
        <v>3.333333333333333</v>
      </c>
      <c r="F10" s="34">
        <f t="shared" si="8"/>
        <v>0</v>
      </c>
      <c r="G10" s="34">
        <f t="shared" si="8"/>
        <v>4</v>
      </c>
      <c r="H10" s="34">
        <f t="shared" si="8"/>
        <v>0</v>
      </c>
      <c r="I10" s="34">
        <f t="shared" si="8"/>
        <v>1</v>
      </c>
      <c r="J10" s="34">
        <f t="shared" si="8"/>
        <v>0</v>
      </c>
      <c r="K10" s="34">
        <f t="shared" si="8"/>
        <v>4.2</v>
      </c>
      <c r="L10" s="34">
        <f t="shared" si="8"/>
        <v>2</v>
      </c>
      <c r="M10" s="34">
        <f t="shared" si="8"/>
        <v>0</v>
      </c>
      <c r="N10" s="34">
        <f t="shared" si="8"/>
        <v>0</v>
      </c>
      <c r="O10" s="34">
        <f t="shared" si="8"/>
        <v>0.5</v>
      </c>
      <c r="P10" s="34">
        <f t="shared" si="4"/>
        <v>27.033333333333331</v>
      </c>
      <c r="Q10" s="3"/>
      <c r="R10" s="16" t="s">
        <v>21</v>
      </c>
    </row>
    <row r="11" spans="1:18" ht="15">
      <c r="A11" s="16" t="str">
        <f t="shared" si="2"/>
        <v>KEG</v>
      </c>
      <c r="B11" s="34">
        <f t="shared" ref="B11:O11" si="9">B46*B$1</f>
        <v>0</v>
      </c>
      <c r="C11" s="34">
        <f t="shared" si="9"/>
        <v>0</v>
      </c>
      <c r="D11" s="34">
        <f t="shared" si="9"/>
        <v>0.66666666666666663</v>
      </c>
      <c r="E11" s="34">
        <f t="shared" si="9"/>
        <v>3.333333333333333</v>
      </c>
      <c r="F11" s="34">
        <f t="shared" si="9"/>
        <v>0</v>
      </c>
      <c r="G11" s="34">
        <f t="shared" si="9"/>
        <v>0</v>
      </c>
      <c r="H11" s="34">
        <f t="shared" si="9"/>
        <v>0</v>
      </c>
      <c r="I11" s="34">
        <f t="shared" si="9"/>
        <v>0</v>
      </c>
      <c r="J11" s="34">
        <f t="shared" si="9"/>
        <v>19</v>
      </c>
      <c r="K11" s="34">
        <f t="shared" si="9"/>
        <v>4</v>
      </c>
      <c r="L11" s="34">
        <f t="shared" si="9"/>
        <v>0</v>
      </c>
      <c r="M11" s="34">
        <f t="shared" si="9"/>
        <v>0</v>
      </c>
      <c r="N11" s="34">
        <f t="shared" si="9"/>
        <v>0</v>
      </c>
      <c r="O11" s="34">
        <f t="shared" si="9"/>
        <v>8</v>
      </c>
      <c r="P11" s="34">
        <f t="shared" si="4"/>
        <v>35</v>
      </c>
      <c r="Q11" s="3"/>
      <c r="R11" s="16" t="s">
        <v>22</v>
      </c>
    </row>
    <row r="12" spans="1:18" ht="15">
      <c r="A12" s="16" t="str">
        <f t="shared" si="2"/>
        <v>LMS</v>
      </c>
      <c r="B12" s="34">
        <f t="shared" ref="B12:O12" si="10">B47*B$1</f>
        <v>0</v>
      </c>
      <c r="C12" s="34">
        <f t="shared" si="10"/>
        <v>0</v>
      </c>
      <c r="D12" s="34">
        <f t="shared" si="10"/>
        <v>0</v>
      </c>
      <c r="E12" s="34">
        <f t="shared" si="10"/>
        <v>6.6666666666666661</v>
      </c>
      <c r="F12" s="34">
        <f t="shared" si="10"/>
        <v>0</v>
      </c>
      <c r="G12" s="34">
        <f t="shared" si="10"/>
        <v>0</v>
      </c>
      <c r="H12" s="34">
        <f t="shared" si="10"/>
        <v>1</v>
      </c>
      <c r="I12" s="34">
        <f t="shared" si="10"/>
        <v>0</v>
      </c>
      <c r="J12" s="34">
        <f t="shared" si="10"/>
        <v>0</v>
      </c>
      <c r="K12" s="34">
        <f t="shared" si="10"/>
        <v>6</v>
      </c>
      <c r="L12" s="34">
        <f t="shared" si="10"/>
        <v>1</v>
      </c>
      <c r="M12" s="34">
        <f t="shared" si="10"/>
        <v>0</v>
      </c>
      <c r="N12" s="34">
        <f t="shared" si="10"/>
        <v>0</v>
      </c>
      <c r="O12" s="34">
        <f t="shared" si="10"/>
        <v>13</v>
      </c>
      <c r="P12" s="34">
        <f t="shared" si="4"/>
        <v>27.666666666666664</v>
      </c>
      <c r="Q12" s="3"/>
      <c r="R12" s="16" t="s">
        <v>23</v>
      </c>
    </row>
    <row r="13" spans="1:18" ht="15">
      <c r="A13" s="16" t="str">
        <f t="shared" si="2"/>
        <v>PSL</v>
      </c>
      <c r="B13" s="34">
        <f t="shared" ref="B13:O13" si="11">B48*B$1</f>
        <v>0</v>
      </c>
      <c r="C13" s="34">
        <f t="shared" si="11"/>
        <v>0</v>
      </c>
      <c r="D13" s="34">
        <f t="shared" si="11"/>
        <v>0.66666666666666663</v>
      </c>
      <c r="E13" s="34">
        <f t="shared" si="11"/>
        <v>11.333333333333332</v>
      </c>
      <c r="F13" s="34">
        <f t="shared" si="11"/>
        <v>0</v>
      </c>
      <c r="G13" s="34">
        <f t="shared" si="11"/>
        <v>0</v>
      </c>
      <c r="H13" s="34">
        <f t="shared" si="11"/>
        <v>1</v>
      </c>
      <c r="I13" s="34">
        <f t="shared" si="11"/>
        <v>4</v>
      </c>
      <c r="J13" s="34">
        <f t="shared" si="11"/>
        <v>0</v>
      </c>
      <c r="K13" s="34">
        <f t="shared" si="11"/>
        <v>13</v>
      </c>
      <c r="L13" s="34">
        <f t="shared" si="11"/>
        <v>1</v>
      </c>
      <c r="M13" s="34">
        <f t="shared" si="11"/>
        <v>3</v>
      </c>
      <c r="N13" s="34">
        <f t="shared" si="11"/>
        <v>0</v>
      </c>
      <c r="O13" s="34">
        <f t="shared" si="11"/>
        <v>1</v>
      </c>
      <c r="P13" s="34">
        <f t="shared" si="4"/>
        <v>35</v>
      </c>
      <c r="Q13" s="3"/>
      <c r="R13" s="16" t="s">
        <v>24</v>
      </c>
    </row>
    <row r="14" spans="1:18" ht="15">
      <c r="A14" s="16" t="str">
        <f t="shared" si="2"/>
        <v>RAL</v>
      </c>
      <c r="B14" s="34">
        <f t="shared" ref="B14:O14" si="12">B49*B$1</f>
        <v>0</v>
      </c>
      <c r="C14" s="34">
        <f t="shared" si="12"/>
        <v>0</v>
      </c>
      <c r="D14" s="34">
        <f t="shared" si="12"/>
        <v>0.66666666666666663</v>
      </c>
      <c r="E14" s="34">
        <f t="shared" si="12"/>
        <v>1.6666666666666665</v>
      </c>
      <c r="F14" s="34">
        <f t="shared" si="12"/>
        <v>0</v>
      </c>
      <c r="G14" s="34">
        <f t="shared" si="12"/>
        <v>0</v>
      </c>
      <c r="H14" s="34">
        <f t="shared" si="12"/>
        <v>0</v>
      </c>
      <c r="I14" s="34">
        <f t="shared" si="12"/>
        <v>0</v>
      </c>
      <c r="J14" s="34">
        <f t="shared" si="12"/>
        <v>0</v>
      </c>
      <c r="K14" s="34">
        <f t="shared" si="12"/>
        <v>4</v>
      </c>
      <c r="L14" s="34">
        <f t="shared" si="12"/>
        <v>3</v>
      </c>
      <c r="M14" s="34">
        <f t="shared" si="12"/>
        <v>0</v>
      </c>
      <c r="N14" s="34">
        <f t="shared" si="12"/>
        <v>0</v>
      </c>
      <c r="O14" s="34">
        <f t="shared" si="12"/>
        <v>1.25</v>
      </c>
      <c r="P14" s="34">
        <f t="shared" si="4"/>
        <v>10.583333333333332</v>
      </c>
      <c r="Q14" s="3"/>
      <c r="R14" s="16" t="s">
        <v>25</v>
      </c>
    </row>
    <row r="15" spans="1:18" ht="15">
      <c r="A15" s="16" t="str">
        <f t="shared" si="2"/>
        <v>SIL</v>
      </c>
      <c r="B15" s="34">
        <f t="shared" ref="B15:O15" si="13">B50*B$1</f>
        <v>0</v>
      </c>
      <c r="C15" s="34">
        <f t="shared" si="13"/>
        <v>0</v>
      </c>
      <c r="D15" s="34">
        <f t="shared" si="13"/>
        <v>4.333333333333333</v>
      </c>
      <c r="E15" s="34">
        <f t="shared" si="13"/>
        <v>8.3333333333333321</v>
      </c>
      <c r="F15" s="34">
        <f t="shared" si="13"/>
        <v>2</v>
      </c>
      <c r="G15" s="34">
        <f t="shared" si="13"/>
        <v>0</v>
      </c>
      <c r="H15" s="34">
        <f t="shared" si="13"/>
        <v>0</v>
      </c>
      <c r="I15" s="34">
        <f t="shared" si="13"/>
        <v>1</v>
      </c>
      <c r="J15" s="34">
        <f t="shared" si="13"/>
        <v>0</v>
      </c>
      <c r="K15" s="34">
        <f t="shared" si="13"/>
        <v>8</v>
      </c>
      <c r="L15" s="34">
        <f t="shared" si="13"/>
        <v>2</v>
      </c>
      <c r="M15" s="34">
        <f t="shared" si="13"/>
        <v>0</v>
      </c>
      <c r="N15" s="34">
        <f t="shared" si="13"/>
        <v>0</v>
      </c>
      <c r="O15" s="34">
        <f t="shared" si="13"/>
        <v>4</v>
      </c>
      <c r="P15" s="34">
        <f t="shared" si="4"/>
        <v>29.666666666666664</v>
      </c>
      <c r="Q15" s="3"/>
      <c r="R15" s="16" t="s">
        <v>26</v>
      </c>
    </row>
    <row r="16" spans="1:18" ht="15">
      <c r="A16" s="16" t="str">
        <f t="shared" si="2"/>
        <v>XRF &amp; cleanroom</v>
      </c>
      <c r="B16" s="34">
        <f t="shared" ref="B16:O16" si="14">B51*B$1</f>
        <v>0</v>
      </c>
      <c r="C16" s="34">
        <f t="shared" si="14"/>
        <v>0</v>
      </c>
      <c r="D16" s="34">
        <f t="shared" si="14"/>
        <v>3.6666666666666665</v>
      </c>
      <c r="E16" s="34">
        <f t="shared" si="14"/>
        <v>31</v>
      </c>
      <c r="F16" s="34">
        <f t="shared" si="14"/>
        <v>1</v>
      </c>
      <c r="G16" s="34">
        <f t="shared" si="14"/>
        <v>0</v>
      </c>
      <c r="H16" s="34">
        <f t="shared" si="14"/>
        <v>0</v>
      </c>
      <c r="I16" s="34">
        <f t="shared" si="14"/>
        <v>2</v>
      </c>
      <c r="J16" s="34">
        <f t="shared" si="14"/>
        <v>0</v>
      </c>
      <c r="K16" s="34">
        <f t="shared" si="14"/>
        <v>26</v>
      </c>
      <c r="L16" s="34">
        <f t="shared" si="14"/>
        <v>1</v>
      </c>
      <c r="M16" s="34">
        <f t="shared" si="14"/>
        <v>0</v>
      </c>
      <c r="N16" s="34">
        <f t="shared" si="14"/>
        <v>0</v>
      </c>
      <c r="O16" s="34">
        <f t="shared" si="14"/>
        <v>21</v>
      </c>
      <c r="P16" s="34">
        <f t="shared" si="4"/>
        <v>85.666666666666657</v>
      </c>
      <c r="Q16" s="3"/>
      <c r="R16" s="16" t="s">
        <v>27</v>
      </c>
    </row>
    <row r="17" spans="1:18" ht="15">
      <c r="A17" s="16" t="str">
        <f t="shared" si="2"/>
        <v>LPL</v>
      </c>
      <c r="B17" s="34">
        <f t="shared" ref="B17:O17" si="15">B52*B$1</f>
        <v>0</v>
      </c>
      <c r="C17" s="34">
        <f t="shared" si="15"/>
        <v>0</v>
      </c>
      <c r="D17" s="34">
        <f t="shared" si="15"/>
        <v>1.3333333333333333</v>
      </c>
      <c r="E17" s="34">
        <f t="shared" si="15"/>
        <v>7.333333333333333</v>
      </c>
      <c r="F17" s="34">
        <f t="shared" si="15"/>
        <v>0</v>
      </c>
      <c r="G17" s="34">
        <f t="shared" si="15"/>
        <v>0</v>
      </c>
      <c r="H17" s="34">
        <f t="shared" si="15"/>
        <v>0</v>
      </c>
      <c r="I17" s="34">
        <f t="shared" si="15"/>
        <v>0</v>
      </c>
      <c r="J17" s="34">
        <f t="shared" si="15"/>
        <v>0</v>
      </c>
      <c r="K17" s="34">
        <f t="shared" si="15"/>
        <v>12</v>
      </c>
      <c r="L17" s="34">
        <f t="shared" si="15"/>
        <v>0</v>
      </c>
      <c r="M17" s="34">
        <f t="shared" si="15"/>
        <v>0</v>
      </c>
      <c r="N17" s="34">
        <f t="shared" si="15"/>
        <v>0</v>
      </c>
      <c r="O17" s="34">
        <f t="shared" si="15"/>
        <v>2</v>
      </c>
      <c r="P17" s="34">
        <f t="shared" si="4"/>
        <v>22.666666666666664</v>
      </c>
      <c r="Q17" s="3"/>
      <c r="R17" s="16" t="s">
        <v>28</v>
      </c>
    </row>
    <row r="18" spans="1:18" s="3" customFormat="1" ht="15">
      <c r="A18" s="31" t="str">
        <f t="shared" si="2"/>
        <v>Natuurkunde</v>
      </c>
      <c r="B18" s="34">
        <f t="shared" ref="B18:O18" si="16">B53*B$1</f>
        <v>0</v>
      </c>
      <c r="C18" s="34">
        <f t="shared" si="16"/>
        <v>0</v>
      </c>
      <c r="D18" s="34">
        <f t="shared" si="16"/>
        <v>68</v>
      </c>
      <c r="E18" s="34">
        <f t="shared" si="16"/>
        <v>379.33333333333331</v>
      </c>
      <c r="F18" s="34">
        <f t="shared" si="16"/>
        <v>25</v>
      </c>
      <c r="G18" s="34">
        <f t="shared" si="16"/>
        <v>0</v>
      </c>
      <c r="H18" s="34">
        <f t="shared" si="16"/>
        <v>6</v>
      </c>
      <c r="I18" s="34">
        <f t="shared" si="16"/>
        <v>5</v>
      </c>
      <c r="J18" s="34">
        <f t="shared" si="16"/>
        <v>12</v>
      </c>
      <c r="K18" s="34">
        <f t="shared" si="16"/>
        <v>382.40000000000003</v>
      </c>
      <c r="L18" s="34">
        <f t="shared" si="16"/>
        <v>21</v>
      </c>
      <c r="M18" s="34">
        <f t="shared" si="16"/>
        <v>10</v>
      </c>
      <c r="N18" s="34">
        <f t="shared" si="16"/>
        <v>0</v>
      </c>
      <c r="O18" s="34">
        <f t="shared" si="16"/>
        <v>189</v>
      </c>
      <c r="P18" s="34">
        <f t="shared" si="4"/>
        <v>1097.7333333333333</v>
      </c>
      <c r="R18" s="31" t="s">
        <v>29</v>
      </c>
    </row>
    <row r="19" spans="1:18" ht="15">
      <c r="A19" s="19" t="str">
        <f t="shared" si="2"/>
        <v>BIOP</v>
      </c>
      <c r="B19" s="34">
        <f t="shared" ref="B19:O19" si="17">B54*B$1</f>
        <v>0</v>
      </c>
      <c r="C19" s="34">
        <f t="shared" si="17"/>
        <v>0</v>
      </c>
      <c r="D19" s="34">
        <f t="shared" si="17"/>
        <v>16.666666666666664</v>
      </c>
      <c r="E19" s="34">
        <f t="shared" si="17"/>
        <v>111</v>
      </c>
      <c r="F19" s="34">
        <f t="shared" si="17"/>
        <v>7</v>
      </c>
      <c r="G19" s="34">
        <f t="shared" si="17"/>
        <v>0</v>
      </c>
      <c r="H19" s="34">
        <f t="shared" si="17"/>
        <v>4</v>
      </c>
      <c r="I19" s="34">
        <f t="shared" si="17"/>
        <v>0</v>
      </c>
      <c r="J19" s="34">
        <f t="shared" si="17"/>
        <v>0</v>
      </c>
      <c r="K19" s="34">
        <f t="shared" si="17"/>
        <v>78</v>
      </c>
      <c r="L19" s="34">
        <f t="shared" si="17"/>
        <v>8</v>
      </c>
      <c r="M19" s="34">
        <f t="shared" si="17"/>
        <v>6</v>
      </c>
      <c r="N19" s="34">
        <f t="shared" si="17"/>
        <v>0</v>
      </c>
      <c r="O19" s="34">
        <f t="shared" si="17"/>
        <v>34</v>
      </c>
      <c r="P19" s="34">
        <f t="shared" si="4"/>
        <v>264.66666666666663</v>
      </c>
      <c r="Q19" s="3"/>
      <c r="R19" s="19" t="s">
        <v>30</v>
      </c>
    </row>
    <row r="20" spans="1:18" ht="15">
      <c r="A20" s="19" t="str">
        <f t="shared" si="2"/>
        <v>BMI</v>
      </c>
      <c r="B20" s="34">
        <f t="shared" ref="B20:O20" si="18">B55*B$1</f>
        <v>0</v>
      </c>
      <c r="C20" s="34">
        <f t="shared" si="18"/>
        <v>0</v>
      </c>
      <c r="D20" s="34">
        <f t="shared" si="18"/>
        <v>12.666666666666666</v>
      </c>
      <c r="E20" s="34">
        <f t="shared" si="18"/>
        <v>71.666666666666657</v>
      </c>
      <c r="F20" s="34">
        <f t="shared" si="18"/>
        <v>2</v>
      </c>
      <c r="G20" s="34">
        <f t="shared" si="18"/>
        <v>0</v>
      </c>
      <c r="H20" s="34">
        <f t="shared" si="18"/>
        <v>0</v>
      </c>
      <c r="I20" s="34">
        <f t="shared" si="18"/>
        <v>0</v>
      </c>
      <c r="J20" s="34">
        <f t="shared" si="18"/>
        <v>2</v>
      </c>
      <c r="K20" s="34">
        <f t="shared" si="18"/>
        <v>52</v>
      </c>
      <c r="L20" s="34">
        <f t="shared" si="18"/>
        <v>4</v>
      </c>
      <c r="M20" s="34">
        <f t="shared" si="18"/>
        <v>0</v>
      </c>
      <c r="N20" s="34">
        <f t="shared" si="18"/>
        <v>0</v>
      </c>
      <c r="O20" s="34">
        <f t="shared" si="18"/>
        <v>14</v>
      </c>
      <c r="P20" s="34">
        <f t="shared" si="4"/>
        <v>158.33333333333331</v>
      </c>
      <c r="Q20" s="3"/>
      <c r="R20" s="19" t="s">
        <v>31</v>
      </c>
    </row>
    <row r="21" spans="1:18" ht="15">
      <c r="A21" s="19" t="str">
        <f t="shared" si="2"/>
        <v>PLS</v>
      </c>
      <c r="B21" s="34">
        <f t="shared" ref="B21:O21" si="19">B56*B$1</f>
        <v>0</v>
      </c>
      <c r="C21" s="34">
        <f t="shared" si="19"/>
        <v>0</v>
      </c>
      <c r="D21" s="34">
        <f t="shared" si="19"/>
        <v>16.666666666666664</v>
      </c>
      <c r="E21" s="34">
        <f t="shared" si="19"/>
        <v>61.666666666666664</v>
      </c>
      <c r="F21" s="34">
        <f t="shared" si="19"/>
        <v>12</v>
      </c>
      <c r="G21" s="34">
        <f t="shared" si="19"/>
        <v>0</v>
      </c>
      <c r="H21" s="34">
        <f t="shared" si="19"/>
        <v>1</v>
      </c>
      <c r="I21" s="34">
        <f t="shared" si="19"/>
        <v>5</v>
      </c>
      <c r="J21" s="34">
        <f t="shared" si="19"/>
        <v>10</v>
      </c>
      <c r="K21" s="34">
        <f t="shared" si="19"/>
        <v>91</v>
      </c>
      <c r="L21" s="34">
        <f t="shared" si="19"/>
        <v>3</v>
      </c>
      <c r="M21" s="34">
        <f t="shared" si="19"/>
        <v>3</v>
      </c>
      <c r="N21" s="34">
        <f t="shared" si="19"/>
        <v>0</v>
      </c>
      <c r="O21" s="34">
        <f t="shared" si="19"/>
        <v>23</v>
      </c>
      <c r="P21" s="34">
        <f t="shared" si="4"/>
        <v>226.33333333333331</v>
      </c>
      <c r="R21" s="19" t="s">
        <v>32</v>
      </c>
    </row>
    <row r="22" spans="1:18" ht="15">
      <c r="A22" s="19" t="str">
        <f t="shared" si="2"/>
        <v>POE</v>
      </c>
      <c r="B22" s="34">
        <f t="shared" ref="B22:O22" si="20">B57*B$1</f>
        <v>0</v>
      </c>
      <c r="C22" s="34">
        <f t="shared" si="20"/>
        <v>0</v>
      </c>
      <c r="D22" s="34">
        <f t="shared" si="20"/>
        <v>2.6666666666666665</v>
      </c>
      <c r="E22" s="34">
        <f t="shared" si="20"/>
        <v>18.333333333333332</v>
      </c>
      <c r="F22" s="34">
        <f t="shared" si="20"/>
        <v>4</v>
      </c>
      <c r="G22" s="34">
        <f t="shared" si="20"/>
        <v>0</v>
      </c>
      <c r="H22" s="34">
        <f t="shared" si="20"/>
        <v>1</v>
      </c>
      <c r="I22" s="34">
        <f t="shared" si="20"/>
        <v>0</v>
      </c>
      <c r="J22" s="34">
        <f t="shared" si="20"/>
        <v>0</v>
      </c>
      <c r="K22" s="34">
        <f t="shared" si="20"/>
        <v>57</v>
      </c>
      <c r="L22" s="34">
        <f t="shared" si="20"/>
        <v>3</v>
      </c>
      <c r="M22" s="34">
        <f t="shared" si="20"/>
        <v>1</v>
      </c>
      <c r="N22" s="34">
        <f t="shared" si="20"/>
        <v>0</v>
      </c>
      <c r="O22" s="34">
        <f t="shared" si="20"/>
        <v>32</v>
      </c>
      <c r="P22" s="34">
        <f t="shared" si="4"/>
        <v>119</v>
      </c>
      <c r="R22" s="19" t="s">
        <v>33</v>
      </c>
    </row>
    <row r="23" spans="1:18" ht="15">
      <c r="A23" s="19" t="str">
        <f t="shared" si="2"/>
        <v>QMLA</v>
      </c>
      <c r="B23" s="34">
        <f t="shared" ref="B23:O23" si="21">B58*B$1</f>
        <v>0</v>
      </c>
      <c r="C23" s="34">
        <f t="shared" si="21"/>
        <v>0</v>
      </c>
      <c r="D23" s="34">
        <f t="shared" si="21"/>
        <v>19.333333333333332</v>
      </c>
      <c r="E23" s="34">
        <f t="shared" si="21"/>
        <v>116.66666666666666</v>
      </c>
      <c r="F23" s="34">
        <f t="shared" si="21"/>
        <v>0</v>
      </c>
      <c r="G23" s="34">
        <f t="shared" si="21"/>
        <v>0</v>
      </c>
      <c r="H23" s="34">
        <f t="shared" si="21"/>
        <v>0</v>
      </c>
      <c r="I23" s="34">
        <f t="shared" si="21"/>
        <v>0</v>
      </c>
      <c r="J23" s="34">
        <f t="shared" si="21"/>
        <v>0</v>
      </c>
      <c r="K23" s="34">
        <f t="shared" si="21"/>
        <v>104.4</v>
      </c>
      <c r="L23" s="34">
        <f t="shared" si="21"/>
        <v>3</v>
      </c>
      <c r="M23" s="34">
        <f t="shared" si="21"/>
        <v>0</v>
      </c>
      <c r="N23" s="34">
        <f t="shared" si="21"/>
        <v>0</v>
      </c>
      <c r="O23" s="34">
        <f t="shared" si="21"/>
        <v>86</v>
      </c>
      <c r="P23" s="34">
        <f t="shared" si="4"/>
        <v>329.4</v>
      </c>
      <c r="R23" s="19" t="s">
        <v>34</v>
      </c>
    </row>
    <row r="24" spans="1:18" s="3" customFormat="1" ht="15">
      <c r="A24" s="29" t="str">
        <f t="shared" si="2"/>
        <v>Neurowetenschappen</v>
      </c>
      <c r="B24" s="34">
        <f t="shared" ref="B24:O24" si="22">B59*B$1</f>
        <v>0</v>
      </c>
      <c r="C24" s="34">
        <f t="shared" si="22"/>
        <v>0</v>
      </c>
      <c r="D24" s="34">
        <f t="shared" si="22"/>
        <v>60.333333333333329</v>
      </c>
      <c r="E24" s="34">
        <f t="shared" si="22"/>
        <v>172.66666666666666</v>
      </c>
      <c r="F24" s="34">
        <f t="shared" si="22"/>
        <v>45</v>
      </c>
      <c r="G24" s="34">
        <f t="shared" si="22"/>
        <v>24</v>
      </c>
      <c r="H24" s="34">
        <f t="shared" si="22"/>
        <v>4</v>
      </c>
      <c r="I24" s="34">
        <f t="shared" si="22"/>
        <v>16</v>
      </c>
      <c r="J24" s="34">
        <f t="shared" si="22"/>
        <v>49</v>
      </c>
      <c r="K24" s="34">
        <f t="shared" si="22"/>
        <v>215.4</v>
      </c>
      <c r="L24" s="34">
        <f t="shared" si="22"/>
        <v>9.6000000000000014</v>
      </c>
      <c r="M24" s="34">
        <f t="shared" si="22"/>
        <v>13</v>
      </c>
      <c r="N24" s="34">
        <f t="shared" si="22"/>
        <v>11</v>
      </c>
      <c r="O24" s="34">
        <f t="shared" si="22"/>
        <v>104.5</v>
      </c>
      <c r="P24" s="34">
        <f t="shared" si="4"/>
        <v>724.5</v>
      </c>
      <c r="R24" s="29" t="s">
        <v>35</v>
      </c>
    </row>
    <row r="25" spans="1:18" ht="15">
      <c r="A25" s="12" t="str">
        <f t="shared" si="2"/>
        <v>2e etage</v>
      </c>
      <c r="B25" s="34">
        <f t="shared" ref="B25:O25" si="23">B60*B$1</f>
        <v>0</v>
      </c>
      <c r="C25" s="34">
        <f t="shared" si="23"/>
        <v>0</v>
      </c>
      <c r="D25" s="34">
        <f t="shared" si="23"/>
        <v>10</v>
      </c>
      <c r="E25" s="34">
        <f t="shared" si="23"/>
        <v>16.333333333333332</v>
      </c>
      <c r="F25" s="34">
        <f t="shared" si="23"/>
        <v>6</v>
      </c>
      <c r="G25" s="34">
        <f t="shared" si="23"/>
        <v>0</v>
      </c>
      <c r="H25" s="34">
        <f t="shared" si="23"/>
        <v>2</v>
      </c>
      <c r="I25" s="34">
        <f t="shared" si="23"/>
        <v>0</v>
      </c>
      <c r="J25" s="34">
        <f t="shared" si="23"/>
        <v>0</v>
      </c>
      <c r="K25" s="34">
        <f t="shared" si="23"/>
        <v>19</v>
      </c>
      <c r="L25" s="34">
        <f t="shared" si="23"/>
        <v>3</v>
      </c>
      <c r="M25" s="34">
        <f t="shared" si="23"/>
        <v>0</v>
      </c>
      <c r="N25" s="34">
        <f t="shared" si="23"/>
        <v>0</v>
      </c>
      <c r="O25" s="34">
        <f t="shared" si="23"/>
        <v>19</v>
      </c>
      <c r="P25" s="34">
        <f t="shared" si="4"/>
        <v>75.333333333333329</v>
      </c>
      <c r="R25" s="12" t="s">
        <v>36</v>
      </c>
    </row>
    <row r="26" spans="1:18" ht="15">
      <c r="A26" s="12" t="str">
        <f t="shared" si="2"/>
        <v>3e etage + BG</v>
      </c>
      <c r="B26" s="34">
        <f t="shared" ref="B26:O26" si="24">B61*B$1</f>
        <v>0</v>
      </c>
      <c r="C26" s="34">
        <f t="shared" si="24"/>
        <v>0</v>
      </c>
      <c r="D26" s="34">
        <f t="shared" si="24"/>
        <v>13.666666666666666</v>
      </c>
      <c r="E26" s="34">
        <f t="shared" si="24"/>
        <v>56</v>
      </c>
      <c r="F26" s="34">
        <f t="shared" si="24"/>
        <v>20</v>
      </c>
      <c r="G26" s="34">
        <f t="shared" si="24"/>
        <v>12</v>
      </c>
      <c r="H26" s="34">
        <f t="shared" si="24"/>
        <v>1</v>
      </c>
      <c r="I26" s="34">
        <f t="shared" si="24"/>
        <v>15</v>
      </c>
      <c r="J26" s="34">
        <f t="shared" si="24"/>
        <v>19</v>
      </c>
      <c r="K26" s="34">
        <f t="shared" si="24"/>
        <v>75</v>
      </c>
      <c r="L26" s="34">
        <f t="shared" si="24"/>
        <v>1</v>
      </c>
      <c r="M26" s="34">
        <f t="shared" si="24"/>
        <v>5</v>
      </c>
      <c r="N26" s="34">
        <f t="shared" si="24"/>
        <v>5</v>
      </c>
      <c r="O26" s="34">
        <f t="shared" si="24"/>
        <v>23</v>
      </c>
      <c r="P26" s="34">
        <f t="shared" si="4"/>
        <v>245.66666666666669</v>
      </c>
      <c r="R26" s="12" t="s">
        <v>37</v>
      </c>
    </row>
    <row r="27" spans="1:18" ht="15">
      <c r="A27" s="12" t="str">
        <f t="shared" si="2"/>
        <v>4e etage</v>
      </c>
      <c r="B27" s="34">
        <f t="shared" ref="B27:O27" si="25">B62*B$1</f>
        <v>0</v>
      </c>
      <c r="C27" s="34">
        <f t="shared" si="25"/>
        <v>0</v>
      </c>
      <c r="D27" s="34">
        <f t="shared" si="25"/>
        <v>35.666666666666664</v>
      </c>
      <c r="E27" s="34">
        <f t="shared" si="25"/>
        <v>92</v>
      </c>
      <c r="F27" s="34">
        <f t="shared" si="25"/>
        <v>16</v>
      </c>
      <c r="G27" s="34">
        <f t="shared" si="25"/>
        <v>4</v>
      </c>
      <c r="H27" s="34">
        <f t="shared" si="25"/>
        <v>1</v>
      </c>
      <c r="I27" s="34">
        <f t="shared" si="25"/>
        <v>1</v>
      </c>
      <c r="J27" s="34">
        <f t="shared" si="25"/>
        <v>25</v>
      </c>
      <c r="K27" s="34">
        <f t="shared" si="25"/>
        <v>105.4</v>
      </c>
      <c r="L27" s="34">
        <f t="shared" si="25"/>
        <v>3.6</v>
      </c>
      <c r="M27" s="34">
        <f t="shared" si="25"/>
        <v>8</v>
      </c>
      <c r="N27" s="34">
        <f t="shared" si="25"/>
        <v>6</v>
      </c>
      <c r="O27" s="34">
        <f t="shared" si="25"/>
        <v>47</v>
      </c>
      <c r="P27" s="34">
        <f t="shared" si="4"/>
        <v>344.66666666666669</v>
      </c>
      <c r="R27" s="12" t="s">
        <v>38</v>
      </c>
    </row>
    <row r="28" spans="1:18" ht="15">
      <c r="A28" s="12" t="str">
        <f t="shared" si="2"/>
        <v>CTG</v>
      </c>
      <c r="B28" s="34">
        <f t="shared" ref="B28:O28" si="26">B63*B$1</f>
        <v>0</v>
      </c>
      <c r="C28" s="34">
        <f t="shared" si="26"/>
        <v>0</v>
      </c>
      <c r="D28" s="34">
        <f t="shared" si="26"/>
        <v>1</v>
      </c>
      <c r="E28" s="34">
        <f t="shared" si="26"/>
        <v>8.3333333333333321</v>
      </c>
      <c r="F28" s="34">
        <f t="shared" si="26"/>
        <v>3</v>
      </c>
      <c r="G28" s="34">
        <f t="shared" si="26"/>
        <v>8</v>
      </c>
      <c r="H28" s="34">
        <f t="shared" si="26"/>
        <v>0</v>
      </c>
      <c r="I28" s="34">
        <f t="shared" si="26"/>
        <v>0</v>
      </c>
      <c r="J28" s="34">
        <f t="shared" si="26"/>
        <v>5</v>
      </c>
      <c r="K28" s="34">
        <f t="shared" si="26"/>
        <v>16</v>
      </c>
      <c r="L28" s="34">
        <f t="shared" si="26"/>
        <v>2</v>
      </c>
      <c r="M28" s="34">
        <f t="shared" si="26"/>
        <v>0</v>
      </c>
      <c r="N28" s="34">
        <f t="shared" si="26"/>
        <v>0</v>
      </c>
      <c r="O28" s="34">
        <f t="shared" si="26"/>
        <v>15.5</v>
      </c>
      <c r="P28" s="34">
        <f t="shared" si="4"/>
        <v>58.833333333333329</v>
      </c>
      <c r="R28" s="12" t="s">
        <v>39</v>
      </c>
    </row>
    <row r="29" spans="1:18" s="3" customFormat="1" ht="15">
      <c r="A29" s="32" t="str">
        <f t="shared" si="2"/>
        <v>UPC</v>
      </c>
      <c r="B29" s="34">
        <f t="shared" ref="B29:O29" si="27">B64*B$1</f>
        <v>0</v>
      </c>
      <c r="C29" s="34">
        <f t="shared" si="27"/>
        <v>0</v>
      </c>
      <c r="D29" s="34">
        <f t="shared" si="27"/>
        <v>0</v>
      </c>
      <c r="E29" s="34">
        <f t="shared" si="27"/>
        <v>0</v>
      </c>
      <c r="F29" s="34">
        <f t="shared" si="27"/>
        <v>0</v>
      </c>
      <c r="G29" s="34">
        <f t="shared" si="27"/>
        <v>0</v>
      </c>
      <c r="H29" s="34">
        <f t="shared" si="27"/>
        <v>0</v>
      </c>
      <c r="I29" s="34">
        <f t="shared" si="27"/>
        <v>0</v>
      </c>
      <c r="J29" s="34">
        <f t="shared" si="27"/>
        <v>0</v>
      </c>
      <c r="K29" s="34">
        <f t="shared" si="27"/>
        <v>0</v>
      </c>
      <c r="L29" s="34">
        <f t="shared" si="27"/>
        <v>0</v>
      </c>
      <c r="M29" s="34">
        <f t="shared" si="27"/>
        <v>0</v>
      </c>
      <c r="N29" s="34">
        <f t="shared" si="27"/>
        <v>0</v>
      </c>
      <c r="O29" s="34">
        <f t="shared" si="27"/>
        <v>60</v>
      </c>
      <c r="P29" s="34">
        <f t="shared" si="4"/>
        <v>60</v>
      </c>
      <c r="R29" s="32" t="s">
        <v>40</v>
      </c>
    </row>
    <row r="30" spans="1:18" ht="15">
      <c r="A30" s="25" t="str">
        <f t="shared" si="2"/>
        <v>W&amp;N</v>
      </c>
      <c r="B30" s="34">
        <f t="shared" ref="B30:O30" si="28">B65*B$1</f>
        <v>0</v>
      </c>
      <c r="C30" s="34">
        <f t="shared" si="28"/>
        <v>0</v>
      </c>
      <c r="D30" s="34">
        <f t="shared" si="28"/>
        <v>0</v>
      </c>
      <c r="E30" s="34">
        <f t="shared" si="28"/>
        <v>0</v>
      </c>
      <c r="F30" s="34">
        <f t="shared" si="28"/>
        <v>0</v>
      </c>
      <c r="G30" s="34">
        <f t="shared" si="28"/>
        <v>0</v>
      </c>
      <c r="H30" s="34">
        <f t="shared" si="28"/>
        <v>0</v>
      </c>
      <c r="I30" s="34">
        <f t="shared" si="28"/>
        <v>0</v>
      </c>
      <c r="J30" s="34">
        <f t="shared" si="28"/>
        <v>0</v>
      </c>
      <c r="K30" s="34">
        <f t="shared" si="28"/>
        <v>0</v>
      </c>
      <c r="L30" s="34">
        <f t="shared" si="28"/>
        <v>0</v>
      </c>
      <c r="M30" s="34">
        <f t="shared" si="28"/>
        <v>0</v>
      </c>
      <c r="N30" s="34">
        <f t="shared" si="28"/>
        <v>0</v>
      </c>
      <c r="O30" s="34">
        <f t="shared" si="28"/>
        <v>60</v>
      </c>
      <c r="P30" s="34">
        <f t="shared" si="4"/>
        <v>60</v>
      </c>
      <c r="R30" s="25" t="s">
        <v>41</v>
      </c>
    </row>
    <row r="31" spans="1:18" s="3" customFormat="1" ht="15">
      <c r="A31" s="33" t="str">
        <f t="shared" si="2"/>
        <v>Werkplaats</v>
      </c>
      <c r="B31" s="34">
        <f t="shared" ref="B31:O31" si="29">B66*B$1</f>
        <v>0</v>
      </c>
      <c r="C31" s="34">
        <f t="shared" si="29"/>
        <v>36</v>
      </c>
      <c r="D31" s="34">
        <f t="shared" si="29"/>
        <v>11</v>
      </c>
      <c r="E31" s="34">
        <f t="shared" si="29"/>
        <v>3</v>
      </c>
      <c r="F31" s="34">
        <f t="shared" si="29"/>
        <v>1</v>
      </c>
      <c r="G31" s="34">
        <f t="shared" si="29"/>
        <v>0</v>
      </c>
      <c r="H31" s="34">
        <f t="shared" si="29"/>
        <v>0</v>
      </c>
      <c r="I31" s="34">
        <f t="shared" si="29"/>
        <v>0</v>
      </c>
      <c r="J31" s="34">
        <f t="shared" si="29"/>
        <v>5</v>
      </c>
      <c r="K31" s="34">
        <f t="shared" si="29"/>
        <v>107</v>
      </c>
      <c r="L31" s="34">
        <f t="shared" si="29"/>
        <v>3</v>
      </c>
      <c r="M31" s="34">
        <f t="shared" si="29"/>
        <v>0</v>
      </c>
      <c r="N31" s="34">
        <f t="shared" si="29"/>
        <v>0</v>
      </c>
      <c r="O31" s="34">
        <f t="shared" si="29"/>
        <v>47</v>
      </c>
      <c r="P31" s="34">
        <f t="shared" si="4"/>
        <v>213</v>
      </c>
      <c r="R31" s="33" t="s">
        <v>42</v>
      </c>
    </row>
    <row r="32" spans="1:18" ht="15">
      <c r="A32" s="22" t="str">
        <f t="shared" si="2"/>
        <v>Elektronica</v>
      </c>
      <c r="B32" s="34">
        <f t="shared" ref="B32:O32" si="30">B67*B$1</f>
        <v>0</v>
      </c>
      <c r="C32" s="34">
        <f t="shared" si="30"/>
        <v>0</v>
      </c>
      <c r="D32" s="34">
        <f t="shared" si="30"/>
        <v>0</v>
      </c>
      <c r="E32" s="34">
        <f t="shared" si="30"/>
        <v>0</v>
      </c>
      <c r="F32" s="34">
        <f t="shared" si="30"/>
        <v>0</v>
      </c>
      <c r="G32" s="34">
        <f t="shared" si="30"/>
        <v>0</v>
      </c>
      <c r="H32" s="34">
        <f t="shared" si="30"/>
        <v>0</v>
      </c>
      <c r="I32" s="34">
        <f t="shared" si="30"/>
        <v>0</v>
      </c>
      <c r="J32" s="34">
        <f t="shared" si="30"/>
        <v>0</v>
      </c>
      <c r="K32" s="34">
        <f t="shared" si="30"/>
        <v>0</v>
      </c>
      <c r="L32" s="34">
        <f t="shared" si="30"/>
        <v>0</v>
      </c>
      <c r="M32" s="34">
        <f t="shared" si="30"/>
        <v>0</v>
      </c>
      <c r="N32" s="34">
        <f t="shared" si="30"/>
        <v>0</v>
      </c>
      <c r="O32" s="34">
        <f t="shared" si="30"/>
        <v>8</v>
      </c>
      <c r="P32" s="34">
        <f t="shared" si="4"/>
        <v>8</v>
      </c>
      <c r="R32" s="22" t="s">
        <v>43</v>
      </c>
    </row>
    <row r="33" spans="1:18" ht="15">
      <c r="A33" s="22" t="str">
        <f t="shared" si="2"/>
        <v>Mechanica</v>
      </c>
      <c r="B33" s="34">
        <f t="shared" ref="B33:O33" si="31">B68*B$1</f>
        <v>0</v>
      </c>
      <c r="C33" s="34">
        <f t="shared" si="31"/>
        <v>36</v>
      </c>
      <c r="D33" s="34">
        <f t="shared" si="31"/>
        <v>11</v>
      </c>
      <c r="E33" s="34">
        <f t="shared" si="31"/>
        <v>3</v>
      </c>
      <c r="F33" s="34">
        <f t="shared" si="31"/>
        <v>1</v>
      </c>
      <c r="G33" s="34">
        <f t="shared" si="31"/>
        <v>0</v>
      </c>
      <c r="H33" s="34">
        <f t="shared" si="31"/>
        <v>0</v>
      </c>
      <c r="I33" s="34">
        <f t="shared" si="31"/>
        <v>0</v>
      </c>
      <c r="J33" s="34">
        <f t="shared" si="31"/>
        <v>5</v>
      </c>
      <c r="K33" s="34">
        <f t="shared" si="31"/>
        <v>107</v>
      </c>
      <c r="L33" s="34">
        <f t="shared" si="31"/>
        <v>3</v>
      </c>
      <c r="M33" s="34">
        <f t="shared" si="31"/>
        <v>0</v>
      </c>
      <c r="N33" s="34">
        <f t="shared" si="31"/>
        <v>0</v>
      </c>
      <c r="O33" s="34">
        <f t="shared" si="31"/>
        <v>39</v>
      </c>
      <c r="P33" s="34">
        <f t="shared" si="4"/>
        <v>205</v>
      </c>
      <c r="R33" s="22" t="s">
        <v>44</v>
      </c>
    </row>
    <row r="34" spans="1:18" ht="15">
      <c r="A34" s="8" t="str">
        <f t="shared" si="2"/>
        <v>Grand Total</v>
      </c>
      <c r="B34" s="35">
        <f>SUM(B5:B33)/2</f>
        <v>11</v>
      </c>
      <c r="C34" s="35">
        <f t="shared" ref="C34:O34" si="32">SUM(C5:C33)/2</f>
        <v>36</v>
      </c>
      <c r="D34" s="35">
        <f t="shared" si="32"/>
        <v>153</v>
      </c>
      <c r="E34" s="35">
        <f t="shared" si="32"/>
        <v>643.66666666666652</v>
      </c>
      <c r="F34" s="35">
        <f t="shared" si="32"/>
        <v>85</v>
      </c>
      <c r="G34" s="35">
        <f t="shared" si="32"/>
        <v>30</v>
      </c>
      <c r="H34" s="35">
        <f t="shared" si="32"/>
        <v>12</v>
      </c>
      <c r="I34" s="35">
        <f t="shared" si="32"/>
        <v>35</v>
      </c>
      <c r="J34" s="35">
        <f t="shared" si="32"/>
        <v>85</v>
      </c>
      <c r="K34" s="35">
        <f t="shared" si="32"/>
        <v>813</v>
      </c>
      <c r="L34" s="35">
        <f t="shared" si="32"/>
        <v>47.599999999999994</v>
      </c>
      <c r="M34" s="35">
        <f t="shared" si="32"/>
        <v>28</v>
      </c>
      <c r="N34" s="35">
        <f t="shared" si="32"/>
        <v>11</v>
      </c>
      <c r="O34" s="35">
        <f t="shared" si="32"/>
        <v>466.25</v>
      </c>
      <c r="P34" s="35">
        <f t="shared" ref="P6:P34" si="33">SUM(B34:O34)</f>
        <v>2456.5166666666664</v>
      </c>
    </row>
    <row r="35" spans="1:18" ht="15"/>
    <row r="38" spans="1:18" ht="15">
      <c r="A38" s="135" t="s">
        <v>45</v>
      </c>
    </row>
    <row r="39" spans="1:18">
      <c r="A39" s="26" t="s">
        <v>46</v>
      </c>
      <c r="B39" t="s">
        <v>47</v>
      </c>
      <c r="C39" t="s">
        <v>48</v>
      </c>
      <c r="D39" t="s">
        <v>49</v>
      </c>
      <c r="E39" t="s">
        <v>50</v>
      </c>
      <c r="F39" t="s">
        <v>51</v>
      </c>
      <c r="G39" t="s">
        <v>52</v>
      </c>
      <c r="H39" t="s">
        <v>53</v>
      </c>
      <c r="I39" t="s">
        <v>54</v>
      </c>
      <c r="J39" t="s">
        <v>55</v>
      </c>
      <c r="K39" t="s">
        <v>56</v>
      </c>
      <c r="L39" t="s">
        <v>57</v>
      </c>
      <c r="M39" t="s">
        <v>58</v>
      </c>
      <c r="N39" t="s">
        <v>59</v>
      </c>
      <c r="O39" t="s">
        <v>60</v>
      </c>
    </row>
    <row r="40" spans="1:18">
      <c r="A40" s="27" t="s">
        <v>16</v>
      </c>
      <c r="B40" s="144">
        <v>11</v>
      </c>
      <c r="C40" s="144"/>
      <c r="D40" s="144">
        <v>41</v>
      </c>
      <c r="E40" s="144">
        <v>266</v>
      </c>
      <c r="F40" s="144">
        <v>14</v>
      </c>
      <c r="G40" s="144">
        <v>6</v>
      </c>
      <c r="H40" s="144">
        <v>2</v>
      </c>
      <c r="I40" s="144">
        <v>14</v>
      </c>
      <c r="J40" s="144">
        <v>19</v>
      </c>
      <c r="K40" s="144">
        <v>541</v>
      </c>
      <c r="L40" s="144">
        <v>70</v>
      </c>
      <c r="M40" s="144">
        <v>25</v>
      </c>
      <c r="N40" s="144"/>
      <c r="O40" s="144">
        <v>65.75</v>
      </c>
    </row>
    <row r="41" spans="1:18">
      <c r="A41" s="28" t="s">
        <v>17</v>
      </c>
      <c r="B41" s="144"/>
      <c r="C41" s="144"/>
      <c r="D41" s="144"/>
      <c r="E41" s="144">
        <v>6</v>
      </c>
      <c r="F41" s="144"/>
      <c r="G41" s="144"/>
      <c r="H41" s="144"/>
      <c r="I41" s="144">
        <v>1</v>
      </c>
      <c r="J41" s="144"/>
      <c r="K41" s="144"/>
      <c r="L41" s="144">
        <v>5</v>
      </c>
      <c r="M41" s="144"/>
      <c r="N41" s="144"/>
      <c r="O41" s="144">
        <v>2</v>
      </c>
    </row>
    <row r="42" spans="1:18">
      <c r="A42" s="28" t="s">
        <v>18</v>
      </c>
      <c r="B42" s="144"/>
      <c r="C42" s="144"/>
      <c r="D42" s="144">
        <v>1</v>
      </c>
      <c r="E42" s="144">
        <v>16</v>
      </c>
      <c r="F42" s="144">
        <v>7</v>
      </c>
      <c r="G42" s="144"/>
      <c r="H42" s="144"/>
      <c r="I42" s="144">
        <v>3</v>
      </c>
      <c r="J42" s="144"/>
      <c r="K42" s="144">
        <v>40</v>
      </c>
      <c r="L42" s="144">
        <v>10</v>
      </c>
      <c r="M42" s="144">
        <v>10</v>
      </c>
      <c r="N42" s="144"/>
      <c r="O42" s="144"/>
    </row>
    <row r="43" spans="1:18">
      <c r="A43" s="28" t="s">
        <v>19</v>
      </c>
      <c r="B43" s="144"/>
      <c r="C43" s="144"/>
      <c r="D43" s="144">
        <v>1</v>
      </c>
      <c r="E43" s="144">
        <v>11</v>
      </c>
      <c r="F43" s="144">
        <v>2</v>
      </c>
      <c r="G43" s="144">
        <v>2</v>
      </c>
      <c r="H43" s="144"/>
      <c r="I43" s="144">
        <v>2</v>
      </c>
      <c r="J43" s="144"/>
      <c r="K43" s="144">
        <v>45</v>
      </c>
      <c r="L43" s="144">
        <v>5</v>
      </c>
      <c r="M43" s="144"/>
      <c r="N43" s="144"/>
      <c r="O43" s="144">
        <v>10</v>
      </c>
    </row>
    <row r="44" spans="1:18">
      <c r="A44" s="28" t="s">
        <v>20</v>
      </c>
      <c r="B44" s="144"/>
      <c r="C44" s="144"/>
      <c r="D44" s="144">
        <v>2</v>
      </c>
      <c r="E44" s="144">
        <v>14</v>
      </c>
      <c r="F44" s="144">
        <v>2</v>
      </c>
      <c r="G44" s="144"/>
      <c r="H44" s="144"/>
      <c r="I44" s="144"/>
      <c r="J44" s="144"/>
      <c r="K44" s="144">
        <v>70</v>
      </c>
      <c r="L44" s="144"/>
      <c r="M44" s="144"/>
      <c r="N44" s="144"/>
      <c r="O44" s="144">
        <v>3</v>
      </c>
    </row>
    <row r="45" spans="1:18">
      <c r="A45" s="28" t="s">
        <v>21</v>
      </c>
      <c r="B45" s="144">
        <v>11</v>
      </c>
      <c r="C45" s="144"/>
      <c r="D45" s="144">
        <v>3</v>
      </c>
      <c r="E45" s="144">
        <v>10</v>
      </c>
      <c r="F45" s="144"/>
      <c r="G45" s="144">
        <v>4</v>
      </c>
      <c r="H45" s="144"/>
      <c r="I45" s="144">
        <v>1</v>
      </c>
      <c r="J45" s="144"/>
      <c r="K45" s="144">
        <v>21</v>
      </c>
      <c r="L45" s="144">
        <v>10</v>
      </c>
      <c r="M45" s="144"/>
      <c r="N45" s="144"/>
      <c r="O45" s="144">
        <v>0.5</v>
      </c>
    </row>
    <row r="46" spans="1:18">
      <c r="A46" s="28" t="s">
        <v>22</v>
      </c>
      <c r="B46" s="144"/>
      <c r="C46" s="144"/>
      <c r="D46" s="144">
        <v>2</v>
      </c>
      <c r="E46" s="144">
        <v>10</v>
      </c>
      <c r="F46" s="144"/>
      <c r="G46" s="144"/>
      <c r="H46" s="144"/>
      <c r="I46" s="144"/>
      <c r="J46" s="144">
        <v>19</v>
      </c>
      <c r="K46" s="144">
        <v>20</v>
      </c>
      <c r="L46" s="144"/>
      <c r="M46" s="144"/>
      <c r="N46" s="144"/>
      <c r="O46" s="144">
        <v>8</v>
      </c>
    </row>
    <row r="47" spans="1:18">
      <c r="A47" s="28" t="s">
        <v>23</v>
      </c>
      <c r="B47" s="144"/>
      <c r="C47" s="144"/>
      <c r="D47" s="144"/>
      <c r="E47" s="144">
        <v>20</v>
      </c>
      <c r="F47" s="144"/>
      <c r="G47" s="144"/>
      <c r="H47" s="144">
        <v>1</v>
      </c>
      <c r="I47" s="144"/>
      <c r="J47" s="144"/>
      <c r="K47" s="144">
        <v>30</v>
      </c>
      <c r="L47" s="144">
        <v>5</v>
      </c>
      <c r="M47" s="144"/>
      <c r="N47" s="144"/>
      <c r="O47" s="144">
        <v>13</v>
      </c>
    </row>
    <row r="48" spans="1:18">
      <c r="A48" s="28" t="s">
        <v>24</v>
      </c>
      <c r="B48" s="144"/>
      <c r="C48" s="144"/>
      <c r="D48" s="144">
        <v>2</v>
      </c>
      <c r="E48" s="144">
        <v>34</v>
      </c>
      <c r="F48" s="144"/>
      <c r="G48" s="144"/>
      <c r="H48" s="144">
        <v>1</v>
      </c>
      <c r="I48" s="144">
        <v>4</v>
      </c>
      <c r="J48" s="144"/>
      <c r="K48" s="144">
        <v>65</v>
      </c>
      <c r="L48" s="144">
        <v>5</v>
      </c>
      <c r="M48" s="144">
        <v>15</v>
      </c>
      <c r="N48" s="144"/>
      <c r="O48" s="144">
        <v>1</v>
      </c>
    </row>
    <row r="49" spans="1:15">
      <c r="A49" s="28" t="s">
        <v>25</v>
      </c>
      <c r="B49" s="144"/>
      <c r="C49" s="144"/>
      <c r="D49" s="144">
        <v>2</v>
      </c>
      <c r="E49" s="144">
        <v>5</v>
      </c>
      <c r="F49" s="144"/>
      <c r="G49" s="144"/>
      <c r="H49" s="144"/>
      <c r="I49" s="144"/>
      <c r="J49" s="144"/>
      <c r="K49" s="144">
        <v>20</v>
      </c>
      <c r="L49" s="144">
        <v>15</v>
      </c>
      <c r="M49" s="144"/>
      <c r="N49" s="144"/>
      <c r="O49" s="144">
        <v>1.25</v>
      </c>
    </row>
    <row r="50" spans="1:15">
      <c r="A50" s="28" t="s">
        <v>26</v>
      </c>
      <c r="B50" s="144"/>
      <c r="C50" s="144"/>
      <c r="D50" s="144">
        <v>13</v>
      </c>
      <c r="E50" s="144">
        <v>25</v>
      </c>
      <c r="F50" s="144">
        <v>2</v>
      </c>
      <c r="G50" s="144"/>
      <c r="H50" s="144"/>
      <c r="I50" s="144">
        <v>1</v>
      </c>
      <c r="J50" s="144"/>
      <c r="K50" s="144">
        <v>40</v>
      </c>
      <c r="L50" s="144">
        <v>10</v>
      </c>
      <c r="M50" s="144"/>
      <c r="N50" s="144"/>
      <c r="O50" s="144">
        <v>4</v>
      </c>
    </row>
    <row r="51" spans="1:15">
      <c r="A51" s="28" t="s">
        <v>27</v>
      </c>
      <c r="B51" s="144"/>
      <c r="C51" s="144"/>
      <c r="D51" s="144">
        <v>11</v>
      </c>
      <c r="E51" s="144">
        <v>93</v>
      </c>
      <c r="F51" s="144">
        <v>1</v>
      </c>
      <c r="G51" s="144"/>
      <c r="H51" s="144"/>
      <c r="I51" s="144">
        <v>2</v>
      </c>
      <c r="J51" s="144"/>
      <c r="K51" s="144">
        <v>130</v>
      </c>
      <c r="L51" s="144">
        <v>5</v>
      </c>
      <c r="M51" s="144"/>
      <c r="N51" s="144"/>
      <c r="O51" s="144">
        <v>21</v>
      </c>
    </row>
    <row r="52" spans="1:15">
      <c r="A52" s="28" t="s">
        <v>28</v>
      </c>
      <c r="B52" s="144"/>
      <c r="C52" s="144"/>
      <c r="D52" s="144">
        <v>4</v>
      </c>
      <c r="E52" s="144">
        <v>22</v>
      </c>
      <c r="F52" s="144"/>
      <c r="G52" s="144"/>
      <c r="H52" s="144"/>
      <c r="I52" s="144"/>
      <c r="J52" s="144"/>
      <c r="K52" s="144">
        <v>60</v>
      </c>
      <c r="L52" s="144"/>
      <c r="M52" s="144"/>
      <c r="N52" s="144"/>
      <c r="O52" s="144">
        <v>2</v>
      </c>
    </row>
    <row r="53" spans="1:15">
      <c r="A53" s="27" t="s">
        <v>29</v>
      </c>
      <c r="B53" s="144"/>
      <c r="C53" s="144"/>
      <c r="D53" s="144">
        <v>204</v>
      </c>
      <c r="E53" s="144">
        <v>1138</v>
      </c>
      <c r="F53" s="144">
        <v>25</v>
      </c>
      <c r="G53" s="144"/>
      <c r="H53" s="144">
        <v>6</v>
      </c>
      <c r="I53" s="144">
        <v>5</v>
      </c>
      <c r="J53" s="144">
        <v>12</v>
      </c>
      <c r="K53" s="144">
        <v>1912</v>
      </c>
      <c r="L53" s="144">
        <v>105</v>
      </c>
      <c r="M53" s="144">
        <v>50</v>
      </c>
      <c r="N53" s="144"/>
      <c r="O53" s="144">
        <v>189</v>
      </c>
    </row>
    <row r="54" spans="1:15">
      <c r="A54" s="28" t="s">
        <v>30</v>
      </c>
      <c r="B54" s="144"/>
      <c r="C54" s="144"/>
      <c r="D54" s="144">
        <v>50</v>
      </c>
      <c r="E54" s="144">
        <v>333</v>
      </c>
      <c r="F54" s="144">
        <v>7</v>
      </c>
      <c r="G54" s="144"/>
      <c r="H54" s="144">
        <v>4</v>
      </c>
      <c r="I54" s="144"/>
      <c r="J54" s="144"/>
      <c r="K54" s="144">
        <v>390</v>
      </c>
      <c r="L54" s="144">
        <v>40</v>
      </c>
      <c r="M54" s="144">
        <v>30</v>
      </c>
      <c r="N54" s="144"/>
      <c r="O54" s="144">
        <v>34</v>
      </c>
    </row>
    <row r="55" spans="1:15">
      <c r="A55" s="28" t="s">
        <v>31</v>
      </c>
      <c r="B55" s="144"/>
      <c r="C55" s="144"/>
      <c r="D55" s="144">
        <v>38</v>
      </c>
      <c r="E55" s="144">
        <v>215</v>
      </c>
      <c r="F55" s="144">
        <v>2</v>
      </c>
      <c r="G55" s="144"/>
      <c r="H55" s="144"/>
      <c r="I55" s="144"/>
      <c r="J55" s="144">
        <v>2</v>
      </c>
      <c r="K55" s="144">
        <v>260</v>
      </c>
      <c r="L55" s="144">
        <v>20</v>
      </c>
      <c r="M55" s="144"/>
      <c r="N55" s="144"/>
      <c r="O55" s="144">
        <v>14</v>
      </c>
    </row>
    <row r="56" spans="1:15">
      <c r="A56" s="28" t="s">
        <v>32</v>
      </c>
      <c r="B56" s="144"/>
      <c r="C56" s="144"/>
      <c r="D56" s="144">
        <v>50</v>
      </c>
      <c r="E56" s="144">
        <v>185</v>
      </c>
      <c r="F56" s="144">
        <v>12</v>
      </c>
      <c r="G56" s="144"/>
      <c r="H56" s="144">
        <v>1</v>
      </c>
      <c r="I56" s="144">
        <v>5</v>
      </c>
      <c r="J56" s="144">
        <v>10</v>
      </c>
      <c r="K56" s="144">
        <v>455</v>
      </c>
      <c r="L56" s="144">
        <v>15</v>
      </c>
      <c r="M56" s="144">
        <v>15</v>
      </c>
      <c r="N56" s="144"/>
      <c r="O56" s="144">
        <v>23</v>
      </c>
    </row>
    <row r="57" spans="1:15">
      <c r="A57" s="28" t="s">
        <v>33</v>
      </c>
      <c r="B57" s="144"/>
      <c r="C57" s="144"/>
      <c r="D57" s="144">
        <v>8</v>
      </c>
      <c r="E57" s="144">
        <v>55</v>
      </c>
      <c r="F57" s="144">
        <v>4</v>
      </c>
      <c r="G57" s="144"/>
      <c r="H57" s="144">
        <v>1</v>
      </c>
      <c r="I57" s="144"/>
      <c r="J57" s="144"/>
      <c r="K57" s="144">
        <v>285</v>
      </c>
      <c r="L57" s="144">
        <v>15</v>
      </c>
      <c r="M57" s="144">
        <v>5</v>
      </c>
      <c r="N57" s="144"/>
      <c r="O57" s="144">
        <v>32</v>
      </c>
    </row>
    <row r="58" spans="1:15">
      <c r="A58" s="28" t="s">
        <v>34</v>
      </c>
      <c r="B58" s="144"/>
      <c r="C58" s="144"/>
      <c r="D58" s="144">
        <v>58</v>
      </c>
      <c r="E58" s="144">
        <v>350</v>
      </c>
      <c r="F58" s="144"/>
      <c r="G58" s="144"/>
      <c r="H58" s="144"/>
      <c r="I58" s="144"/>
      <c r="J58" s="144"/>
      <c r="K58" s="144">
        <v>522</v>
      </c>
      <c r="L58" s="144">
        <v>15</v>
      </c>
      <c r="M58" s="144"/>
      <c r="N58" s="144"/>
      <c r="O58" s="144">
        <v>86</v>
      </c>
    </row>
    <row r="59" spans="1:15">
      <c r="A59" s="27" t="s">
        <v>35</v>
      </c>
      <c r="B59" s="144"/>
      <c r="C59" s="144"/>
      <c r="D59" s="144">
        <v>181</v>
      </c>
      <c r="E59" s="144">
        <v>518</v>
      </c>
      <c r="F59" s="144">
        <v>45</v>
      </c>
      <c r="G59" s="144">
        <v>24</v>
      </c>
      <c r="H59" s="144">
        <v>4</v>
      </c>
      <c r="I59" s="144">
        <v>16</v>
      </c>
      <c r="J59" s="144">
        <v>49</v>
      </c>
      <c r="K59" s="144">
        <v>1077</v>
      </c>
      <c r="L59" s="144">
        <v>48</v>
      </c>
      <c r="M59" s="144">
        <v>65</v>
      </c>
      <c r="N59" s="144">
        <v>11</v>
      </c>
      <c r="O59" s="144">
        <v>104.5</v>
      </c>
    </row>
    <row r="60" spans="1:15">
      <c r="A60" s="28" t="s">
        <v>36</v>
      </c>
      <c r="B60" s="144"/>
      <c r="C60" s="144"/>
      <c r="D60" s="144">
        <v>30</v>
      </c>
      <c r="E60" s="144">
        <v>49</v>
      </c>
      <c r="F60" s="144">
        <v>6</v>
      </c>
      <c r="G60" s="144"/>
      <c r="H60" s="144">
        <v>2</v>
      </c>
      <c r="I60" s="144"/>
      <c r="J60" s="144"/>
      <c r="K60" s="144">
        <v>95</v>
      </c>
      <c r="L60" s="144">
        <v>15</v>
      </c>
      <c r="M60" s="144"/>
      <c r="N60" s="144"/>
      <c r="O60" s="144">
        <v>19</v>
      </c>
    </row>
    <row r="61" spans="1:15">
      <c r="A61" s="28" t="s">
        <v>37</v>
      </c>
      <c r="B61" s="144"/>
      <c r="C61" s="144"/>
      <c r="D61" s="144">
        <v>41</v>
      </c>
      <c r="E61" s="144">
        <v>168</v>
      </c>
      <c r="F61" s="144">
        <v>20</v>
      </c>
      <c r="G61" s="144">
        <v>12</v>
      </c>
      <c r="H61" s="144">
        <v>1</v>
      </c>
      <c r="I61" s="144">
        <v>15</v>
      </c>
      <c r="J61" s="144">
        <v>19</v>
      </c>
      <c r="K61" s="144">
        <v>375</v>
      </c>
      <c r="L61" s="144">
        <v>5</v>
      </c>
      <c r="M61" s="144">
        <v>25</v>
      </c>
      <c r="N61" s="144">
        <v>5</v>
      </c>
      <c r="O61" s="144">
        <v>23</v>
      </c>
    </row>
    <row r="62" spans="1:15">
      <c r="A62" s="28" t="s">
        <v>38</v>
      </c>
      <c r="B62" s="144"/>
      <c r="C62" s="144"/>
      <c r="D62" s="144">
        <v>107</v>
      </c>
      <c r="E62" s="144">
        <v>276</v>
      </c>
      <c r="F62" s="144">
        <v>16</v>
      </c>
      <c r="G62" s="144">
        <v>4</v>
      </c>
      <c r="H62" s="144">
        <v>1</v>
      </c>
      <c r="I62" s="144">
        <v>1</v>
      </c>
      <c r="J62" s="144">
        <v>25</v>
      </c>
      <c r="K62" s="144">
        <v>527</v>
      </c>
      <c r="L62" s="144">
        <v>18</v>
      </c>
      <c r="M62" s="144">
        <v>40</v>
      </c>
      <c r="N62" s="144">
        <v>6</v>
      </c>
      <c r="O62" s="144">
        <v>47</v>
      </c>
    </row>
    <row r="63" spans="1:15">
      <c r="A63" s="28" t="s">
        <v>39</v>
      </c>
      <c r="B63" s="144"/>
      <c r="C63" s="144"/>
      <c r="D63" s="144">
        <v>3</v>
      </c>
      <c r="E63" s="144">
        <v>25</v>
      </c>
      <c r="F63" s="144">
        <v>3</v>
      </c>
      <c r="G63" s="144">
        <v>8</v>
      </c>
      <c r="H63" s="144"/>
      <c r="I63" s="144"/>
      <c r="J63" s="144">
        <v>5</v>
      </c>
      <c r="K63" s="144">
        <v>80</v>
      </c>
      <c r="L63" s="144">
        <v>10</v>
      </c>
      <c r="M63" s="144"/>
      <c r="N63" s="144"/>
      <c r="O63" s="144">
        <v>15.5</v>
      </c>
    </row>
    <row r="64" spans="1:15">
      <c r="A64" s="27" t="s">
        <v>40</v>
      </c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>
        <v>60</v>
      </c>
    </row>
    <row r="65" spans="1:15">
      <c r="A65" s="28" t="s">
        <v>41</v>
      </c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>
        <v>60</v>
      </c>
    </row>
    <row r="66" spans="1:15">
      <c r="A66" s="27" t="s">
        <v>42</v>
      </c>
      <c r="B66" s="144">
        <v>0</v>
      </c>
      <c r="C66" s="144">
        <v>36</v>
      </c>
      <c r="D66" s="144">
        <v>33</v>
      </c>
      <c r="E66" s="144">
        <v>9</v>
      </c>
      <c r="F66" s="144">
        <v>1</v>
      </c>
      <c r="G66" s="144"/>
      <c r="H66" s="144"/>
      <c r="I66" s="144"/>
      <c r="J66" s="144">
        <v>5</v>
      </c>
      <c r="K66" s="144">
        <v>535</v>
      </c>
      <c r="L66" s="144">
        <v>15</v>
      </c>
      <c r="M66" s="144"/>
      <c r="N66" s="144"/>
      <c r="O66" s="144">
        <v>47</v>
      </c>
    </row>
    <row r="67" spans="1:15">
      <c r="A67" s="28" t="s">
        <v>43</v>
      </c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>
        <v>8</v>
      </c>
    </row>
    <row r="68" spans="1:15">
      <c r="A68" s="28" t="s">
        <v>44</v>
      </c>
      <c r="B68" s="144">
        <v>0</v>
      </c>
      <c r="C68" s="144">
        <v>36</v>
      </c>
      <c r="D68" s="144">
        <v>33</v>
      </c>
      <c r="E68" s="144">
        <v>9</v>
      </c>
      <c r="F68" s="144">
        <v>1</v>
      </c>
      <c r="G68" s="144"/>
      <c r="H68" s="144"/>
      <c r="I68" s="144"/>
      <c r="J68" s="144">
        <v>5</v>
      </c>
      <c r="K68" s="144">
        <v>535</v>
      </c>
      <c r="L68" s="144">
        <v>15</v>
      </c>
      <c r="M68" s="144"/>
      <c r="N68" s="144"/>
      <c r="O68" s="144">
        <v>39</v>
      </c>
    </row>
    <row r="69" spans="1:15">
      <c r="A69" s="27" t="s">
        <v>61</v>
      </c>
      <c r="B69" s="144">
        <v>11</v>
      </c>
      <c r="C69" s="144">
        <v>36</v>
      </c>
      <c r="D69" s="144">
        <v>459</v>
      </c>
      <c r="E69" s="144">
        <v>1931</v>
      </c>
      <c r="F69" s="144">
        <v>85</v>
      </c>
      <c r="G69" s="144">
        <v>30</v>
      </c>
      <c r="H69" s="144">
        <v>12</v>
      </c>
      <c r="I69" s="144">
        <v>35</v>
      </c>
      <c r="J69" s="144">
        <v>85</v>
      </c>
      <c r="K69" s="144">
        <v>4065</v>
      </c>
      <c r="L69" s="144">
        <v>238</v>
      </c>
      <c r="M69" s="144">
        <v>140</v>
      </c>
      <c r="N69" s="144">
        <v>11</v>
      </c>
      <c r="O69" s="144">
        <v>466.25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1302F-4AAC-40B0-9759-FF57022BE1AA}">
  <dimension ref="A1:T312"/>
  <sheetViews>
    <sheetView topLeftCell="A135" workbookViewId="0">
      <selection activeCell="B155" sqref="B155"/>
    </sheetView>
  </sheetViews>
  <sheetFormatPr defaultRowHeight="14.45"/>
  <cols>
    <col min="1" max="1" width="20.42578125" bestFit="1" customWidth="1"/>
    <col min="2" max="2" width="16.7109375" bestFit="1" customWidth="1"/>
    <col min="6" max="6" width="0" hidden="1" customWidth="1"/>
    <col min="9" max="9" width="0" hidden="1" customWidth="1"/>
    <col min="19" max="19" width="8.85546875" style="84"/>
    <col min="20" max="20" width="28.42578125" customWidth="1"/>
  </cols>
  <sheetData>
    <row r="1" spans="1:20">
      <c r="C1" t="s">
        <v>62</v>
      </c>
      <c r="D1" s="1">
        <v>1</v>
      </c>
      <c r="E1" s="1">
        <v>1</v>
      </c>
      <c r="F1" s="1"/>
      <c r="G1" s="1">
        <f>1/3</f>
        <v>0.33333333333333331</v>
      </c>
      <c r="H1" s="1">
        <f>1/3</f>
        <v>0.33333333333333331</v>
      </c>
      <c r="I1" s="1">
        <v>1</v>
      </c>
      <c r="J1" s="1">
        <v>1</v>
      </c>
      <c r="K1" s="1">
        <v>1</v>
      </c>
      <c r="L1" s="1">
        <v>1</v>
      </c>
      <c r="M1" s="1">
        <v>1</v>
      </c>
      <c r="N1" s="2">
        <v>1</v>
      </c>
      <c r="O1" s="1">
        <v>0.2</v>
      </c>
      <c r="P1" s="1">
        <v>0.2</v>
      </c>
      <c r="Q1" s="1">
        <v>0.2</v>
      </c>
      <c r="R1" s="2">
        <v>1</v>
      </c>
      <c r="S1" s="106" t="s">
        <v>15</v>
      </c>
    </row>
    <row r="2" spans="1:20">
      <c r="C2" s="4" t="s">
        <v>63</v>
      </c>
      <c r="D2" s="5">
        <f>D3*D1</f>
        <v>11</v>
      </c>
      <c r="E2" s="5">
        <f t="shared" ref="E2:R2" si="0">E3*E1</f>
        <v>36</v>
      </c>
      <c r="F2" s="5">
        <f t="shared" si="0"/>
        <v>0</v>
      </c>
      <c r="G2" s="5">
        <f t="shared" si="0"/>
        <v>153</v>
      </c>
      <c r="H2" s="5">
        <f t="shared" si="0"/>
        <v>643.66666666666663</v>
      </c>
      <c r="I2" s="5">
        <f t="shared" si="0"/>
        <v>0</v>
      </c>
      <c r="J2" s="5">
        <f t="shared" si="0"/>
        <v>85</v>
      </c>
      <c r="K2" s="5">
        <f t="shared" si="0"/>
        <v>30</v>
      </c>
      <c r="L2" s="5">
        <f t="shared" si="0"/>
        <v>12</v>
      </c>
      <c r="M2" s="5">
        <f t="shared" si="0"/>
        <v>35</v>
      </c>
      <c r="N2" s="5">
        <f t="shared" si="0"/>
        <v>85</v>
      </c>
      <c r="O2" s="5">
        <f t="shared" si="0"/>
        <v>813</v>
      </c>
      <c r="P2" s="5">
        <f t="shared" si="0"/>
        <v>47.6</v>
      </c>
      <c r="Q2" s="5">
        <f t="shared" si="0"/>
        <v>28</v>
      </c>
      <c r="R2" s="5">
        <f t="shared" si="0"/>
        <v>11</v>
      </c>
      <c r="S2" s="107">
        <f>S3</f>
        <v>466.25</v>
      </c>
      <c r="T2" s="6">
        <f>SUM(D2:S2)</f>
        <v>2456.5166666666664</v>
      </c>
    </row>
    <row r="3" spans="1:20">
      <c r="C3" s="3" t="s">
        <v>64</v>
      </c>
      <c r="D3" s="7">
        <f>SUM(D5:D9615)</f>
        <v>11</v>
      </c>
      <c r="E3" s="7">
        <f t="shared" ref="E3:S3" si="1">SUM(E5:E9615)</f>
        <v>36</v>
      </c>
      <c r="F3" s="7">
        <f t="shared" si="1"/>
        <v>0</v>
      </c>
      <c r="G3" s="7">
        <f t="shared" si="1"/>
        <v>459</v>
      </c>
      <c r="H3" s="7">
        <f t="shared" si="1"/>
        <v>1931</v>
      </c>
      <c r="I3" s="7">
        <f t="shared" si="1"/>
        <v>0</v>
      </c>
      <c r="J3" s="7">
        <f t="shared" si="1"/>
        <v>85</v>
      </c>
      <c r="K3" s="7">
        <f t="shared" si="1"/>
        <v>30</v>
      </c>
      <c r="L3" s="7">
        <f t="shared" si="1"/>
        <v>12</v>
      </c>
      <c r="M3" s="7">
        <f t="shared" si="1"/>
        <v>35</v>
      </c>
      <c r="N3" s="7">
        <f t="shared" si="1"/>
        <v>85</v>
      </c>
      <c r="O3" s="7">
        <f t="shared" si="1"/>
        <v>4065</v>
      </c>
      <c r="P3" s="7">
        <f t="shared" si="1"/>
        <v>238</v>
      </c>
      <c r="Q3" s="7">
        <f t="shared" si="1"/>
        <v>140</v>
      </c>
      <c r="R3" s="7">
        <f t="shared" si="1"/>
        <v>11</v>
      </c>
      <c r="S3" s="108">
        <f t="shared" si="1"/>
        <v>466.25</v>
      </c>
    </row>
    <row r="4" spans="1:20" ht="43.15">
      <c r="A4" s="8" t="s">
        <v>65</v>
      </c>
      <c r="B4" s="8" t="s">
        <v>66</v>
      </c>
      <c r="C4" s="9" t="s">
        <v>67</v>
      </c>
      <c r="D4" s="9" t="s">
        <v>2</v>
      </c>
      <c r="E4" s="9" t="s">
        <v>3</v>
      </c>
      <c r="F4" s="9" t="s">
        <v>68</v>
      </c>
      <c r="G4" s="9" t="s">
        <v>4</v>
      </c>
      <c r="H4" s="9" t="s">
        <v>5</v>
      </c>
      <c r="I4" s="9" t="s">
        <v>69</v>
      </c>
      <c r="J4" s="9" t="s">
        <v>70</v>
      </c>
      <c r="K4" s="9" t="s">
        <v>7</v>
      </c>
      <c r="L4" s="9" t="s">
        <v>71</v>
      </c>
      <c r="M4" s="9" t="s">
        <v>9</v>
      </c>
      <c r="N4" s="9" t="s">
        <v>10</v>
      </c>
      <c r="O4" s="9" t="s">
        <v>11</v>
      </c>
      <c r="P4" s="9" t="s">
        <v>12</v>
      </c>
      <c r="Q4" s="9" t="s">
        <v>13</v>
      </c>
      <c r="R4" s="9" t="s">
        <v>14</v>
      </c>
      <c r="S4" s="109" t="s">
        <v>72</v>
      </c>
      <c r="T4" s="9" t="s">
        <v>73</v>
      </c>
    </row>
    <row r="5" spans="1:20">
      <c r="A5" s="13" t="s">
        <v>35</v>
      </c>
      <c r="B5" s="12" t="s">
        <v>39</v>
      </c>
      <c r="C5" s="10" t="s">
        <v>74</v>
      </c>
      <c r="D5" s="11"/>
      <c r="E5" s="11"/>
      <c r="F5" s="11"/>
      <c r="G5" s="11">
        <v>2</v>
      </c>
      <c r="H5" s="11"/>
      <c r="I5" s="11"/>
      <c r="J5" s="11"/>
      <c r="K5" s="11"/>
      <c r="L5" s="11"/>
      <c r="M5" s="11"/>
      <c r="N5" s="11">
        <v>5</v>
      </c>
      <c r="O5" s="11"/>
      <c r="P5" s="11"/>
      <c r="Q5" s="11"/>
      <c r="R5" s="11"/>
      <c r="S5" s="110">
        <v>1</v>
      </c>
      <c r="T5" s="11" t="s">
        <v>75</v>
      </c>
    </row>
    <row r="6" spans="1:20">
      <c r="A6" s="13" t="s">
        <v>35</v>
      </c>
      <c r="B6" s="12" t="s">
        <v>39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0">
        <v>0.5</v>
      </c>
      <c r="T6" s="11" t="s">
        <v>76</v>
      </c>
    </row>
    <row r="7" spans="1:20">
      <c r="A7" s="13" t="s">
        <v>35</v>
      </c>
      <c r="B7" s="12" t="s">
        <v>39</v>
      </c>
      <c r="C7" s="10" t="s">
        <v>77</v>
      </c>
      <c r="D7" s="11"/>
      <c r="E7" s="11"/>
      <c r="F7" s="11"/>
      <c r="G7" s="11"/>
      <c r="H7" s="11">
        <v>10</v>
      </c>
      <c r="I7" s="11"/>
      <c r="J7" s="11"/>
      <c r="K7" s="11">
        <v>3</v>
      </c>
      <c r="L7" s="11"/>
      <c r="M7" s="11"/>
      <c r="N7" s="11"/>
      <c r="O7" s="11">
        <v>20</v>
      </c>
      <c r="P7" s="11">
        <v>5</v>
      </c>
      <c r="Q7" s="11"/>
      <c r="R7" s="11"/>
      <c r="S7" s="110">
        <v>1</v>
      </c>
      <c r="T7" s="11" t="s">
        <v>78</v>
      </c>
    </row>
    <row r="8" spans="1:20">
      <c r="A8" s="13" t="s">
        <v>35</v>
      </c>
      <c r="B8" s="12" t="s">
        <v>39</v>
      </c>
      <c r="C8" s="10" t="s">
        <v>79</v>
      </c>
      <c r="D8" s="11"/>
      <c r="E8" s="11"/>
      <c r="F8" s="11"/>
      <c r="G8" s="11">
        <v>1</v>
      </c>
      <c r="H8" s="11">
        <v>15</v>
      </c>
      <c r="I8" s="11"/>
      <c r="J8" s="11">
        <v>2</v>
      </c>
      <c r="K8" s="11">
        <v>2</v>
      </c>
      <c r="L8" s="11"/>
      <c r="M8" s="11"/>
      <c r="N8" s="11"/>
      <c r="O8" s="11">
        <v>50</v>
      </c>
      <c r="P8" s="11">
        <v>5</v>
      </c>
      <c r="Q8" s="11"/>
      <c r="R8" s="11"/>
      <c r="S8" s="110">
        <v>4</v>
      </c>
      <c r="T8" s="11" t="s">
        <v>80</v>
      </c>
    </row>
    <row r="9" spans="1:20">
      <c r="A9" s="13" t="s">
        <v>35</v>
      </c>
      <c r="B9" s="12" t="s">
        <v>39</v>
      </c>
      <c r="C9" s="10" t="s">
        <v>81</v>
      </c>
      <c r="D9" s="11"/>
      <c r="E9" s="11"/>
      <c r="F9" s="11"/>
      <c r="G9" s="11"/>
      <c r="H9" s="11"/>
      <c r="I9" s="11"/>
      <c r="J9" s="11">
        <v>1</v>
      </c>
      <c r="K9" s="11">
        <v>3</v>
      </c>
      <c r="L9" s="11"/>
      <c r="M9" s="11"/>
      <c r="N9" s="11"/>
      <c r="O9" s="11">
        <v>10</v>
      </c>
      <c r="P9" s="11"/>
      <c r="Q9" s="11"/>
      <c r="R9" s="11"/>
      <c r="S9" s="110">
        <v>6</v>
      </c>
      <c r="T9" s="11" t="s">
        <v>82</v>
      </c>
    </row>
    <row r="10" spans="1:20">
      <c r="A10" s="13" t="s">
        <v>35</v>
      </c>
      <c r="B10" s="12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0">
        <v>3</v>
      </c>
      <c r="T10" s="11" t="s">
        <v>83</v>
      </c>
    </row>
    <row r="11" spans="1:20">
      <c r="A11" s="13" t="s">
        <v>35</v>
      </c>
      <c r="B11" s="14" t="s">
        <v>36</v>
      </c>
      <c r="C11" s="10" t="s">
        <v>84</v>
      </c>
      <c r="D11" s="11"/>
      <c r="E11" s="11"/>
      <c r="F11" s="11"/>
      <c r="G11" s="11">
        <v>2</v>
      </c>
      <c r="H11" s="11">
        <v>5</v>
      </c>
      <c r="I11" s="11"/>
      <c r="J11" s="11"/>
      <c r="K11" s="11"/>
      <c r="L11" s="11"/>
      <c r="M11" s="11"/>
      <c r="N11" s="11"/>
      <c r="O11" s="11"/>
      <c r="P11" s="11">
        <v>5</v>
      </c>
      <c r="Q11" s="11"/>
      <c r="R11" s="11"/>
      <c r="S11" s="110">
        <v>1</v>
      </c>
      <c r="T11" s="11" t="s">
        <v>85</v>
      </c>
    </row>
    <row r="12" spans="1:20">
      <c r="A12" s="13" t="s">
        <v>35</v>
      </c>
      <c r="B12" s="14" t="s">
        <v>36</v>
      </c>
      <c r="C12" s="10" t="s">
        <v>86</v>
      </c>
      <c r="D12" s="11"/>
      <c r="E12" s="11"/>
      <c r="F12" s="11"/>
      <c r="G12" s="11"/>
      <c r="H12" s="11">
        <v>12</v>
      </c>
      <c r="I12" s="11"/>
      <c r="J12" s="11"/>
      <c r="K12" s="11"/>
      <c r="L12" s="11"/>
      <c r="M12" s="11"/>
      <c r="N12" s="11"/>
      <c r="O12" s="11">
        <v>10</v>
      </c>
      <c r="P12" s="11"/>
      <c r="Q12" s="11"/>
      <c r="R12" s="11"/>
      <c r="S12" s="110">
        <v>1</v>
      </c>
      <c r="T12" s="11" t="s">
        <v>87</v>
      </c>
    </row>
    <row r="13" spans="1:20">
      <c r="A13" s="13" t="s">
        <v>35</v>
      </c>
      <c r="B13" s="14" t="s">
        <v>36</v>
      </c>
      <c r="C13" s="10" t="s">
        <v>88</v>
      </c>
      <c r="D13" s="11"/>
      <c r="E13" s="11"/>
      <c r="F13" s="11"/>
      <c r="G13" s="11"/>
      <c r="H13" s="11"/>
      <c r="I13" s="11"/>
      <c r="J13" s="11">
        <v>1</v>
      </c>
      <c r="K13" s="11"/>
      <c r="L13" s="11">
        <v>1</v>
      </c>
      <c r="M13" s="11"/>
      <c r="N13" s="11"/>
      <c r="O13" s="11">
        <v>10</v>
      </c>
      <c r="P13" s="11"/>
      <c r="Q13" s="11"/>
      <c r="R13" s="11"/>
      <c r="S13" s="110">
        <v>2</v>
      </c>
      <c r="T13" s="11" t="s">
        <v>89</v>
      </c>
    </row>
    <row r="14" spans="1:20">
      <c r="A14" s="13" t="s">
        <v>35</v>
      </c>
      <c r="B14" s="14" t="s">
        <v>36</v>
      </c>
      <c r="C14" s="10" t="s">
        <v>90</v>
      </c>
      <c r="D14" s="11"/>
      <c r="E14" s="11"/>
      <c r="F14" s="11"/>
      <c r="G14" s="11">
        <v>2</v>
      </c>
      <c r="H14" s="11">
        <v>4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0"/>
      <c r="T14" s="11"/>
    </row>
    <row r="15" spans="1:20">
      <c r="A15" s="13" t="s">
        <v>35</v>
      </c>
      <c r="B15" s="14" t="s">
        <v>36</v>
      </c>
      <c r="C15" s="10" t="s">
        <v>91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0"/>
      <c r="T15" s="11"/>
    </row>
    <row r="16" spans="1:20">
      <c r="A16" s="13" t="s">
        <v>35</v>
      </c>
      <c r="B16" s="14" t="s">
        <v>36</v>
      </c>
      <c r="C16" s="10" t="s">
        <v>92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0"/>
      <c r="T16" s="11"/>
    </row>
    <row r="17" spans="1:20">
      <c r="A17" s="13" t="s">
        <v>35</v>
      </c>
      <c r="B17" s="14" t="s">
        <v>36</v>
      </c>
      <c r="C17" s="10" t="s">
        <v>93</v>
      </c>
      <c r="D17" s="11"/>
      <c r="E17" s="11"/>
      <c r="F17" s="11"/>
      <c r="G17" s="11"/>
      <c r="H17" s="11">
        <v>3</v>
      </c>
      <c r="I17" s="11"/>
      <c r="J17" s="11">
        <v>1</v>
      </c>
      <c r="K17" s="11"/>
      <c r="L17" s="11"/>
      <c r="M17" s="11"/>
      <c r="N17" s="11"/>
      <c r="O17" s="11"/>
      <c r="P17" s="11"/>
      <c r="Q17" s="11"/>
      <c r="R17" s="11"/>
      <c r="S17" s="110"/>
      <c r="T17" s="11"/>
    </row>
    <row r="18" spans="1:20">
      <c r="A18" s="13" t="s">
        <v>35</v>
      </c>
      <c r="B18" s="14" t="s">
        <v>36</v>
      </c>
      <c r="C18" s="10" t="s">
        <v>94</v>
      </c>
      <c r="D18" s="11"/>
      <c r="E18" s="11"/>
      <c r="F18" s="11"/>
      <c r="G18" s="11">
        <v>4</v>
      </c>
      <c r="H18" s="11"/>
      <c r="I18" s="11"/>
      <c r="J18" s="11"/>
      <c r="K18" s="11"/>
      <c r="L18" s="11"/>
      <c r="M18" s="11"/>
      <c r="N18" s="11"/>
      <c r="O18" s="11">
        <v>10</v>
      </c>
      <c r="P18" s="11"/>
      <c r="Q18" s="11"/>
      <c r="R18" s="11"/>
      <c r="S18" s="110"/>
      <c r="T18" s="11"/>
    </row>
    <row r="19" spans="1:20">
      <c r="A19" s="13" t="s">
        <v>35</v>
      </c>
      <c r="B19" s="14" t="s">
        <v>36</v>
      </c>
      <c r="C19" s="10" t="s">
        <v>95</v>
      </c>
      <c r="D19" s="11"/>
      <c r="E19" s="11"/>
      <c r="F19" s="11"/>
      <c r="G19" s="11">
        <v>3</v>
      </c>
      <c r="H19" s="11"/>
      <c r="I19" s="11"/>
      <c r="J19" s="11"/>
      <c r="K19" s="11"/>
      <c r="L19" s="11"/>
      <c r="M19" s="11"/>
      <c r="N19" s="11"/>
      <c r="O19" s="11">
        <v>15</v>
      </c>
      <c r="P19" s="11"/>
      <c r="Q19" s="11"/>
      <c r="R19" s="11"/>
      <c r="S19" s="110"/>
      <c r="T19" s="11"/>
    </row>
    <row r="20" spans="1:20">
      <c r="A20" s="13" t="s">
        <v>35</v>
      </c>
      <c r="B20" s="14" t="s">
        <v>36</v>
      </c>
      <c r="C20" s="10" t="s">
        <v>96</v>
      </c>
      <c r="D20" s="11"/>
      <c r="E20" s="11"/>
      <c r="F20" s="11"/>
      <c r="G20" s="11">
        <v>4</v>
      </c>
      <c r="H20" s="11"/>
      <c r="I20" s="11"/>
      <c r="J20" s="11"/>
      <c r="K20" s="11"/>
      <c r="L20" s="11"/>
      <c r="M20" s="11"/>
      <c r="N20" s="11"/>
      <c r="O20" s="11">
        <v>20</v>
      </c>
      <c r="P20" s="11"/>
      <c r="Q20" s="11"/>
      <c r="R20" s="11"/>
      <c r="S20" s="110"/>
      <c r="T20" s="11"/>
    </row>
    <row r="21" spans="1:20">
      <c r="A21" s="13" t="s">
        <v>35</v>
      </c>
      <c r="B21" s="14" t="s">
        <v>36</v>
      </c>
      <c r="C21" s="10" t="s">
        <v>97</v>
      </c>
      <c r="D21" s="11"/>
      <c r="E21" s="11"/>
      <c r="F21" s="11"/>
      <c r="G21" s="11">
        <v>2</v>
      </c>
      <c r="H21" s="11"/>
      <c r="I21" s="11"/>
      <c r="J21" s="11"/>
      <c r="K21" s="11"/>
      <c r="L21" s="11"/>
      <c r="M21" s="11"/>
      <c r="N21" s="11"/>
      <c r="O21" s="11">
        <v>10</v>
      </c>
      <c r="P21" s="11"/>
      <c r="Q21" s="11"/>
      <c r="R21" s="11"/>
      <c r="S21" s="110"/>
      <c r="T21" s="11"/>
    </row>
    <row r="22" spans="1:20">
      <c r="A22" s="13" t="s">
        <v>35</v>
      </c>
      <c r="B22" s="14" t="s">
        <v>36</v>
      </c>
      <c r="C22" s="10" t="s">
        <v>98</v>
      </c>
      <c r="D22" s="11"/>
      <c r="E22" s="11"/>
      <c r="F22" s="11"/>
      <c r="G22" s="11"/>
      <c r="H22" s="11">
        <v>6</v>
      </c>
      <c r="I22" s="11"/>
      <c r="J22" s="11">
        <v>3</v>
      </c>
      <c r="K22" s="11"/>
      <c r="L22" s="11">
        <v>1</v>
      </c>
      <c r="M22" s="11"/>
      <c r="N22" s="11"/>
      <c r="O22" s="11">
        <v>15</v>
      </c>
      <c r="P22" s="11"/>
      <c r="Q22" s="11"/>
      <c r="R22" s="11"/>
      <c r="S22" s="110">
        <v>2</v>
      </c>
      <c r="T22" s="11" t="s">
        <v>89</v>
      </c>
    </row>
    <row r="23" spans="1:20">
      <c r="A23" s="13" t="s">
        <v>35</v>
      </c>
      <c r="B23" s="14" t="s">
        <v>36</v>
      </c>
      <c r="C23" s="10" t="s">
        <v>99</v>
      </c>
      <c r="D23" s="11"/>
      <c r="E23" s="11"/>
      <c r="F23" s="11"/>
      <c r="G23" s="11"/>
      <c r="H23" s="11">
        <v>10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0">
        <v>4</v>
      </c>
      <c r="T23" s="11" t="s">
        <v>100</v>
      </c>
    </row>
    <row r="24" spans="1:20">
      <c r="A24" s="13" t="s">
        <v>35</v>
      </c>
      <c r="B24" s="14" t="s">
        <v>36</v>
      </c>
      <c r="C24" s="10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0">
        <v>2</v>
      </c>
      <c r="T24" s="11" t="s">
        <v>101</v>
      </c>
    </row>
    <row r="25" spans="1:20">
      <c r="A25" s="13" t="s">
        <v>35</v>
      </c>
      <c r="B25" s="14" t="s">
        <v>36</v>
      </c>
      <c r="C25" s="10" t="s">
        <v>102</v>
      </c>
      <c r="D25" s="11"/>
      <c r="E25" s="11"/>
      <c r="F25" s="11"/>
      <c r="G25" s="11"/>
      <c r="H25" s="11">
        <v>4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0"/>
      <c r="T25" s="11"/>
    </row>
    <row r="26" spans="1:20">
      <c r="A26" s="13" t="s">
        <v>35</v>
      </c>
      <c r="B26" s="14" t="s">
        <v>36</v>
      </c>
      <c r="C26" s="10" t="s">
        <v>103</v>
      </c>
      <c r="D26" s="11"/>
      <c r="E26" s="11"/>
      <c r="F26" s="11"/>
      <c r="G26" s="11">
        <v>2</v>
      </c>
      <c r="H26" s="11">
        <v>5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0">
        <v>2</v>
      </c>
      <c r="T26" s="11" t="s">
        <v>104</v>
      </c>
    </row>
    <row r="27" spans="1:20">
      <c r="A27" s="13" t="s">
        <v>35</v>
      </c>
      <c r="B27" s="14" t="s">
        <v>36</v>
      </c>
      <c r="C27" s="10" t="s">
        <v>105</v>
      </c>
      <c r="D27" s="11"/>
      <c r="E27" s="11"/>
      <c r="F27" s="11"/>
      <c r="G27" s="11"/>
      <c r="H27" s="11"/>
      <c r="I27" s="11"/>
      <c r="J27" s="11">
        <v>1</v>
      </c>
      <c r="K27" s="11"/>
      <c r="L27" s="11"/>
      <c r="M27" s="11"/>
      <c r="N27" s="11"/>
      <c r="O27" s="11"/>
      <c r="P27" s="11"/>
      <c r="Q27" s="11"/>
      <c r="R27" s="11"/>
      <c r="S27" s="110">
        <v>3</v>
      </c>
      <c r="T27" s="11" t="s">
        <v>106</v>
      </c>
    </row>
    <row r="28" spans="1:20">
      <c r="A28" s="13" t="s">
        <v>35</v>
      </c>
      <c r="B28" s="14" t="s">
        <v>36</v>
      </c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0">
        <v>1</v>
      </c>
      <c r="T28" s="11" t="s">
        <v>107</v>
      </c>
    </row>
    <row r="29" spans="1:20">
      <c r="A29" s="13" t="s">
        <v>35</v>
      </c>
      <c r="B29" s="14" t="s">
        <v>36</v>
      </c>
      <c r="C29" s="10" t="s">
        <v>108</v>
      </c>
      <c r="D29" s="11"/>
      <c r="E29" s="11"/>
      <c r="F29" s="11"/>
      <c r="G29" s="11">
        <v>10</v>
      </c>
      <c r="H29" s="11"/>
      <c r="I29" s="11"/>
      <c r="J29" s="11"/>
      <c r="K29" s="11"/>
      <c r="L29" s="11"/>
      <c r="M29" s="11"/>
      <c r="N29" s="11"/>
      <c r="O29" s="11"/>
      <c r="P29" s="11">
        <v>10</v>
      </c>
      <c r="Q29" s="11"/>
      <c r="R29" s="11"/>
      <c r="S29" s="110">
        <v>1</v>
      </c>
      <c r="T29" s="11" t="s">
        <v>109</v>
      </c>
    </row>
    <row r="30" spans="1:20">
      <c r="A30" s="13" t="s">
        <v>35</v>
      </c>
      <c r="B30" s="14" t="s">
        <v>36</v>
      </c>
      <c r="C30" s="10" t="s">
        <v>110</v>
      </c>
      <c r="D30" s="11"/>
      <c r="E30" s="11"/>
      <c r="F30" s="11"/>
      <c r="G30" s="11">
        <v>1</v>
      </c>
      <c r="H30" s="11"/>
      <c r="I30" s="11"/>
      <c r="J30" s="11"/>
      <c r="K30" s="11"/>
      <c r="L30" s="11"/>
      <c r="M30" s="11"/>
      <c r="N30" s="11"/>
      <c r="O30" s="11">
        <v>5</v>
      </c>
      <c r="P30" s="11"/>
      <c r="Q30" s="11"/>
      <c r="R30" s="11"/>
      <c r="S30" s="110"/>
      <c r="T30" s="11"/>
    </row>
    <row r="31" spans="1:20">
      <c r="A31" s="13" t="s">
        <v>35</v>
      </c>
      <c r="B31" s="12" t="s">
        <v>37</v>
      </c>
      <c r="C31" s="10" t="s">
        <v>111</v>
      </c>
      <c r="D31" s="11"/>
      <c r="E31" s="11"/>
      <c r="F31" s="11"/>
      <c r="G31" s="11"/>
      <c r="H31" s="11">
        <v>20</v>
      </c>
      <c r="I31" s="11"/>
      <c r="J31" s="11"/>
      <c r="K31" s="11"/>
      <c r="L31" s="11"/>
      <c r="M31" s="11"/>
      <c r="N31" s="11"/>
      <c r="O31" s="11">
        <v>10</v>
      </c>
      <c r="P31" s="11"/>
      <c r="Q31" s="11"/>
      <c r="R31" s="11"/>
      <c r="S31" s="110"/>
      <c r="T31" s="11" t="s">
        <v>112</v>
      </c>
    </row>
    <row r="32" spans="1:20">
      <c r="A32" s="13" t="s">
        <v>35</v>
      </c>
      <c r="B32" s="12" t="s">
        <v>37</v>
      </c>
      <c r="C32" s="10" t="s">
        <v>113</v>
      </c>
      <c r="D32" s="11"/>
      <c r="E32" s="11"/>
      <c r="F32" s="11"/>
      <c r="G32" s="11">
        <v>5</v>
      </c>
      <c r="H32" s="11"/>
      <c r="I32" s="11"/>
      <c r="J32" s="11">
        <v>1</v>
      </c>
      <c r="K32" s="11"/>
      <c r="L32" s="11"/>
      <c r="M32" s="11"/>
      <c r="N32" s="11"/>
      <c r="O32" s="11">
        <v>25</v>
      </c>
      <c r="P32" s="11"/>
      <c r="Q32" s="11"/>
      <c r="R32" s="11"/>
      <c r="S32" s="110"/>
      <c r="T32" s="11"/>
    </row>
    <row r="33" spans="1:20">
      <c r="A33" s="13" t="s">
        <v>35</v>
      </c>
      <c r="B33" s="12" t="s">
        <v>37</v>
      </c>
      <c r="C33" s="10" t="s">
        <v>114</v>
      </c>
      <c r="D33" s="11"/>
      <c r="E33" s="11"/>
      <c r="F33" s="11"/>
      <c r="G33" s="11"/>
      <c r="H33" s="11">
        <v>10</v>
      </c>
      <c r="I33" s="11"/>
      <c r="J33" s="11"/>
      <c r="K33" s="11">
        <v>2</v>
      </c>
      <c r="L33" s="11"/>
      <c r="M33" s="11">
        <v>4</v>
      </c>
      <c r="N33" s="11"/>
      <c r="O33" s="11">
        <v>15</v>
      </c>
      <c r="P33" s="11"/>
      <c r="Q33" s="11"/>
      <c r="R33" s="11"/>
      <c r="S33" s="110">
        <v>1</v>
      </c>
      <c r="T33" s="11" t="s">
        <v>115</v>
      </c>
    </row>
    <row r="34" spans="1:20">
      <c r="A34" s="13" t="s">
        <v>35</v>
      </c>
      <c r="B34" s="12" t="s">
        <v>37</v>
      </c>
      <c r="C34" s="10" t="s">
        <v>116</v>
      </c>
      <c r="D34" s="11"/>
      <c r="E34" s="11"/>
      <c r="F34" s="11"/>
      <c r="G34" s="11"/>
      <c r="H34" s="11"/>
      <c r="I34" s="11"/>
      <c r="J34" s="11"/>
      <c r="K34" s="11">
        <v>3</v>
      </c>
      <c r="L34" s="11"/>
      <c r="M34" s="11"/>
      <c r="N34" s="11"/>
      <c r="O34" s="11">
        <v>10</v>
      </c>
      <c r="P34" s="11"/>
      <c r="Q34" s="11"/>
      <c r="R34" s="11"/>
      <c r="S34" s="110"/>
      <c r="T34" s="11"/>
    </row>
    <row r="35" spans="1:20">
      <c r="A35" s="13" t="s">
        <v>35</v>
      </c>
      <c r="B35" s="12" t="s">
        <v>37</v>
      </c>
      <c r="C35" s="10" t="s">
        <v>117</v>
      </c>
      <c r="D35" s="11"/>
      <c r="E35" s="11"/>
      <c r="F35" s="11"/>
      <c r="G35" s="11"/>
      <c r="H35" s="11"/>
      <c r="I35" s="11"/>
      <c r="J35" s="11"/>
      <c r="K35" s="11">
        <v>2</v>
      </c>
      <c r="L35" s="11"/>
      <c r="M35" s="11"/>
      <c r="N35" s="11">
        <v>5</v>
      </c>
      <c r="O35" s="11">
        <v>10</v>
      </c>
      <c r="P35" s="11"/>
      <c r="Q35" s="11"/>
      <c r="R35" s="11">
        <v>3</v>
      </c>
      <c r="S35" s="110">
        <v>6</v>
      </c>
      <c r="T35" s="11" t="s">
        <v>118</v>
      </c>
    </row>
    <row r="36" spans="1:20">
      <c r="A36" s="13" t="s">
        <v>35</v>
      </c>
      <c r="B36" s="12" t="s">
        <v>37</v>
      </c>
      <c r="C36" s="10" t="s">
        <v>119</v>
      </c>
      <c r="D36" s="11"/>
      <c r="E36" s="11"/>
      <c r="F36" s="11"/>
      <c r="G36" s="11"/>
      <c r="H36" s="11"/>
      <c r="I36" s="11"/>
      <c r="J36" s="11">
        <v>1</v>
      </c>
      <c r="K36" s="11"/>
      <c r="L36" s="11"/>
      <c r="M36" s="11"/>
      <c r="N36" s="11"/>
      <c r="O36" s="11">
        <v>10</v>
      </c>
      <c r="P36" s="11"/>
      <c r="Q36" s="11"/>
      <c r="R36" s="11"/>
      <c r="S36" s="110"/>
      <c r="T36" s="11"/>
    </row>
    <row r="37" spans="1:20">
      <c r="A37" s="13" t="s">
        <v>35</v>
      </c>
      <c r="B37" s="12" t="s">
        <v>37</v>
      </c>
      <c r="C37" s="10" t="s">
        <v>120</v>
      </c>
      <c r="D37" s="11"/>
      <c r="E37" s="11"/>
      <c r="F37" s="11"/>
      <c r="G37" s="11">
        <v>6</v>
      </c>
      <c r="H37" s="11">
        <v>10</v>
      </c>
      <c r="I37" s="11"/>
      <c r="J37" s="11"/>
      <c r="K37" s="11">
        <v>2</v>
      </c>
      <c r="L37" s="11">
        <v>1</v>
      </c>
      <c r="M37" s="11">
        <v>1</v>
      </c>
      <c r="N37" s="11"/>
      <c r="O37" s="11">
        <v>10</v>
      </c>
      <c r="P37" s="11"/>
      <c r="Q37" s="11"/>
      <c r="R37" s="11"/>
      <c r="S37" s="110"/>
      <c r="T37" s="11"/>
    </row>
    <row r="38" spans="1:20">
      <c r="A38" s="13" t="s">
        <v>35</v>
      </c>
      <c r="B38" s="12" t="s">
        <v>37</v>
      </c>
      <c r="C38" s="10" t="s">
        <v>121</v>
      </c>
      <c r="D38" s="11"/>
      <c r="E38" s="11"/>
      <c r="F38" s="11"/>
      <c r="G38" s="11">
        <v>4</v>
      </c>
      <c r="H38" s="11"/>
      <c r="I38" s="11"/>
      <c r="J38" s="11"/>
      <c r="K38" s="11"/>
      <c r="L38" s="11"/>
      <c r="M38" s="11"/>
      <c r="N38" s="11"/>
      <c r="O38" s="11">
        <v>20</v>
      </c>
      <c r="P38" s="11"/>
      <c r="Q38" s="11"/>
      <c r="R38" s="11"/>
      <c r="S38" s="110"/>
      <c r="T38" s="11"/>
    </row>
    <row r="39" spans="1:20">
      <c r="A39" s="13" t="s">
        <v>35</v>
      </c>
      <c r="B39" s="12" t="s">
        <v>37</v>
      </c>
      <c r="C39" s="10" t="s">
        <v>122</v>
      </c>
      <c r="D39" s="11"/>
      <c r="E39" s="11"/>
      <c r="F39" s="11"/>
      <c r="G39" s="11">
        <v>2</v>
      </c>
      <c r="H39" s="11">
        <v>4</v>
      </c>
      <c r="I39" s="11"/>
      <c r="J39" s="11"/>
      <c r="K39" s="11"/>
      <c r="L39" s="11"/>
      <c r="M39" s="11"/>
      <c r="N39" s="11"/>
      <c r="O39" s="11">
        <v>5</v>
      </c>
      <c r="P39" s="11"/>
      <c r="Q39" s="11"/>
      <c r="R39" s="11"/>
      <c r="S39" s="110"/>
      <c r="T39" s="11"/>
    </row>
    <row r="40" spans="1:20">
      <c r="A40" s="13" t="s">
        <v>35</v>
      </c>
      <c r="B40" s="12" t="s">
        <v>37</v>
      </c>
      <c r="C40" s="10" t="s">
        <v>123</v>
      </c>
      <c r="D40" s="11"/>
      <c r="E40" s="11"/>
      <c r="F40" s="11"/>
      <c r="G40" s="11"/>
      <c r="H40" s="11">
        <v>18</v>
      </c>
      <c r="I40" s="11"/>
      <c r="J40" s="11"/>
      <c r="K40" s="11">
        <v>2</v>
      </c>
      <c r="L40" s="11"/>
      <c r="M40" s="11">
        <v>2</v>
      </c>
      <c r="N40" s="11">
        <v>4</v>
      </c>
      <c r="O40" s="11">
        <v>15</v>
      </c>
      <c r="P40" s="11">
        <v>5</v>
      </c>
      <c r="Q40" s="11">
        <v>5</v>
      </c>
      <c r="R40" s="11"/>
      <c r="S40" s="110"/>
      <c r="T40" s="11"/>
    </row>
    <row r="41" spans="1:20">
      <c r="A41" s="13" t="s">
        <v>35</v>
      </c>
      <c r="B41" s="12" t="s">
        <v>37</v>
      </c>
      <c r="C41" s="10" t="s">
        <v>124</v>
      </c>
      <c r="D41" s="11"/>
      <c r="E41" s="11"/>
      <c r="F41" s="11"/>
      <c r="G41" s="11"/>
      <c r="H41" s="11">
        <v>5</v>
      </c>
      <c r="I41" s="11"/>
      <c r="J41" s="11">
        <v>1</v>
      </c>
      <c r="K41" s="11"/>
      <c r="L41" s="11"/>
      <c r="M41" s="11"/>
      <c r="N41" s="11"/>
      <c r="O41" s="11">
        <v>15</v>
      </c>
      <c r="P41" s="11"/>
      <c r="Q41" s="11"/>
      <c r="R41" s="11"/>
      <c r="S41" s="110">
        <v>4</v>
      </c>
      <c r="T41" s="11" t="s">
        <v>125</v>
      </c>
    </row>
    <row r="42" spans="1:20">
      <c r="A42" s="13" t="s">
        <v>35</v>
      </c>
      <c r="B42" s="12" t="s">
        <v>37</v>
      </c>
      <c r="C42" s="10" t="s">
        <v>126</v>
      </c>
      <c r="D42" s="11"/>
      <c r="E42" s="11"/>
      <c r="F42" s="11"/>
      <c r="G42" s="11"/>
      <c r="H42" s="11">
        <v>10</v>
      </c>
      <c r="I42" s="11"/>
      <c r="J42" s="11">
        <v>1</v>
      </c>
      <c r="K42" s="11">
        <v>1</v>
      </c>
      <c r="L42" s="11"/>
      <c r="M42" s="11"/>
      <c r="N42" s="11"/>
      <c r="O42" s="11">
        <v>15</v>
      </c>
      <c r="P42" s="11"/>
      <c r="Q42" s="11"/>
      <c r="R42" s="11"/>
      <c r="S42" s="110"/>
      <c r="T42" s="11"/>
    </row>
    <row r="43" spans="1:20">
      <c r="A43" s="13" t="s">
        <v>35</v>
      </c>
      <c r="B43" s="12" t="s">
        <v>37</v>
      </c>
      <c r="C43" s="10" t="s">
        <v>127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0"/>
      <c r="T43" s="11" t="s">
        <v>128</v>
      </c>
    </row>
    <row r="44" spans="1:20">
      <c r="A44" s="13" t="s">
        <v>35</v>
      </c>
      <c r="B44" s="12" t="s">
        <v>37</v>
      </c>
      <c r="C44" s="10" t="s">
        <v>129</v>
      </c>
      <c r="D44" s="11"/>
      <c r="E44" s="11"/>
      <c r="F44" s="11"/>
      <c r="G44" s="11">
        <v>1</v>
      </c>
      <c r="H44" s="11"/>
      <c r="I44" s="11"/>
      <c r="J44" s="11">
        <v>1</v>
      </c>
      <c r="K44" s="11"/>
      <c r="L44" s="11"/>
      <c r="M44" s="11">
        <v>1</v>
      </c>
      <c r="N44" s="11"/>
      <c r="O44" s="11">
        <v>5</v>
      </c>
      <c r="P44" s="11"/>
      <c r="Q44" s="11"/>
      <c r="R44" s="11"/>
      <c r="S44" s="110"/>
      <c r="T44" s="11"/>
    </row>
    <row r="45" spans="1:20">
      <c r="A45" s="13" t="s">
        <v>35</v>
      </c>
      <c r="B45" s="12" t="s">
        <v>37</v>
      </c>
      <c r="C45" s="10" t="s">
        <v>130</v>
      </c>
      <c r="D45" s="11"/>
      <c r="E45" s="11"/>
      <c r="F45" s="11"/>
      <c r="G45" s="11">
        <v>2</v>
      </c>
      <c r="H45" s="11"/>
      <c r="I45" s="11"/>
      <c r="J45" s="11"/>
      <c r="K45" s="11"/>
      <c r="L45" s="11"/>
      <c r="M45" s="11"/>
      <c r="N45" s="11"/>
      <c r="O45" s="11">
        <v>5</v>
      </c>
      <c r="P45" s="11"/>
      <c r="Q45" s="11"/>
      <c r="R45" s="11"/>
      <c r="S45" s="110"/>
      <c r="T45" s="11"/>
    </row>
    <row r="46" spans="1:20">
      <c r="A46" s="13" t="s">
        <v>35</v>
      </c>
      <c r="B46" s="12" t="s">
        <v>37</v>
      </c>
      <c r="C46" s="10" t="s">
        <v>131</v>
      </c>
      <c r="D46" s="11"/>
      <c r="E46" s="11"/>
      <c r="F46" s="11"/>
      <c r="G46" s="11"/>
      <c r="H46" s="11">
        <v>2</v>
      </c>
      <c r="I46" s="11"/>
      <c r="J46" s="11">
        <v>1</v>
      </c>
      <c r="K46" s="11"/>
      <c r="L46" s="11"/>
      <c r="M46" s="11"/>
      <c r="N46" s="11">
        <v>10</v>
      </c>
      <c r="O46" s="11"/>
      <c r="P46" s="11"/>
      <c r="Q46" s="11"/>
      <c r="R46" s="11">
        <v>2</v>
      </c>
      <c r="S46" s="110">
        <v>7</v>
      </c>
      <c r="T46" s="11" t="s">
        <v>132</v>
      </c>
    </row>
    <row r="47" spans="1:20">
      <c r="A47" s="13" t="s">
        <v>35</v>
      </c>
      <c r="B47" s="12" t="s">
        <v>37</v>
      </c>
      <c r="C47" s="10" t="s">
        <v>133</v>
      </c>
      <c r="D47" s="11"/>
      <c r="E47" s="11"/>
      <c r="F47" s="11"/>
      <c r="G47" s="11">
        <v>2</v>
      </c>
      <c r="H47" s="11"/>
      <c r="I47" s="11"/>
      <c r="J47" s="11"/>
      <c r="K47" s="11"/>
      <c r="L47" s="11"/>
      <c r="M47" s="11"/>
      <c r="N47" s="11"/>
      <c r="O47" s="11">
        <v>15</v>
      </c>
      <c r="P47" s="11"/>
      <c r="Q47" s="11"/>
      <c r="R47" s="11"/>
      <c r="S47" s="110"/>
      <c r="T47" s="11"/>
    </row>
    <row r="48" spans="1:20">
      <c r="A48" s="13" t="s">
        <v>35</v>
      </c>
      <c r="B48" s="12" t="s">
        <v>37</v>
      </c>
      <c r="C48" s="10" t="s">
        <v>134</v>
      </c>
      <c r="D48" s="11"/>
      <c r="E48" s="11"/>
      <c r="F48" s="11"/>
      <c r="G48" s="11"/>
      <c r="H48" s="11">
        <v>15</v>
      </c>
      <c r="I48" s="11"/>
      <c r="J48" s="11">
        <v>5</v>
      </c>
      <c r="K48" s="11"/>
      <c r="L48" s="11"/>
      <c r="M48" s="11">
        <v>1</v>
      </c>
      <c r="N48" s="11"/>
      <c r="O48" s="11">
        <v>25</v>
      </c>
      <c r="P48" s="11"/>
      <c r="Q48" s="11"/>
      <c r="R48" s="11"/>
      <c r="S48" s="110"/>
      <c r="T48" s="11"/>
    </row>
    <row r="49" spans="1:20">
      <c r="A49" s="13" t="s">
        <v>35</v>
      </c>
      <c r="B49" s="12" t="s">
        <v>37</v>
      </c>
      <c r="C49" s="10" t="s">
        <v>135</v>
      </c>
      <c r="D49" s="11"/>
      <c r="E49" s="11"/>
      <c r="F49" s="11"/>
      <c r="G49" s="11">
        <v>2</v>
      </c>
      <c r="H49" s="11">
        <v>12</v>
      </c>
      <c r="I49" s="11"/>
      <c r="J49" s="11"/>
      <c r="K49" s="11"/>
      <c r="L49" s="11"/>
      <c r="M49" s="11"/>
      <c r="N49" s="11"/>
      <c r="O49" s="11">
        <v>10</v>
      </c>
      <c r="P49" s="11"/>
      <c r="Q49" s="11"/>
      <c r="R49" s="11"/>
      <c r="S49" s="110"/>
      <c r="T49" s="11"/>
    </row>
    <row r="50" spans="1:20">
      <c r="A50" s="13" t="s">
        <v>35</v>
      </c>
      <c r="B50" s="12" t="s">
        <v>37</v>
      </c>
      <c r="C50" s="10" t="s">
        <v>136</v>
      </c>
      <c r="D50" s="11"/>
      <c r="E50" s="11"/>
      <c r="F50" s="11"/>
      <c r="G50" s="11">
        <v>5</v>
      </c>
      <c r="H50" s="11">
        <v>27</v>
      </c>
      <c r="I50" s="11"/>
      <c r="J50" s="11">
        <v>8</v>
      </c>
      <c r="K50" s="11"/>
      <c r="L50" s="11"/>
      <c r="M50" s="11">
        <v>5</v>
      </c>
      <c r="N50" s="11"/>
      <c r="O50" s="11">
        <v>60</v>
      </c>
      <c r="P50" s="11"/>
      <c r="Q50" s="11">
        <v>20</v>
      </c>
      <c r="R50" s="11"/>
      <c r="S50" s="110">
        <v>5</v>
      </c>
      <c r="T50" s="11" t="s">
        <v>137</v>
      </c>
    </row>
    <row r="51" spans="1:20">
      <c r="A51" s="13" t="s">
        <v>35</v>
      </c>
      <c r="B51" s="12" t="s">
        <v>37</v>
      </c>
      <c r="C51" s="10" t="s">
        <v>138</v>
      </c>
      <c r="D51" s="11"/>
      <c r="E51" s="11"/>
      <c r="F51" s="11"/>
      <c r="G51" s="11">
        <v>3</v>
      </c>
      <c r="H51" s="11"/>
      <c r="I51" s="11"/>
      <c r="J51" s="11"/>
      <c r="K51" s="11"/>
      <c r="L51" s="11"/>
      <c r="M51" s="11"/>
      <c r="N51" s="11"/>
      <c r="O51" s="11">
        <v>15</v>
      </c>
      <c r="P51" s="11"/>
      <c r="Q51" s="11"/>
      <c r="R51" s="11"/>
      <c r="S51" s="110"/>
      <c r="T51" s="11"/>
    </row>
    <row r="52" spans="1:20">
      <c r="A52" s="13" t="s">
        <v>35</v>
      </c>
      <c r="B52" s="12" t="s">
        <v>37</v>
      </c>
      <c r="C52" s="10" t="s">
        <v>139</v>
      </c>
      <c r="D52" s="11"/>
      <c r="E52" s="11"/>
      <c r="F52" s="11"/>
      <c r="G52" s="11">
        <v>3</v>
      </c>
      <c r="H52" s="11"/>
      <c r="I52" s="11"/>
      <c r="J52" s="11"/>
      <c r="K52" s="11"/>
      <c r="L52" s="11"/>
      <c r="M52" s="11"/>
      <c r="N52" s="11"/>
      <c r="O52" s="11">
        <v>15</v>
      </c>
      <c r="P52" s="11"/>
      <c r="Q52" s="11"/>
      <c r="R52" s="11"/>
      <c r="S52" s="110"/>
      <c r="T52" s="11"/>
    </row>
    <row r="53" spans="1:20">
      <c r="A53" s="13" t="s">
        <v>35</v>
      </c>
      <c r="B53" s="12" t="s">
        <v>37</v>
      </c>
      <c r="C53" s="10" t="s">
        <v>140</v>
      </c>
      <c r="D53" s="11"/>
      <c r="E53" s="11"/>
      <c r="F53" s="11"/>
      <c r="G53" s="11">
        <v>3</v>
      </c>
      <c r="H53" s="11"/>
      <c r="I53" s="11"/>
      <c r="J53" s="11"/>
      <c r="K53" s="11"/>
      <c r="L53" s="11"/>
      <c r="M53" s="11"/>
      <c r="N53" s="11"/>
      <c r="O53" s="11">
        <v>15</v>
      </c>
      <c r="P53" s="11"/>
      <c r="Q53" s="11"/>
      <c r="R53" s="11"/>
      <c r="S53" s="110"/>
      <c r="T53" s="11"/>
    </row>
    <row r="54" spans="1:20">
      <c r="A54" s="13" t="s">
        <v>35</v>
      </c>
      <c r="B54" s="12" t="s">
        <v>37</v>
      </c>
      <c r="C54" s="10" t="s">
        <v>141</v>
      </c>
      <c r="D54" s="11"/>
      <c r="E54" s="11"/>
      <c r="F54" s="11"/>
      <c r="G54" s="11">
        <v>1</v>
      </c>
      <c r="H54" s="11"/>
      <c r="I54" s="11"/>
      <c r="J54" s="11"/>
      <c r="K54" s="11"/>
      <c r="L54" s="11"/>
      <c r="M54" s="11"/>
      <c r="N54" s="11"/>
      <c r="O54" s="11">
        <v>20</v>
      </c>
      <c r="P54" s="11"/>
      <c r="Q54" s="11"/>
      <c r="R54" s="11"/>
      <c r="S54" s="110"/>
      <c r="T54" s="11"/>
    </row>
    <row r="55" spans="1:20">
      <c r="A55" s="13" t="s">
        <v>35</v>
      </c>
      <c r="B55" s="12" t="s">
        <v>37</v>
      </c>
      <c r="C55" s="10" t="s">
        <v>142</v>
      </c>
      <c r="D55" s="11"/>
      <c r="E55" s="11"/>
      <c r="F55" s="11"/>
      <c r="G55" s="11"/>
      <c r="H55" s="11">
        <v>15</v>
      </c>
      <c r="I55" s="11"/>
      <c r="J55" s="11">
        <v>1</v>
      </c>
      <c r="K55" s="11"/>
      <c r="L55" s="11"/>
      <c r="M55" s="11">
        <v>1</v>
      </c>
      <c r="N55" s="11"/>
      <c r="O55" s="11">
        <v>20</v>
      </c>
      <c r="P55" s="11"/>
      <c r="Q55" s="11"/>
      <c r="R55" s="11"/>
      <c r="S55" s="110"/>
      <c r="T55" s="11"/>
    </row>
    <row r="56" spans="1:20">
      <c r="A56" s="13" t="s">
        <v>35</v>
      </c>
      <c r="B56" s="12" t="s">
        <v>37</v>
      </c>
      <c r="C56" s="10" t="s">
        <v>143</v>
      </c>
      <c r="D56" s="11"/>
      <c r="E56" s="11"/>
      <c r="F56" s="11"/>
      <c r="G56" s="11">
        <v>2</v>
      </c>
      <c r="H56" s="11">
        <v>20</v>
      </c>
      <c r="I56" s="11"/>
      <c r="J56" s="11"/>
      <c r="K56" s="11"/>
      <c r="L56" s="11"/>
      <c r="M56" s="11"/>
      <c r="N56" s="11"/>
      <c r="O56" s="11">
        <v>10</v>
      </c>
      <c r="P56" s="11"/>
      <c r="Q56" s="11"/>
      <c r="R56" s="11"/>
      <c r="S56" s="110"/>
      <c r="T56" s="11"/>
    </row>
    <row r="57" spans="1:20">
      <c r="A57" s="13" t="s">
        <v>35</v>
      </c>
      <c r="B57" s="14" t="s">
        <v>38</v>
      </c>
      <c r="C57" s="10" t="s">
        <v>144</v>
      </c>
      <c r="D57" s="11"/>
      <c r="E57" s="11"/>
      <c r="F57" s="11"/>
      <c r="G57" s="11">
        <v>2</v>
      </c>
      <c r="H57" s="11">
        <v>30</v>
      </c>
      <c r="I57" s="11"/>
      <c r="J57" s="11"/>
      <c r="K57" s="11"/>
      <c r="L57" s="11"/>
      <c r="M57" s="11"/>
      <c r="N57" s="11"/>
      <c r="O57" s="11">
        <v>10</v>
      </c>
      <c r="P57" s="11"/>
      <c r="Q57" s="11"/>
      <c r="R57" s="11"/>
      <c r="S57" s="110">
        <v>4</v>
      </c>
      <c r="T57" s="11" t="s">
        <v>145</v>
      </c>
    </row>
    <row r="58" spans="1:20">
      <c r="A58" s="13" t="s">
        <v>35</v>
      </c>
      <c r="B58" s="14" t="s">
        <v>38</v>
      </c>
      <c r="C58" s="10" t="s">
        <v>146</v>
      </c>
      <c r="D58" s="11"/>
      <c r="E58" s="11"/>
      <c r="F58" s="11"/>
      <c r="G58" s="11">
        <v>4</v>
      </c>
      <c r="H58" s="11">
        <v>2</v>
      </c>
      <c r="I58" s="11"/>
      <c r="J58" s="11"/>
      <c r="K58" s="11"/>
      <c r="L58" s="11"/>
      <c r="M58" s="11"/>
      <c r="N58" s="11"/>
      <c r="O58" s="11">
        <v>2</v>
      </c>
      <c r="P58" s="11"/>
      <c r="Q58" s="11"/>
      <c r="R58" s="11"/>
      <c r="S58" s="110"/>
      <c r="T58" s="11"/>
    </row>
    <row r="59" spans="1:20">
      <c r="A59" s="13" t="s">
        <v>35</v>
      </c>
      <c r="B59" s="14" t="s">
        <v>38</v>
      </c>
      <c r="C59" s="10" t="s">
        <v>147</v>
      </c>
      <c r="D59" s="11"/>
      <c r="E59" s="11"/>
      <c r="F59" s="11"/>
      <c r="G59" s="11"/>
      <c r="H59" s="11">
        <v>20</v>
      </c>
      <c r="I59" s="11"/>
      <c r="J59" s="11"/>
      <c r="K59" s="11"/>
      <c r="L59" s="11"/>
      <c r="M59" s="11"/>
      <c r="N59" s="11"/>
      <c r="O59" s="11">
        <v>5</v>
      </c>
      <c r="P59" s="11"/>
      <c r="Q59" s="11"/>
      <c r="R59" s="11"/>
      <c r="S59" s="110">
        <v>3</v>
      </c>
      <c r="T59" s="11" t="s">
        <v>148</v>
      </c>
    </row>
    <row r="60" spans="1:20">
      <c r="A60" s="13" t="s">
        <v>35</v>
      </c>
      <c r="B60" s="14" t="s">
        <v>38</v>
      </c>
      <c r="C60" s="10" t="s">
        <v>149</v>
      </c>
      <c r="D60" s="11"/>
      <c r="E60" s="11"/>
      <c r="F60" s="11"/>
      <c r="G60" s="11">
        <v>1</v>
      </c>
      <c r="H60" s="11">
        <v>20</v>
      </c>
      <c r="I60" s="11"/>
      <c r="J60" s="11"/>
      <c r="K60" s="11"/>
      <c r="L60" s="11"/>
      <c r="M60" s="11"/>
      <c r="N60" s="11"/>
      <c r="O60" s="11">
        <v>5</v>
      </c>
      <c r="P60" s="11"/>
      <c r="Q60" s="11"/>
      <c r="R60" s="11"/>
      <c r="S60" s="110">
        <v>3</v>
      </c>
      <c r="T60" s="11" t="s">
        <v>148</v>
      </c>
    </row>
    <row r="61" spans="1:20">
      <c r="A61" s="13" t="s">
        <v>35</v>
      </c>
      <c r="B61" s="14" t="s">
        <v>38</v>
      </c>
      <c r="C61" s="10" t="s">
        <v>150</v>
      </c>
      <c r="D61" s="11"/>
      <c r="E61" s="11"/>
      <c r="F61" s="11"/>
      <c r="G61" s="11">
        <v>8</v>
      </c>
      <c r="H61" s="11">
        <v>25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0">
        <v>4</v>
      </c>
      <c r="T61" s="11" t="s">
        <v>145</v>
      </c>
    </row>
    <row r="62" spans="1:20">
      <c r="A62" s="13" t="s">
        <v>35</v>
      </c>
      <c r="B62" s="14" t="s">
        <v>38</v>
      </c>
      <c r="C62" s="10" t="s">
        <v>151</v>
      </c>
      <c r="D62" s="11"/>
      <c r="E62" s="11"/>
      <c r="F62" s="11"/>
      <c r="G62" s="11">
        <v>2</v>
      </c>
      <c r="H62" s="11">
        <v>8</v>
      </c>
      <c r="I62" s="11"/>
      <c r="J62" s="11">
        <v>1</v>
      </c>
      <c r="K62" s="11"/>
      <c r="L62" s="11"/>
      <c r="M62" s="11"/>
      <c r="N62" s="11"/>
      <c r="O62" s="11">
        <v>10</v>
      </c>
      <c r="P62" s="11"/>
      <c r="Q62" s="11"/>
      <c r="R62" s="11"/>
      <c r="S62" s="110"/>
      <c r="T62" s="11"/>
    </row>
    <row r="63" spans="1:20">
      <c r="A63" s="13" t="s">
        <v>35</v>
      </c>
      <c r="B63" s="14" t="s">
        <v>38</v>
      </c>
      <c r="C63" s="10" t="s">
        <v>152</v>
      </c>
      <c r="D63" s="11"/>
      <c r="E63" s="11"/>
      <c r="F63" s="11"/>
      <c r="G63" s="11"/>
      <c r="H63" s="11">
        <v>15</v>
      </c>
      <c r="I63" s="11"/>
      <c r="J63" s="11"/>
      <c r="K63" s="11"/>
      <c r="L63" s="11"/>
      <c r="M63" s="11"/>
      <c r="N63" s="11"/>
      <c r="O63" s="11">
        <v>10</v>
      </c>
      <c r="P63" s="11"/>
      <c r="Q63" s="11"/>
      <c r="R63" s="11"/>
      <c r="S63" s="110"/>
      <c r="T63" s="11"/>
    </row>
    <row r="64" spans="1:20">
      <c r="A64" s="13" t="s">
        <v>35</v>
      </c>
      <c r="B64" s="14" t="s">
        <v>38</v>
      </c>
      <c r="C64" s="10" t="s">
        <v>153</v>
      </c>
      <c r="D64" s="11"/>
      <c r="E64" s="11"/>
      <c r="F64" s="11"/>
      <c r="G64" s="11">
        <v>2</v>
      </c>
      <c r="H64" s="11">
        <v>25</v>
      </c>
      <c r="I64" s="11"/>
      <c r="J64" s="11"/>
      <c r="K64" s="11"/>
      <c r="L64" s="11"/>
      <c r="M64" s="11"/>
      <c r="N64" s="11"/>
      <c r="O64" s="11">
        <v>10</v>
      </c>
      <c r="P64" s="11"/>
      <c r="Q64" s="11"/>
      <c r="R64" s="11"/>
      <c r="S64" s="110"/>
      <c r="T64" s="11"/>
    </row>
    <row r="65" spans="1:20">
      <c r="A65" s="13" t="s">
        <v>35</v>
      </c>
      <c r="B65" s="14" t="s">
        <v>38</v>
      </c>
      <c r="C65" s="10" t="s">
        <v>154</v>
      </c>
      <c r="D65" s="11"/>
      <c r="E65" s="11"/>
      <c r="F65" s="11"/>
      <c r="G65" s="11">
        <v>7</v>
      </c>
      <c r="H65" s="11">
        <v>25</v>
      </c>
      <c r="I65" s="11"/>
      <c r="J65" s="11"/>
      <c r="K65" s="11"/>
      <c r="L65" s="11"/>
      <c r="M65" s="11"/>
      <c r="N65" s="11"/>
      <c r="O65" s="11">
        <v>15</v>
      </c>
      <c r="P65" s="11"/>
      <c r="Q65" s="11"/>
      <c r="R65" s="11"/>
      <c r="S65" s="110">
        <v>3</v>
      </c>
      <c r="T65" s="11" t="s">
        <v>148</v>
      </c>
    </row>
    <row r="66" spans="1:20">
      <c r="A66" s="13" t="s">
        <v>35</v>
      </c>
      <c r="B66" s="14" t="s">
        <v>38</v>
      </c>
      <c r="C66" s="10" t="s">
        <v>155</v>
      </c>
      <c r="D66" s="11"/>
      <c r="E66" s="11"/>
      <c r="F66" s="11"/>
      <c r="G66" s="11">
        <v>2</v>
      </c>
      <c r="H66" s="11">
        <v>20</v>
      </c>
      <c r="I66" s="11"/>
      <c r="J66" s="11"/>
      <c r="K66" s="11"/>
      <c r="L66" s="11"/>
      <c r="M66" s="11"/>
      <c r="N66" s="11"/>
      <c r="O66" s="11">
        <v>10</v>
      </c>
      <c r="P66" s="11"/>
      <c r="Q66" s="11"/>
      <c r="R66" s="11"/>
      <c r="S66" s="110">
        <v>1</v>
      </c>
      <c r="T66" s="11" t="s">
        <v>156</v>
      </c>
    </row>
    <row r="67" spans="1:20">
      <c r="A67" s="13" t="s">
        <v>35</v>
      </c>
      <c r="B67" s="14" t="s">
        <v>38</v>
      </c>
      <c r="C67" s="10" t="s">
        <v>157</v>
      </c>
      <c r="D67" s="11"/>
      <c r="E67" s="11"/>
      <c r="F67" s="11"/>
      <c r="G67" s="11">
        <v>1</v>
      </c>
      <c r="H67" s="11"/>
      <c r="I67" s="11"/>
      <c r="J67" s="11"/>
      <c r="K67" s="11"/>
      <c r="L67" s="11"/>
      <c r="M67" s="11"/>
      <c r="N67" s="11"/>
      <c r="O67" s="11">
        <v>5</v>
      </c>
      <c r="P67" s="11"/>
      <c r="Q67" s="11"/>
      <c r="R67" s="11"/>
      <c r="S67" s="110"/>
      <c r="T67" s="11"/>
    </row>
    <row r="68" spans="1:20">
      <c r="A68" s="13" t="s">
        <v>35</v>
      </c>
      <c r="B68" s="14" t="s">
        <v>38</v>
      </c>
      <c r="C68" s="10" t="s">
        <v>158</v>
      </c>
      <c r="D68" s="11"/>
      <c r="E68" s="11"/>
      <c r="F68" s="11"/>
      <c r="G68" s="11">
        <v>1</v>
      </c>
      <c r="H68" s="11"/>
      <c r="I68" s="11"/>
      <c r="J68" s="11"/>
      <c r="K68" s="11"/>
      <c r="L68" s="11"/>
      <c r="M68" s="11"/>
      <c r="N68" s="11"/>
      <c r="O68" s="11">
        <v>5</v>
      </c>
      <c r="P68" s="11"/>
      <c r="Q68" s="11"/>
      <c r="R68" s="11"/>
      <c r="S68" s="110"/>
      <c r="T68" s="11"/>
    </row>
    <row r="69" spans="1:20">
      <c r="A69" s="13" t="s">
        <v>35</v>
      </c>
      <c r="B69" s="14" t="s">
        <v>38</v>
      </c>
      <c r="C69" s="10" t="s">
        <v>159</v>
      </c>
      <c r="D69" s="11"/>
      <c r="E69" s="11"/>
      <c r="F69" s="11"/>
      <c r="G69" s="11">
        <v>1</v>
      </c>
      <c r="H69" s="11"/>
      <c r="I69" s="11"/>
      <c r="J69" s="11"/>
      <c r="K69" s="11"/>
      <c r="L69" s="11"/>
      <c r="M69" s="11"/>
      <c r="N69" s="11"/>
      <c r="O69" s="11">
        <v>5</v>
      </c>
      <c r="P69" s="11"/>
      <c r="Q69" s="11"/>
      <c r="R69" s="11"/>
      <c r="S69" s="110"/>
      <c r="T69" s="11"/>
    </row>
    <row r="70" spans="1:20">
      <c r="A70" s="13" t="s">
        <v>35</v>
      </c>
      <c r="B70" s="14" t="s">
        <v>38</v>
      </c>
      <c r="C70" s="10" t="s">
        <v>160</v>
      </c>
      <c r="D70" s="11"/>
      <c r="E70" s="11"/>
      <c r="F70" s="11"/>
      <c r="G70" s="11">
        <v>1</v>
      </c>
      <c r="H70" s="11"/>
      <c r="I70" s="11"/>
      <c r="J70" s="11"/>
      <c r="K70" s="11"/>
      <c r="L70" s="11"/>
      <c r="M70" s="11"/>
      <c r="N70" s="11"/>
      <c r="O70" s="11">
        <v>5</v>
      </c>
      <c r="P70" s="11"/>
      <c r="Q70" s="11"/>
      <c r="R70" s="11"/>
      <c r="S70" s="110"/>
      <c r="T70" s="11"/>
    </row>
    <row r="71" spans="1:20">
      <c r="A71" s="13" t="s">
        <v>35</v>
      </c>
      <c r="B71" s="14" t="s">
        <v>38</v>
      </c>
      <c r="C71" s="10" t="s">
        <v>161</v>
      </c>
      <c r="D71" s="11"/>
      <c r="E71" s="11"/>
      <c r="F71" s="11"/>
      <c r="G71" s="11">
        <v>1</v>
      </c>
      <c r="H71" s="11"/>
      <c r="I71" s="11"/>
      <c r="J71" s="11"/>
      <c r="K71" s="11"/>
      <c r="L71" s="11"/>
      <c r="M71" s="11"/>
      <c r="N71" s="11"/>
      <c r="O71" s="11">
        <v>5</v>
      </c>
      <c r="P71" s="11"/>
      <c r="Q71" s="11"/>
      <c r="R71" s="11"/>
      <c r="S71" s="110"/>
      <c r="T71" s="11"/>
    </row>
    <row r="72" spans="1:20">
      <c r="A72" s="13" t="s">
        <v>35</v>
      </c>
      <c r="B72" s="14" t="s">
        <v>38</v>
      </c>
      <c r="C72" s="10" t="s">
        <v>162</v>
      </c>
      <c r="D72" s="11"/>
      <c r="E72" s="11"/>
      <c r="F72" s="11"/>
      <c r="G72" s="11">
        <v>1</v>
      </c>
      <c r="H72" s="11"/>
      <c r="I72" s="11"/>
      <c r="J72" s="11"/>
      <c r="K72" s="11"/>
      <c r="L72" s="11"/>
      <c r="M72" s="11"/>
      <c r="N72" s="11"/>
      <c r="O72" s="11">
        <v>5</v>
      </c>
      <c r="P72" s="11"/>
      <c r="Q72" s="11"/>
      <c r="R72" s="11"/>
      <c r="S72" s="110"/>
      <c r="T72" s="11"/>
    </row>
    <row r="73" spans="1:20">
      <c r="A73" s="13" t="s">
        <v>35</v>
      </c>
      <c r="B73" s="14" t="s">
        <v>38</v>
      </c>
      <c r="C73" s="10" t="s">
        <v>163</v>
      </c>
      <c r="D73" s="11"/>
      <c r="E73" s="11"/>
      <c r="F73" s="11"/>
      <c r="G73" s="11">
        <v>3</v>
      </c>
      <c r="H73" s="11"/>
      <c r="I73" s="11"/>
      <c r="J73" s="11"/>
      <c r="K73" s="11"/>
      <c r="L73" s="11"/>
      <c r="M73" s="11"/>
      <c r="N73" s="11"/>
      <c r="O73" s="11">
        <v>15</v>
      </c>
      <c r="P73" s="11"/>
      <c r="Q73" s="11"/>
      <c r="R73" s="11"/>
      <c r="S73" s="110"/>
      <c r="T73" s="11"/>
    </row>
    <row r="74" spans="1:20">
      <c r="A74" s="13" t="s">
        <v>35</v>
      </c>
      <c r="B74" s="14" t="s">
        <v>38</v>
      </c>
      <c r="C74" s="10" t="s">
        <v>164</v>
      </c>
      <c r="D74" s="11"/>
      <c r="E74" s="11"/>
      <c r="F74" s="11"/>
      <c r="G74" s="11"/>
      <c r="H74" s="11">
        <v>10</v>
      </c>
      <c r="I74" s="11"/>
      <c r="J74" s="11"/>
      <c r="K74" s="11">
        <v>4</v>
      </c>
      <c r="L74" s="11"/>
      <c r="M74" s="11"/>
      <c r="N74" s="11"/>
      <c r="O74" s="11">
        <v>45</v>
      </c>
      <c r="P74" s="11"/>
      <c r="Q74" s="11">
        <v>15</v>
      </c>
      <c r="R74" s="11"/>
      <c r="S74" s="110"/>
      <c r="T74" s="11"/>
    </row>
    <row r="75" spans="1:20">
      <c r="A75" s="13" t="s">
        <v>35</v>
      </c>
      <c r="B75" s="14" t="s">
        <v>38</v>
      </c>
      <c r="C75" s="10" t="s">
        <v>165</v>
      </c>
      <c r="D75" s="11"/>
      <c r="E75" s="11"/>
      <c r="F75" s="11"/>
      <c r="G75" s="11"/>
      <c r="H75" s="11">
        <v>5</v>
      </c>
      <c r="I75" s="11"/>
      <c r="J75" s="11"/>
      <c r="K75" s="11"/>
      <c r="L75" s="11"/>
      <c r="M75" s="11"/>
      <c r="N75" s="11"/>
      <c r="O75" s="11"/>
      <c r="P75" s="11">
        <v>10</v>
      </c>
      <c r="Q75" s="11"/>
      <c r="R75" s="11"/>
      <c r="S75" s="110">
        <v>2</v>
      </c>
      <c r="T75" s="11" t="s">
        <v>166</v>
      </c>
    </row>
    <row r="76" spans="1:20">
      <c r="A76" s="13" t="s">
        <v>35</v>
      </c>
      <c r="B76" s="14" t="s">
        <v>38</v>
      </c>
      <c r="C76" s="10" t="s">
        <v>167</v>
      </c>
      <c r="D76" s="11"/>
      <c r="E76" s="11"/>
      <c r="F76" s="11"/>
      <c r="G76" s="11"/>
      <c r="H76" s="11">
        <v>5</v>
      </c>
      <c r="I76" s="11"/>
      <c r="J76" s="11">
        <v>2</v>
      </c>
      <c r="K76" s="11"/>
      <c r="L76" s="11"/>
      <c r="M76" s="11"/>
      <c r="N76" s="11">
        <v>5</v>
      </c>
      <c r="O76" s="11"/>
      <c r="P76" s="11"/>
      <c r="Q76" s="11"/>
      <c r="R76" s="11">
        <v>3</v>
      </c>
      <c r="S76" s="110">
        <v>1</v>
      </c>
      <c r="T76" s="11" t="s">
        <v>168</v>
      </c>
    </row>
    <row r="77" spans="1:20">
      <c r="A77" s="13" t="s">
        <v>35</v>
      </c>
      <c r="B77" s="14" t="s">
        <v>38</v>
      </c>
      <c r="C77" s="10" t="s">
        <v>169</v>
      </c>
      <c r="D77" s="11"/>
      <c r="E77" s="11"/>
      <c r="F77" s="11"/>
      <c r="G77" s="11">
        <v>4</v>
      </c>
      <c r="H77" s="11">
        <v>20</v>
      </c>
      <c r="I77" s="11"/>
      <c r="J77" s="11"/>
      <c r="K77" s="11"/>
      <c r="L77" s="11"/>
      <c r="M77" s="11"/>
      <c r="N77" s="11"/>
      <c r="O77" s="11">
        <v>10</v>
      </c>
      <c r="P77" s="11"/>
      <c r="Q77" s="11"/>
      <c r="R77" s="11"/>
      <c r="S77" s="110"/>
      <c r="T77" s="11"/>
    </row>
    <row r="78" spans="1:20">
      <c r="A78" s="13" t="s">
        <v>35</v>
      </c>
      <c r="B78" s="14" t="s">
        <v>38</v>
      </c>
      <c r="C78" s="10" t="s">
        <v>111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0"/>
      <c r="T78" s="11"/>
    </row>
    <row r="79" spans="1:20">
      <c r="A79" s="13" t="s">
        <v>35</v>
      </c>
      <c r="B79" s="14" t="s">
        <v>38</v>
      </c>
      <c r="C79" s="10" t="s">
        <v>170</v>
      </c>
      <c r="D79" s="11"/>
      <c r="E79" s="11"/>
      <c r="F79" s="11"/>
      <c r="G79" s="11">
        <v>1</v>
      </c>
      <c r="H79" s="11"/>
      <c r="I79" s="11"/>
      <c r="J79" s="11">
        <v>2</v>
      </c>
      <c r="K79" s="11"/>
      <c r="L79" s="11"/>
      <c r="M79" s="11"/>
      <c r="N79" s="11"/>
      <c r="O79" s="11">
        <v>10</v>
      </c>
      <c r="P79" s="11"/>
      <c r="Q79" s="11"/>
      <c r="R79" s="11"/>
      <c r="S79" s="110"/>
      <c r="T79" s="11"/>
    </row>
    <row r="80" spans="1:20">
      <c r="A80" s="13" t="s">
        <v>35</v>
      </c>
      <c r="B80" s="14" t="s">
        <v>38</v>
      </c>
      <c r="C80" s="10" t="s">
        <v>171</v>
      </c>
      <c r="D80" s="11"/>
      <c r="E80" s="11"/>
      <c r="F80" s="11"/>
      <c r="G80" s="11"/>
      <c r="H80" s="11">
        <v>1</v>
      </c>
      <c r="I80" s="11"/>
      <c r="J80" s="11"/>
      <c r="K80" s="11"/>
      <c r="L80" s="11"/>
      <c r="M80" s="11"/>
      <c r="N80" s="11"/>
      <c r="O80" s="11">
        <v>5</v>
      </c>
      <c r="P80" s="11">
        <v>8</v>
      </c>
      <c r="Q80" s="11"/>
      <c r="R80" s="11"/>
      <c r="S80" s="110"/>
      <c r="T80" s="11"/>
    </row>
    <row r="81" spans="1:20">
      <c r="A81" s="13" t="s">
        <v>35</v>
      </c>
      <c r="B81" s="14" t="s">
        <v>38</v>
      </c>
      <c r="C81" s="10" t="s">
        <v>172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>
        <v>10</v>
      </c>
      <c r="O81" s="11">
        <v>10</v>
      </c>
      <c r="P81" s="11"/>
      <c r="Q81" s="11"/>
      <c r="R81" s="11">
        <v>3</v>
      </c>
      <c r="S81" s="110">
        <v>5</v>
      </c>
      <c r="T81" s="11" t="s">
        <v>173</v>
      </c>
    </row>
    <row r="82" spans="1:20">
      <c r="A82" s="13" t="s">
        <v>35</v>
      </c>
      <c r="B82" s="14" t="s">
        <v>38</v>
      </c>
      <c r="C82" s="10" t="s">
        <v>174</v>
      </c>
      <c r="D82" s="11"/>
      <c r="E82" s="11"/>
      <c r="F82" s="11"/>
      <c r="G82" s="11"/>
      <c r="H82" s="11">
        <v>10</v>
      </c>
      <c r="I82" s="11"/>
      <c r="J82" s="11">
        <v>2</v>
      </c>
      <c r="K82" s="11"/>
      <c r="L82" s="11">
        <v>1</v>
      </c>
      <c r="M82" s="11"/>
      <c r="N82" s="11"/>
      <c r="O82" s="11">
        <v>20</v>
      </c>
      <c r="P82" s="11"/>
      <c r="Q82" s="11">
        <v>10</v>
      </c>
      <c r="R82" s="11"/>
      <c r="S82" s="110"/>
      <c r="T82" s="11"/>
    </row>
    <row r="83" spans="1:20">
      <c r="A83" s="13" t="s">
        <v>35</v>
      </c>
      <c r="B83" s="14" t="s">
        <v>38</v>
      </c>
      <c r="C83" s="10" t="s">
        <v>175</v>
      </c>
      <c r="D83" s="11"/>
      <c r="E83" s="11"/>
      <c r="F83" s="11"/>
      <c r="G83" s="11"/>
      <c r="H83" s="11">
        <v>5</v>
      </c>
      <c r="I83" s="11"/>
      <c r="J83" s="11">
        <v>3</v>
      </c>
      <c r="K83" s="11"/>
      <c r="L83" s="11"/>
      <c r="M83" s="11"/>
      <c r="N83" s="11"/>
      <c r="O83" s="11">
        <v>10</v>
      </c>
      <c r="P83" s="11"/>
      <c r="Q83" s="11">
        <v>5</v>
      </c>
      <c r="R83" s="11"/>
      <c r="S83" s="110"/>
      <c r="T83" s="11"/>
    </row>
    <row r="84" spans="1:20">
      <c r="A84" s="13" t="s">
        <v>35</v>
      </c>
      <c r="B84" s="14" t="s">
        <v>38</v>
      </c>
      <c r="C84" s="10" t="s">
        <v>176</v>
      </c>
      <c r="D84" s="11"/>
      <c r="E84" s="11"/>
      <c r="F84" s="11"/>
      <c r="G84" s="11"/>
      <c r="H84" s="11">
        <v>10</v>
      </c>
      <c r="I84" s="11"/>
      <c r="J84" s="11">
        <v>4</v>
      </c>
      <c r="K84" s="11"/>
      <c r="L84" s="11"/>
      <c r="M84" s="11"/>
      <c r="N84" s="11"/>
      <c r="O84" s="11">
        <v>30</v>
      </c>
      <c r="P84" s="11"/>
      <c r="Q84" s="11">
        <v>10</v>
      </c>
      <c r="R84" s="11"/>
      <c r="S84" s="110"/>
      <c r="T84" s="11"/>
    </row>
    <row r="85" spans="1:20">
      <c r="A85" s="13" t="s">
        <v>35</v>
      </c>
      <c r="B85" s="14" t="s">
        <v>38</v>
      </c>
      <c r="C85" s="10" t="s">
        <v>177</v>
      </c>
      <c r="D85" s="11"/>
      <c r="E85" s="11"/>
      <c r="F85" s="11"/>
      <c r="G85" s="11"/>
      <c r="H85" s="11">
        <v>5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0"/>
      <c r="T85" s="11"/>
    </row>
    <row r="86" spans="1:20">
      <c r="A86" s="13" t="s">
        <v>35</v>
      </c>
      <c r="B86" s="14" t="s">
        <v>38</v>
      </c>
      <c r="C86" s="10" t="s">
        <v>178</v>
      </c>
      <c r="D86" s="11"/>
      <c r="E86" s="11"/>
      <c r="F86" s="11"/>
      <c r="G86" s="11"/>
      <c r="H86" s="11">
        <v>5</v>
      </c>
      <c r="I86" s="11"/>
      <c r="J86" s="11"/>
      <c r="K86" s="11"/>
      <c r="L86" s="11"/>
      <c r="M86" s="11"/>
      <c r="N86" s="11">
        <v>10</v>
      </c>
      <c r="O86" s="11"/>
      <c r="P86" s="11"/>
      <c r="Q86" s="11"/>
      <c r="R86" s="11"/>
      <c r="S86" s="110"/>
      <c r="T86" s="11" t="s">
        <v>179</v>
      </c>
    </row>
    <row r="87" spans="1:20">
      <c r="A87" s="13" t="s">
        <v>35</v>
      </c>
      <c r="B87" s="14" t="s">
        <v>38</v>
      </c>
      <c r="C87" s="10" t="s">
        <v>180</v>
      </c>
      <c r="D87" s="11"/>
      <c r="E87" s="11"/>
      <c r="F87" s="11"/>
      <c r="G87" s="11">
        <v>4</v>
      </c>
      <c r="H87" s="11"/>
      <c r="I87" s="11"/>
      <c r="J87" s="11"/>
      <c r="K87" s="11"/>
      <c r="L87" s="11"/>
      <c r="M87" s="11"/>
      <c r="N87" s="11"/>
      <c r="O87" s="11">
        <v>10</v>
      </c>
      <c r="P87" s="11"/>
      <c r="Q87" s="11"/>
      <c r="R87" s="11"/>
      <c r="S87" s="110"/>
      <c r="T87" s="11"/>
    </row>
    <row r="88" spans="1:20">
      <c r="A88" s="13" t="s">
        <v>35</v>
      </c>
      <c r="B88" s="14" t="s">
        <v>38</v>
      </c>
      <c r="C88" s="10" t="s">
        <v>181</v>
      </c>
      <c r="D88" s="11"/>
      <c r="E88" s="11"/>
      <c r="F88" s="11"/>
      <c r="G88" s="11">
        <v>2</v>
      </c>
      <c r="H88" s="11"/>
      <c r="I88" s="11"/>
      <c r="J88" s="11"/>
      <c r="K88" s="11"/>
      <c r="L88" s="11"/>
      <c r="M88" s="11"/>
      <c r="N88" s="11"/>
      <c r="O88" s="11">
        <v>5</v>
      </c>
      <c r="P88" s="11"/>
      <c r="Q88" s="11"/>
      <c r="R88" s="11"/>
      <c r="S88" s="110"/>
      <c r="T88" s="11"/>
    </row>
    <row r="89" spans="1:20">
      <c r="A89" s="13" t="s">
        <v>35</v>
      </c>
      <c r="B89" s="14" t="s">
        <v>38</v>
      </c>
      <c r="C89" s="10" t="s">
        <v>182</v>
      </c>
      <c r="D89" s="11"/>
      <c r="E89" s="11"/>
      <c r="F89" s="11"/>
      <c r="G89" s="11">
        <v>1</v>
      </c>
      <c r="H89" s="11"/>
      <c r="I89" s="11"/>
      <c r="J89" s="11"/>
      <c r="K89" s="11"/>
      <c r="L89" s="11"/>
      <c r="M89" s="11"/>
      <c r="N89" s="11"/>
      <c r="O89" s="11">
        <v>10</v>
      </c>
      <c r="P89" s="11"/>
      <c r="Q89" s="11"/>
      <c r="R89" s="11"/>
      <c r="S89" s="110"/>
      <c r="T89" s="11"/>
    </row>
    <row r="90" spans="1:20">
      <c r="A90" s="13" t="s">
        <v>35</v>
      </c>
      <c r="B90" s="14" t="s">
        <v>38</v>
      </c>
      <c r="C90" s="10" t="s">
        <v>183</v>
      </c>
      <c r="D90" s="11"/>
      <c r="E90" s="11"/>
      <c r="F90" s="11"/>
      <c r="G90" s="11">
        <v>3</v>
      </c>
      <c r="H90" s="11"/>
      <c r="I90" s="11"/>
      <c r="J90" s="11"/>
      <c r="K90" s="11"/>
      <c r="L90" s="11"/>
      <c r="M90" s="11"/>
      <c r="N90" s="11"/>
      <c r="O90" s="11">
        <v>20</v>
      </c>
      <c r="P90" s="11"/>
      <c r="Q90" s="11"/>
      <c r="R90" s="11"/>
      <c r="S90" s="110"/>
      <c r="T90" s="11"/>
    </row>
    <row r="91" spans="1:20">
      <c r="A91" s="13" t="s">
        <v>35</v>
      </c>
      <c r="B91" s="14" t="s">
        <v>38</v>
      </c>
      <c r="C91" s="10" t="s">
        <v>184</v>
      </c>
      <c r="D91" s="11"/>
      <c r="E91" s="11"/>
      <c r="F91" s="11"/>
      <c r="G91" s="11">
        <v>7</v>
      </c>
      <c r="H91" s="11"/>
      <c r="I91" s="11"/>
      <c r="J91" s="11"/>
      <c r="K91" s="11"/>
      <c r="L91" s="11"/>
      <c r="M91" s="11"/>
      <c r="N91" s="11"/>
      <c r="O91" s="11">
        <v>30</v>
      </c>
      <c r="P91" s="11"/>
      <c r="Q91" s="11"/>
      <c r="R91" s="11"/>
      <c r="S91" s="110"/>
      <c r="T91" s="11"/>
    </row>
    <row r="92" spans="1:20">
      <c r="A92" s="13" t="s">
        <v>35</v>
      </c>
      <c r="B92" s="14" t="s">
        <v>38</v>
      </c>
      <c r="C92" s="10" t="s">
        <v>185</v>
      </c>
      <c r="D92" s="11"/>
      <c r="E92" s="11"/>
      <c r="F92" s="11"/>
      <c r="G92" s="11">
        <v>3</v>
      </c>
      <c r="H92" s="11"/>
      <c r="I92" s="11"/>
      <c r="J92" s="11"/>
      <c r="K92" s="11"/>
      <c r="L92" s="11"/>
      <c r="M92" s="11"/>
      <c r="N92" s="11"/>
      <c r="O92" s="11">
        <v>10</v>
      </c>
      <c r="P92" s="11"/>
      <c r="Q92" s="11"/>
      <c r="R92" s="11"/>
      <c r="S92" s="110">
        <v>4</v>
      </c>
      <c r="T92" s="11" t="s">
        <v>186</v>
      </c>
    </row>
    <row r="93" spans="1:20">
      <c r="A93" s="13" t="s">
        <v>35</v>
      </c>
      <c r="B93" s="14" t="s">
        <v>38</v>
      </c>
      <c r="C93" s="10" t="s">
        <v>187</v>
      </c>
      <c r="D93" s="11"/>
      <c r="E93" s="11"/>
      <c r="F93" s="11"/>
      <c r="G93" s="11"/>
      <c r="H93" s="11">
        <v>4</v>
      </c>
      <c r="I93" s="11"/>
      <c r="J93" s="11"/>
      <c r="K93" s="11"/>
      <c r="L93" s="11"/>
      <c r="M93" s="11">
        <v>1</v>
      </c>
      <c r="N93" s="11"/>
      <c r="O93" s="11">
        <v>10</v>
      </c>
      <c r="P93" s="11"/>
      <c r="Q93" s="11"/>
      <c r="R93" s="11"/>
      <c r="S93" s="110">
        <v>14</v>
      </c>
      <c r="T93" s="11" t="s">
        <v>188</v>
      </c>
    </row>
    <row r="94" spans="1:20">
      <c r="A94" s="13" t="s">
        <v>35</v>
      </c>
      <c r="B94" s="14" t="s">
        <v>38</v>
      </c>
      <c r="C94" s="10" t="s">
        <v>189</v>
      </c>
      <c r="D94" s="11"/>
      <c r="E94" s="11"/>
      <c r="F94" s="11"/>
      <c r="G94" s="11"/>
      <c r="H94" s="11">
        <v>2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0"/>
      <c r="T94" s="11"/>
    </row>
    <row r="95" spans="1:20">
      <c r="A95" s="13" t="s">
        <v>35</v>
      </c>
      <c r="B95" s="14" t="s">
        <v>38</v>
      </c>
      <c r="C95" s="10" t="s">
        <v>190</v>
      </c>
      <c r="D95" s="11"/>
      <c r="E95" s="11"/>
      <c r="F95" s="11"/>
      <c r="G95" s="11"/>
      <c r="H95" s="11">
        <v>4</v>
      </c>
      <c r="I95" s="11"/>
      <c r="J95" s="11">
        <v>2</v>
      </c>
      <c r="K95" s="11"/>
      <c r="L95" s="11"/>
      <c r="M95" s="11"/>
      <c r="N95" s="11"/>
      <c r="O95" s="11">
        <v>10</v>
      </c>
      <c r="P95" s="11"/>
      <c r="Q95" s="11"/>
      <c r="R95" s="11"/>
      <c r="S95" s="110"/>
      <c r="T95" s="11"/>
    </row>
    <row r="96" spans="1:20">
      <c r="A96" s="13" t="s">
        <v>35</v>
      </c>
      <c r="B96" s="14" t="s">
        <v>38</v>
      </c>
      <c r="C96" s="10" t="s">
        <v>191</v>
      </c>
      <c r="D96" s="11"/>
      <c r="E96" s="11"/>
      <c r="F96" s="11"/>
      <c r="G96" s="11">
        <v>2</v>
      </c>
      <c r="H96" s="11"/>
      <c r="I96" s="11"/>
      <c r="J96" s="11"/>
      <c r="K96" s="11"/>
      <c r="L96" s="11"/>
      <c r="M96" s="11"/>
      <c r="N96" s="11"/>
      <c r="O96" s="11">
        <v>10</v>
      </c>
      <c r="P96" s="11"/>
      <c r="Q96" s="11"/>
      <c r="R96" s="11"/>
      <c r="S96" s="110"/>
      <c r="T96" s="11"/>
    </row>
    <row r="97" spans="1:20">
      <c r="A97" s="13" t="s">
        <v>35</v>
      </c>
      <c r="B97" s="14" t="s">
        <v>38</v>
      </c>
      <c r="C97" s="10" t="s">
        <v>192</v>
      </c>
      <c r="D97" s="11"/>
      <c r="E97" s="11"/>
      <c r="F97" s="11"/>
      <c r="G97" s="11">
        <v>2</v>
      </c>
      <c r="H97" s="11"/>
      <c r="I97" s="11"/>
      <c r="J97" s="11"/>
      <c r="K97" s="11"/>
      <c r="L97" s="11"/>
      <c r="M97" s="11"/>
      <c r="N97" s="11"/>
      <c r="O97" s="11">
        <v>10</v>
      </c>
      <c r="P97" s="11"/>
      <c r="Q97" s="11"/>
      <c r="R97" s="11"/>
      <c r="S97" s="110"/>
      <c r="T97" s="11"/>
    </row>
    <row r="98" spans="1:20">
      <c r="A98" s="13" t="s">
        <v>35</v>
      </c>
      <c r="B98" s="14" t="s">
        <v>38</v>
      </c>
      <c r="C98" s="10" t="s">
        <v>193</v>
      </c>
      <c r="D98" s="11"/>
      <c r="E98" s="11"/>
      <c r="F98" s="11"/>
      <c r="G98" s="11">
        <v>2</v>
      </c>
      <c r="H98" s="11"/>
      <c r="I98" s="11"/>
      <c r="J98" s="11"/>
      <c r="K98" s="11"/>
      <c r="L98" s="11"/>
      <c r="M98" s="11"/>
      <c r="N98" s="11"/>
      <c r="O98" s="11">
        <v>10</v>
      </c>
      <c r="P98" s="11"/>
      <c r="Q98" s="11"/>
      <c r="R98" s="11"/>
      <c r="S98" s="110"/>
      <c r="T98" s="11"/>
    </row>
    <row r="99" spans="1:20">
      <c r="A99" s="13" t="s">
        <v>35</v>
      </c>
      <c r="B99" s="14" t="s">
        <v>38</v>
      </c>
      <c r="C99" s="10" t="s">
        <v>194</v>
      </c>
      <c r="D99" s="11"/>
      <c r="E99" s="11"/>
      <c r="F99" s="11"/>
      <c r="G99" s="11">
        <v>3</v>
      </c>
      <c r="H99" s="11"/>
      <c r="I99" s="11"/>
      <c r="J99" s="11"/>
      <c r="K99" s="11"/>
      <c r="L99" s="11"/>
      <c r="M99" s="11"/>
      <c r="N99" s="11"/>
      <c r="O99" s="11">
        <v>15</v>
      </c>
      <c r="P99" s="11"/>
      <c r="Q99" s="11"/>
      <c r="R99" s="11"/>
      <c r="S99" s="110"/>
      <c r="T99" s="11"/>
    </row>
    <row r="100" spans="1:20">
      <c r="A100" s="13" t="s">
        <v>35</v>
      </c>
      <c r="B100" s="14" t="s">
        <v>38</v>
      </c>
      <c r="C100" s="10" t="s">
        <v>195</v>
      </c>
      <c r="D100" s="11"/>
      <c r="E100" s="11"/>
      <c r="F100" s="11"/>
      <c r="G100" s="11">
        <v>2</v>
      </c>
      <c r="H100" s="11"/>
      <c r="I100" s="11"/>
      <c r="J100" s="11"/>
      <c r="K100" s="11"/>
      <c r="L100" s="11"/>
      <c r="M100" s="11"/>
      <c r="N100" s="11"/>
      <c r="O100" s="11">
        <v>10</v>
      </c>
      <c r="P100" s="11"/>
      <c r="Q100" s="11"/>
      <c r="R100" s="11"/>
      <c r="S100" s="110">
        <v>1</v>
      </c>
      <c r="T100" s="11" t="s">
        <v>196</v>
      </c>
    </row>
    <row r="101" spans="1:20">
      <c r="A101" s="13" t="s">
        <v>35</v>
      </c>
      <c r="B101" s="14" t="s">
        <v>38</v>
      </c>
      <c r="C101" s="10" t="s">
        <v>197</v>
      </c>
      <c r="D101" s="11"/>
      <c r="E101" s="11"/>
      <c r="F101" s="11"/>
      <c r="G101" s="11">
        <v>1</v>
      </c>
      <c r="H101" s="11"/>
      <c r="I101" s="11"/>
      <c r="J101" s="11"/>
      <c r="K101" s="11"/>
      <c r="L101" s="11"/>
      <c r="M101" s="11"/>
      <c r="N101" s="11"/>
      <c r="O101" s="11">
        <v>10</v>
      </c>
      <c r="P101" s="11"/>
      <c r="Q101" s="11"/>
      <c r="R101" s="11"/>
      <c r="S101" s="110"/>
      <c r="T101" s="11"/>
    </row>
    <row r="102" spans="1:20">
      <c r="A102" s="13" t="s">
        <v>35</v>
      </c>
      <c r="B102" s="14" t="s">
        <v>38</v>
      </c>
      <c r="C102" s="10" t="s">
        <v>198</v>
      </c>
      <c r="D102" s="11"/>
      <c r="E102" s="11"/>
      <c r="F102" s="11"/>
      <c r="G102" s="11">
        <v>2</v>
      </c>
      <c r="H102" s="11"/>
      <c r="I102" s="11"/>
      <c r="J102" s="11"/>
      <c r="K102" s="11"/>
      <c r="L102" s="11"/>
      <c r="M102" s="11"/>
      <c r="N102" s="11"/>
      <c r="O102" s="11">
        <v>5</v>
      </c>
      <c r="P102" s="11"/>
      <c r="Q102" s="11"/>
      <c r="R102" s="11"/>
      <c r="S102" s="110"/>
      <c r="T102" s="11"/>
    </row>
    <row r="103" spans="1:20">
      <c r="A103" s="13" t="s">
        <v>35</v>
      </c>
      <c r="B103" s="14" t="s">
        <v>38</v>
      </c>
      <c r="C103" s="10" t="s">
        <v>199</v>
      </c>
      <c r="D103" s="11"/>
      <c r="E103" s="11"/>
      <c r="F103" s="11"/>
      <c r="G103" s="11">
        <v>2</v>
      </c>
      <c r="H103" s="11"/>
      <c r="I103" s="11"/>
      <c r="J103" s="11"/>
      <c r="K103" s="11"/>
      <c r="L103" s="11"/>
      <c r="M103" s="11"/>
      <c r="N103" s="11"/>
      <c r="O103" s="11">
        <v>5</v>
      </c>
      <c r="P103" s="11"/>
      <c r="Q103" s="11"/>
      <c r="R103" s="11"/>
      <c r="S103" s="110"/>
      <c r="T103" s="11"/>
    </row>
    <row r="104" spans="1:20">
      <c r="A104" s="13" t="s">
        <v>35</v>
      </c>
      <c r="B104" s="14" t="s">
        <v>38</v>
      </c>
      <c r="C104" s="10" t="s">
        <v>200</v>
      </c>
      <c r="D104" s="11"/>
      <c r="E104" s="11"/>
      <c r="F104" s="11"/>
      <c r="G104" s="11">
        <v>1</v>
      </c>
      <c r="H104" s="11"/>
      <c r="I104" s="11"/>
      <c r="J104" s="11"/>
      <c r="K104" s="11"/>
      <c r="L104" s="11"/>
      <c r="M104" s="11"/>
      <c r="N104" s="11"/>
      <c r="O104" s="11">
        <v>5</v>
      </c>
      <c r="P104" s="11"/>
      <c r="Q104" s="11"/>
      <c r="R104" s="11"/>
      <c r="S104" s="110"/>
      <c r="T104" s="11"/>
    </row>
    <row r="105" spans="1:20">
      <c r="A105" s="13" t="s">
        <v>35</v>
      </c>
      <c r="B105" s="14" t="s">
        <v>38</v>
      </c>
      <c r="C105" s="10" t="s">
        <v>201</v>
      </c>
      <c r="D105" s="11"/>
      <c r="E105" s="11"/>
      <c r="F105" s="11"/>
      <c r="G105" s="11">
        <v>2</v>
      </c>
      <c r="H105" s="11"/>
      <c r="I105" s="11"/>
      <c r="J105" s="11"/>
      <c r="K105" s="11"/>
      <c r="L105" s="11"/>
      <c r="M105" s="11"/>
      <c r="N105" s="11"/>
      <c r="O105" s="11">
        <v>10</v>
      </c>
      <c r="P105" s="11"/>
      <c r="Q105" s="11"/>
      <c r="R105" s="11"/>
      <c r="S105" s="110">
        <v>2</v>
      </c>
      <c r="T105" s="11" t="s">
        <v>202</v>
      </c>
    </row>
    <row r="106" spans="1:20">
      <c r="A106" s="13" t="s">
        <v>35</v>
      </c>
      <c r="B106" s="14" t="s">
        <v>38</v>
      </c>
      <c r="C106" s="10" t="s">
        <v>203</v>
      </c>
      <c r="D106" s="11"/>
      <c r="E106" s="11"/>
      <c r="F106" s="11"/>
      <c r="G106" s="11">
        <v>2</v>
      </c>
      <c r="H106" s="11"/>
      <c r="I106" s="11"/>
      <c r="J106" s="11"/>
      <c r="K106" s="11"/>
      <c r="L106" s="11"/>
      <c r="M106" s="11"/>
      <c r="N106" s="11"/>
      <c r="O106" s="11">
        <v>10</v>
      </c>
      <c r="P106" s="11"/>
      <c r="Q106" s="11"/>
      <c r="R106" s="11"/>
      <c r="S106" s="110"/>
      <c r="T106" s="11"/>
    </row>
    <row r="107" spans="1:20">
      <c r="A107" s="13" t="s">
        <v>35</v>
      </c>
      <c r="B107" s="14" t="s">
        <v>38</v>
      </c>
      <c r="C107" s="10" t="s">
        <v>204</v>
      </c>
      <c r="D107" s="11"/>
      <c r="E107" s="11"/>
      <c r="F107" s="11"/>
      <c r="G107" s="11">
        <v>4</v>
      </c>
      <c r="H107" s="11"/>
      <c r="I107" s="11"/>
      <c r="J107" s="11"/>
      <c r="K107" s="11"/>
      <c r="L107" s="11"/>
      <c r="M107" s="11"/>
      <c r="N107" s="11"/>
      <c r="O107" s="11">
        <v>20</v>
      </c>
      <c r="P107" s="11"/>
      <c r="Q107" s="11"/>
      <c r="R107" s="11"/>
      <c r="S107" s="110"/>
      <c r="T107" s="11"/>
    </row>
    <row r="108" spans="1:20">
      <c r="A108" s="13" t="s">
        <v>35</v>
      </c>
      <c r="B108" s="14" t="s">
        <v>38</v>
      </c>
      <c r="C108" s="10" t="s">
        <v>205</v>
      </c>
      <c r="D108" s="11"/>
      <c r="E108" s="11"/>
      <c r="F108" s="11"/>
      <c r="G108" s="11">
        <v>7</v>
      </c>
      <c r="H108" s="11"/>
      <c r="I108" s="11"/>
      <c r="J108" s="11"/>
      <c r="K108" s="11"/>
      <c r="L108" s="11"/>
      <c r="M108" s="11"/>
      <c r="N108" s="11"/>
      <c r="O108" s="11">
        <v>10</v>
      </c>
      <c r="P108" s="11"/>
      <c r="Q108" s="11"/>
      <c r="R108" s="11"/>
      <c r="S108" s="110"/>
      <c r="T108" s="11"/>
    </row>
    <row r="109" spans="1:20">
      <c r="A109" s="13" t="s">
        <v>35</v>
      </c>
      <c r="B109" s="14" t="s">
        <v>38</v>
      </c>
      <c r="C109" s="10" t="s">
        <v>206</v>
      </c>
      <c r="D109" s="11"/>
      <c r="E109" s="11"/>
      <c r="F109" s="11"/>
      <c r="G109" s="11">
        <v>7</v>
      </c>
      <c r="H109" s="11"/>
      <c r="I109" s="11"/>
      <c r="J109" s="11"/>
      <c r="K109" s="11"/>
      <c r="L109" s="11"/>
      <c r="M109" s="11"/>
      <c r="N109" s="11"/>
      <c r="O109" s="11">
        <v>15</v>
      </c>
      <c r="P109" s="11"/>
      <c r="Q109" s="11"/>
      <c r="R109" s="11"/>
      <c r="S109" s="110"/>
      <c r="T109" s="11"/>
    </row>
    <row r="110" spans="1:20">
      <c r="A110" s="13" t="s">
        <v>35</v>
      </c>
      <c r="B110" s="14" t="s">
        <v>38</v>
      </c>
      <c r="C110" s="10" t="s">
        <v>207</v>
      </c>
      <c r="D110" s="11"/>
      <c r="E110" s="11"/>
      <c r="F110" s="11"/>
      <c r="G110" s="11">
        <v>6</v>
      </c>
      <c r="H110" s="11"/>
      <c r="I110" s="11"/>
      <c r="J110" s="11"/>
      <c r="K110" s="11"/>
      <c r="L110" s="11"/>
      <c r="M110" s="11"/>
      <c r="N110" s="11"/>
      <c r="O110" s="11">
        <v>15</v>
      </c>
      <c r="P110" s="11"/>
      <c r="Q110" s="11"/>
      <c r="R110" s="11"/>
      <c r="S110" s="110"/>
      <c r="T110" s="11"/>
    </row>
    <row r="111" spans="1:20">
      <c r="A111" s="15" t="s">
        <v>16</v>
      </c>
      <c r="B111" s="16" t="s">
        <v>17</v>
      </c>
      <c r="C111" s="10" t="s">
        <v>208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0">
        <v>2</v>
      </c>
      <c r="T111" s="11" t="s">
        <v>209</v>
      </c>
    </row>
    <row r="112" spans="1:20">
      <c r="A112" s="15" t="s">
        <v>16</v>
      </c>
      <c r="B112" s="16" t="s">
        <v>17</v>
      </c>
      <c r="C112" s="10" t="s">
        <v>210</v>
      </c>
      <c r="D112" s="11"/>
      <c r="E112" s="11"/>
      <c r="F112" s="11"/>
      <c r="G112" s="11"/>
      <c r="H112" s="11">
        <v>6</v>
      </c>
      <c r="I112" s="11"/>
      <c r="J112" s="11"/>
      <c r="K112" s="11"/>
      <c r="L112" s="11"/>
      <c r="M112" s="11">
        <v>1</v>
      </c>
      <c r="N112" s="11"/>
      <c r="O112" s="11"/>
      <c r="P112" s="11">
        <v>5</v>
      </c>
      <c r="Q112" s="11"/>
      <c r="R112" s="11"/>
      <c r="S112" s="110"/>
      <c r="T112" s="11" t="s">
        <v>211</v>
      </c>
    </row>
    <row r="113" spans="1:20">
      <c r="A113" s="15" t="s">
        <v>16</v>
      </c>
      <c r="B113" s="17" t="s">
        <v>18</v>
      </c>
      <c r="C113" s="10" t="s">
        <v>212</v>
      </c>
      <c r="D113" s="11"/>
      <c r="E113" s="11"/>
      <c r="F113" s="11"/>
      <c r="G113" s="11"/>
      <c r="H113" s="11">
        <v>15</v>
      </c>
      <c r="I113" s="11"/>
      <c r="J113" s="11">
        <v>7</v>
      </c>
      <c r="K113" s="11"/>
      <c r="L113" s="11"/>
      <c r="M113" s="11">
        <v>3</v>
      </c>
      <c r="N113" s="11"/>
      <c r="O113" s="11">
        <v>40</v>
      </c>
      <c r="P113" s="11">
        <v>10</v>
      </c>
      <c r="Q113" s="11">
        <v>10</v>
      </c>
      <c r="R113" s="11"/>
      <c r="S113" s="110"/>
      <c r="T113" s="11"/>
    </row>
    <row r="114" spans="1:20">
      <c r="A114" s="15" t="s">
        <v>16</v>
      </c>
      <c r="B114" s="17" t="s">
        <v>18</v>
      </c>
      <c r="C114" s="10" t="s">
        <v>213</v>
      </c>
      <c r="D114" s="11"/>
      <c r="E114" s="11"/>
      <c r="F114" s="11"/>
      <c r="G114" s="11">
        <v>1</v>
      </c>
      <c r="H114" s="11">
        <v>1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0"/>
      <c r="T114" s="11"/>
    </row>
    <row r="115" spans="1:20">
      <c r="A115" s="15" t="s">
        <v>16</v>
      </c>
      <c r="B115" s="16" t="s">
        <v>19</v>
      </c>
      <c r="C115" s="10" t="s">
        <v>214</v>
      </c>
      <c r="D115" s="11"/>
      <c r="E115" s="11"/>
      <c r="F115" s="11"/>
      <c r="G115" s="11">
        <v>1</v>
      </c>
      <c r="H115" s="11">
        <v>8</v>
      </c>
      <c r="I115" s="11"/>
      <c r="J115" s="11"/>
      <c r="K115" s="11"/>
      <c r="L115" s="11"/>
      <c r="M115" s="11"/>
      <c r="N115" s="11"/>
      <c r="O115" s="11">
        <v>20</v>
      </c>
      <c r="P115" s="11">
        <v>5</v>
      </c>
      <c r="Q115" s="11"/>
      <c r="R115" s="11"/>
      <c r="S115" s="110">
        <v>3</v>
      </c>
      <c r="T115" s="11" t="s">
        <v>215</v>
      </c>
    </row>
    <row r="116" spans="1:20">
      <c r="A116" s="15" t="s">
        <v>16</v>
      </c>
      <c r="B116" s="16" t="s">
        <v>19</v>
      </c>
      <c r="C116" s="10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0">
        <v>2</v>
      </c>
      <c r="T116" s="11" t="s">
        <v>216</v>
      </c>
    </row>
    <row r="117" spans="1:20">
      <c r="A117" s="15" t="s">
        <v>16</v>
      </c>
      <c r="B117" s="16" t="s">
        <v>19</v>
      </c>
      <c r="C117" s="10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0">
        <v>2</v>
      </c>
      <c r="T117" s="11" t="s">
        <v>217</v>
      </c>
    </row>
    <row r="118" spans="1:20">
      <c r="A118" s="15" t="s">
        <v>16</v>
      </c>
      <c r="B118" s="16" t="s">
        <v>19</v>
      </c>
      <c r="C118" s="10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0">
        <v>1</v>
      </c>
      <c r="T118" s="11" t="s">
        <v>218</v>
      </c>
    </row>
    <row r="119" spans="1:20">
      <c r="A119" s="15" t="s">
        <v>16</v>
      </c>
      <c r="B119" s="16" t="s">
        <v>19</v>
      </c>
      <c r="C119" s="10" t="s">
        <v>219</v>
      </c>
      <c r="D119" s="11"/>
      <c r="E119" s="11"/>
      <c r="F119" s="11"/>
      <c r="G119" s="11"/>
      <c r="H119" s="11">
        <v>3</v>
      </c>
      <c r="I119" s="11"/>
      <c r="J119" s="11">
        <v>2</v>
      </c>
      <c r="K119" s="11">
        <v>2</v>
      </c>
      <c r="L119" s="11"/>
      <c r="M119" s="11">
        <v>2</v>
      </c>
      <c r="N119" s="11"/>
      <c r="O119" s="11">
        <v>25</v>
      </c>
      <c r="P119" s="11"/>
      <c r="Q119" s="11"/>
      <c r="R119" s="11"/>
      <c r="S119" s="110">
        <v>2</v>
      </c>
      <c r="T119" s="11" t="s">
        <v>220</v>
      </c>
    </row>
    <row r="120" spans="1:20">
      <c r="A120" s="15" t="s">
        <v>16</v>
      </c>
      <c r="B120" s="17" t="s">
        <v>20</v>
      </c>
      <c r="C120" s="10" t="s">
        <v>221</v>
      </c>
      <c r="D120" s="11"/>
      <c r="E120" s="11"/>
      <c r="F120" s="11"/>
      <c r="G120" s="11">
        <v>2</v>
      </c>
      <c r="H120" s="11">
        <v>4</v>
      </c>
      <c r="I120" s="11"/>
      <c r="J120" s="11"/>
      <c r="K120" s="11"/>
      <c r="L120" s="11"/>
      <c r="M120" s="11"/>
      <c r="N120" s="11"/>
      <c r="O120" s="11">
        <v>30</v>
      </c>
      <c r="P120" s="11"/>
      <c r="Q120" s="11"/>
      <c r="R120" s="11"/>
      <c r="S120" s="110">
        <v>1</v>
      </c>
      <c r="T120" s="11" t="s">
        <v>222</v>
      </c>
    </row>
    <row r="121" spans="1:20">
      <c r="A121" s="15" t="s">
        <v>16</v>
      </c>
      <c r="B121" s="17" t="s">
        <v>20</v>
      </c>
      <c r="C121" s="10" t="s">
        <v>223</v>
      </c>
      <c r="D121" s="11"/>
      <c r="E121" s="11"/>
      <c r="F121" s="11"/>
      <c r="G121" s="11"/>
      <c r="H121" s="11">
        <v>6</v>
      </c>
      <c r="I121" s="11"/>
      <c r="J121" s="11">
        <v>2</v>
      </c>
      <c r="K121" s="11"/>
      <c r="L121" s="11"/>
      <c r="M121" s="11"/>
      <c r="N121" s="11"/>
      <c r="O121" s="11">
        <v>10</v>
      </c>
      <c r="P121" s="11"/>
      <c r="Q121" s="11"/>
      <c r="R121" s="11"/>
      <c r="S121" s="110"/>
      <c r="T121" s="11"/>
    </row>
    <row r="122" spans="1:20">
      <c r="A122" s="15" t="s">
        <v>16</v>
      </c>
      <c r="B122" s="17" t="s">
        <v>20</v>
      </c>
      <c r="C122" s="10" t="s">
        <v>224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>
        <v>20</v>
      </c>
      <c r="P122" s="11"/>
      <c r="Q122" s="11"/>
      <c r="R122" s="11"/>
      <c r="S122" s="110"/>
      <c r="T122" s="11"/>
    </row>
    <row r="123" spans="1:20">
      <c r="A123" s="15" t="s">
        <v>16</v>
      </c>
      <c r="B123" s="17" t="s">
        <v>20</v>
      </c>
      <c r="C123" s="10" t="s">
        <v>225</v>
      </c>
      <c r="D123" s="11"/>
      <c r="E123" s="11"/>
      <c r="F123" s="11"/>
      <c r="G123" s="11"/>
      <c r="H123" s="11">
        <v>4</v>
      </c>
      <c r="I123" s="11"/>
      <c r="J123" s="11"/>
      <c r="K123" s="11"/>
      <c r="L123" s="11"/>
      <c r="M123" s="11"/>
      <c r="N123" s="11"/>
      <c r="O123" s="11">
        <v>10</v>
      </c>
      <c r="P123" s="11"/>
      <c r="Q123" s="11"/>
      <c r="R123" s="11"/>
      <c r="S123" s="110">
        <v>2</v>
      </c>
      <c r="T123" s="11" t="s">
        <v>226</v>
      </c>
    </row>
    <row r="124" spans="1:20">
      <c r="A124" s="15" t="s">
        <v>16</v>
      </c>
      <c r="B124" s="16" t="s">
        <v>21</v>
      </c>
      <c r="C124" s="10" t="s">
        <v>227</v>
      </c>
      <c r="D124" s="11">
        <v>3</v>
      </c>
      <c r="E124" s="11"/>
      <c r="F124" s="11"/>
      <c r="G124" s="11">
        <v>1</v>
      </c>
      <c r="H124" s="11"/>
      <c r="I124" s="11"/>
      <c r="J124" s="11"/>
      <c r="K124" s="11"/>
      <c r="L124" s="11"/>
      <c r="M124" s="11"/>
      <c r="N124" s="11"/>
      <c r="O124" s="11">
        <v>3</v>
      </c>
      <c r="P124" s="11"/>
      <c r="Q124" s="11"/>
      <c r="R124" s="11"/>
      <c r="S124" s="110"/>
      <c r="T124" s="11" t="s">
        <v>228</v>
      </c>
    </row>
    <row r="125" spans="1:20">
      <c r="A125" s="15" t="s">
        <v>16</v>
      </c>
      <c r="B125" s="16" t="s">
        <v>21</v>
      </c>
      <c r="C125" s="10" t="s">
        <v>229</v>
      </c>
      <c r="D125" s="11">
        <v>2</v>
      </c>
      <c r="E125" s="11"/>
      <c r="F125" s="11"/>
      <c r="G125" s="11">
        <v>1</v>
      </c>
      <c r="H125" s="11"/>
      <c r="I125" s="11"/>
      <c r="J125" s="11"/>
      <c r="K125" s="11"/>
      <c r="L125" s="11"/>
      <c r="M125" s="11"/>
      <c r="N125" s="11"/>
      <c r="O125" s="11">
        <v>2</v>
      </c>
      <c r="P125" s="11"/>
      <c r="Q125" s="11"/>
      <c r="R125" s="11"/>
      <c r="S125" s="110"/>
      <c r="T125" s="11" t="s">
        <v>230</v>
      </c>
    </row>
    <row r="126" spans="1:20">
      <c r="A126" s="15" t="s">
        <v>16</v>
      </c>
      <c r="B126" s="16" t="s">
        <v>21</v>
      </c>
      <c r="C126" s="10" t="s">
        <v>231</v>
      </c>
      <c r="D126" s="11">
        <v>6</v>
      </c>
      <c r="E126" s="11"/>
      <c r="F126" s="11"/>
      <c r="G126" s="11">
        <v>1</v>
      </c>
      <c r="H126" s="11"/>
      <c r="I126" s="11"/>
      <c r="J126" s="11"/>
      <c r="K126" s="11"/>
      <c r="L126" s="11"/>
      <c r="M126" s="11"/>
      <c r="N126" s="11"/>
      <c r="O126" s="11">
        <v>6</v>
      </c>
      <c r="P126" s="11"/>
      <c r="Q126" s="11"/>
      <c r="R126" s="11"/>
      <c r="S126" s="110"/>
      <c r="T126" s="11" t="s">
        <v>232</v>
      </c>
    </row>
    <row r="127" spans="1:20">
      <c r="A127" s="15" t="s">
        <v>16</v>
      </c>
      <c r="B127" s="16" t="s">
        <v>21</v>
      </c>
      <c r="C127" s="10" t="s">
        <v>233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>
        <v>1</v>
      </c>
      <c r="N127" s="11"/>
      <c r="O127" s="11"/>
      <c r="P127" s="11"/>
      <c r="Q127" s="11"/>
      <c r="R127" s="11"/>
      <c r="S127" s="110"/>
      <c r="T127" s="11"/>
    </row>
    <row r="128" spans="1:20">
      <c r="A128" s="15" t="s">
        <v>16</v>
      </c>
      <c r="B128" s="16" t="s">
        <v>21</v>
      </c>
      <c r="C128" s="10" t="s">
        <v>234</v>
      </c>
      <c r="D128" s="11" t="s">
        <v>235</v>
      </c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0">
        <v>0.5</v>
      </c>
      <c r="T128" s="11" t="s">
        <v>236</v>
      </c>
    </row>
    <row r="129" spans="1:20">
      <c r="A129" s="15" t="s">
        <v>16</v>
      </c>
      <c r="B129" s="16" t="s">
        <v>21</v>
      </c>
      <c r="C129" s="10" t="s">
        <v>237</v>
      </c>
      <c r="D129" s="11"/>
      <c r="E129" s="11"/>
      <c r="F129" s="11"/>
      <c r="G129" s="11"/>
      <c r="H129" s="11">
        <v>10</v>
      </c>
      <c r="I129" s="11"/>
      <c r="J129" s="11"/>
      <c r="K129" s="11">
        <v>4</v>
      </c>
      <c r="L129" s="11"/>
      <c r="M129" s="11"/>
      <c r="N129" s="11"/>
      <c r="O129" s="11">
        <v>10</v>
      </c>
      <c r="P129" s="11">
        <v>10</v>
      </c>
      <c r="Q129" s="11"/>
      <c r="R129" s="11"/>
      <c r="S129" s="110"/>
      <c r="T129" s="11"/>
    </row>
    <row r="130" spans="1:20">
      <c r="A130" s="15" t="s">
        <v>16</v>
      </c>
      <c r="B130" s="17" t="s">
        <v>22</v>
      </c>
      <c r="C130" s="10" t="s">
        <v>238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>
        <v>9</v>
      </c>
      <c r="O130" s="11"/>
      <c r="P130" s="11"/>
      <c r="Q130" s="11"/>
      <c r="R130" s="11"/>
      <c r="S130" s="110"/>
      <c r="T130" s="11"/>
    </row>
    <row r="131" spans="1:20">
      <c r="A131" s="15" t="s">
        <v>16</v>
      </c>
      <c r="B131" s="17" t="s">
        <v>22</v>
      </c>
      <c r="C131" s="10" t="s">
        <v>239</v>
      </c>
      <c r="D131" s="11"/>
      <c r="E131" s="11"/>
      <c r="F131" s="11"/>
      <c r="G131" s="11">
        <v>2</v>
      </c>
      <c r="H131" s="11">
        <v>10</v>
      </c>
      <c r="I131" s="11"/>
      <c r="J131" s="11"/>
      <c r="K131" s="11"/>
      <c r="L131" s="11"/>
      <c r="M131" s="11"/>
      <c r="N131" s="11">
        <v>10</v>
      </c>
      <c r="O131" s="11">
        <v>20</v>
      </c>
      <c r="P131" s="11"/>
      <c r="Q131" s="11"/>
      <c r="R131" s="11"/>
      <c r="S131" s="110">
        <v>8</v>
      </c>
      <c r="T131" s="11" t="s">
        <v>240</v>
      </c>
    </row>
    <row r="132" spans="1:20">
      <c r="A132" s="15" t="s">
        <v>16</v>
      </c>
      <c r="B132" s="17" t="s">
        <v>28</v>
      </c>
      <c r="C132" s="10" t="s">
        <v>241</v>
      </c>
      <c r="D132" s="11"/>
      <c r="E132" s="11"/>
      <c r="F132" s="11"/>
      <c r="G132" s="11">
        <v>2</v>
      </c>
      <c r="H132" s="11"/>
      <c r="I132" s="11"/>
      <c r="J132" s="11"/>
      <c r="K132" s="11"/>
      <c r="L132" s="11"/>
      <c r="M132" s="11"/>
      <c r="N132" s="11"/>
      <c r="O132" s="11">
        <v>5</v>
      </c>
      <c r="P132" s="11"/>
      <c r="Q132" s="11"/>
      <c r="R132" s="11"/>
      <c r="S132" s="110"/>
      <c r="T132" s="11"/>
    </row>
    <row r="133" spans="1:20">
      <c r="A133" s="15" t="s">
        <v>16</v>
      </c>
      <c r="B133" s="17" t="s">
        <v>28</v>
      </c>
      <c r="C133" s="10" t="s">
        <v>242</v>
      </c>
      <c r="D133" s="11"/>
      <c r="E133" s="11"/>
      <c r="F133" s="11"/>
      <c r="G133" s="11">
        <v>1</v>
      </c>
      <c r="H133" s="11">
        <v>20</v>
      </c>
      <c r="I133" s="11"/>
      <c r="J133" s="11"/>
      <c r="K133" s="11"/>
      <c r="L133" s="11"/>
      <c r="M133" s="11"/>
      <c r="N133" s="11"/>
      <c r="O133" s="11">
        <v>50</v>
      </c>
      <c r="P133" s="11"/>
      <c r="Q133" s="11"/>
      <c r="R133" s="11"/>
      <c r="S133" s="110">
        <v>2</v>
      </c>
      <c r="T133" s="11" t="s">
        <v>243</v>
      </c>
    </row>
    <row r="134" spans="1:20">
      <c r="A134" s="15" t="s">
        <v>16</v>
      </c>
      <c r="B134" s="17" t="s">
        <v>28</v>
      </c>
      <c r="C134" s="10" t="s">
        <v>244</v>
      </c>
      <c r="D134" s="11"/>
      <c r="E134" s="11"/>
      <c r="F134" s="11"/>
      <c r="G134" s="11">
        <v>1</v>
      </c>
      <c r="H134" s="11">
        <v>2</v>
      </c>
      <c r="I134" s="11"/>
      <c r="J134" s="11"/>
      <c r="K134" s="11"/>
      <c r="L134" s="11"/>
      <c r="M134" s="11"/>
      <c r="N134" s="11"/>
      <c r="O134" s="11">
        <v>5</v>
      </c>
      <c r="P134" s="11"/>
      <c r="Q134" s="11"/>
      <c r="R134" s="11"/>
      <c r="S134" s="110"/>
      <c r="T134" s="11"/>
    </row>
    <row r="135" spans="1:20">
      <c r="A135" s="15" t="s">
        <v>16</v>
      </c>
      <c r="B135" s="16" t="s">
        <v>23</v>
      </c>
      <c r="C135" s="10" t="s">
        <v>245</v>
      </c>
      <c r="D135" s="11"/>
      <c r="E135" s="11"/>
      <c r="F135" s="11"/>
      <c r="G135" s="11"/>
      <c r="H135" s="11">
        <v>9</v>
      </c>
      <c r="I135" s="11"/>
      <c r="J135" s="11"/>
      <c r="K135" s="11"/>
      <c r="L135" s="11">
        <v>1</v>
      </c>
      <c r="M135" s="11"/>
      <c r="N135" s="11"/>
      <c r="O135" s="11">
        <v>30</v>
      </c>
      <c r="P135" s="11">
        <v>5</v>
      </c>
      <c r="Q135" s="11"/>
      <c r="R135" s="11"/>
      <c r="S135" s="110">
        <v>12</v>
      </c>
      <c r="T135" s="11" t="s">
        <v>246</v>
      </c>
    </row>
    <row r="136" spans="1:20">
      <c r="A136" s="15" t="s">
        <v>16</v>
      </c>
      <c r="B136" s="16" t="s">
        <v>23</v>
      </c>
      <c r="C136" s="10" t="s">
        <v>247</v>
      </c>
      <c r="D136" s="11"/>
      <c r="E136" s="11"/>
      <c r="F136" s="11"/>
      <c r="G136" s="11"/>
      <c r="H136" s="11">
        <v>4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0">
        <v>1</v>
      </c>
      <c r="T136" s="11" t="s">
        <v>248</v>
      </c>
    </row>
    <row r="137" spans="1:20">
      <c r="A137" s="15" t="s">
        <v>16</v>
      </c>
      <c r="B137" s="16" t="s">
        <v>23</v>
      </c>
      <c r="C137" s="10" t="s">
        <v>249</v>
      </c>
      <c r="D137" s="11"/>
      <c r="E137" s="11"/>
      <c r="F137" s="11"/>
      <c r="G137" s="11"/>
      <c r="H137" s="11">
        <v>6</v>
      </c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0"/>
      <c r="T137" s="11"/>
    </row>
    <row r="138" spans="1:20">
      <c r="A138" s="15" t="s">
        <v>16</v>
      </c>
      <c r="B138" s="16" t="s">
        <v>23</v>
      </c>
      <c r="C138" s="10" t="s">
        <v>250</v>
      </c>
      <c r="D138" s="11"/>
      <c r="E138" s="11"/>
      <c r="F138" s="11"/>
      <c r="G138" s="11"/>
      <c r="H138" s="11">
        <v>1</v>
      </c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0"/>
      <c r="T138" s="11"/>
    </row>
    <row r="139" spans="1:20">
      <c r="A139" s="15" t="s">
        <v>16</v>
      </c>
      <c r="B139" s="17" t="s">
        <v>24</v>
      </c>
      <c r="C139" s="10" t="s">
        <v>251</v>
      </c>
      <c r="D139" s="11"/>
      <c r="E139" s="11"/>
      <c r="F139" s="11"/>
      <c r="G139" s="11">
        <v>1</v>
      </c>
      <c r="H139" s="11">
        <v>15</v>
      </c>
      <c r="I139" s="11"/>
      <c r="J139" s="11"/>
      <c r="K139" s="11"/>
      <c r="L139" s="11">
        <v>1</v>
      </c>
      <c r="M139" s="11">
        <v>1</v>
      </c>
      <c r="N139" s="11"/>
      <c r="O139" s="11">
        <v>40</v>
      </c>
      <c r="P139" s="11">
        <v>5</v>
      </c>
      <c r="Q139" s="11">
        <v>15</v>
      </c>
      <c r="R139" s="11"/>
      <c r="S139" s="110">
        <v>1</v>
      </c>
      <c r="T139" s="11" t="s">
        <v>252</v>
      </c>
    </row>
    <row r="140" spans="1:20">
      <c r="A140" s="15" t="s">
        <v>16</v>
      </c>
      <c r="B140" s="17" t="s">
        <v>24</v>
      </c>
      <c r="C140" s="10" t="s">
        <v>253</v>
      </c>
      <c r="D140" s="11"/>
      <c r="E140" s="11"/>
      <c r="F140" s="11"/>
      <c r="G140" s="11">
        <v>1</v>
      </c>
      <c r="H140" s="11">
        <v>4</v>
      </c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0"/>
      <c r="T140" s="11"/>
    </row>
    <row r="141" spans="1:20">
      <c r="A141" s="15" t="s">
        <v>16</v>
      </c>
      <c r="B141" s="17" t="s">
        <v>24</v>
      </c>
      <c r="C141" s="10" t="s">
        <v>254</v>
      </c>
      <c r="D141" s="11"/>
      <c r="E141" s="11"/>
      <c r="F141" s="11"/>
      <c r="G141" s="11"/>
      <c r="H141" s="11">
        <v>10</v>
      </c>
      <c r="I141" s="11"/>
      <c r="J141" s="11"/>
      <c r="K141" s="11"/>
      <c r="L141" s="11"/>
      <c r="M141" s="11">
        <v>3</v>
      </c>
      <c r="N141" s="11"/>
      <c r="O141" s="11">
        <v>10</v>
      </c>
      <c r="P141" s="11"/>
      <c r="Q141" s="11"/>
      <c r="R141" s="11"/>
      <c r="S141" s="110"/>
      <c r="T141" s="11"/>
    </row>
    <row r="142" spans="1:20">
      <c r="A142" s="15" t="s">
        <v>16</v>
      </c>
      <c r="B142" s="17" t="s">
        <v>24</v>
      </c>
      <c r="C142" s="10" t="s">
        <v>255</v>
      </c>
      <c r="D142" s="11"/>
      <c r="E142" s="11"/>
      <c r="F142" s="11"/>
      <c r="G142" s="11"/>
      <c r="H142" s="11">
        <v>5</v>
      </c>
      <c r="I142" s="11"/>
      <c r="J142" s="11"/>
      <c r="K142" s="11"/>
      <c r="L142" s="11"/>
      <c r="M142" s="11"/>
      <c r="N142" s="11"/>
      <c r="O142" s="11">
        <v>15</v>
      </c>
      <c r="P142" s="11"/>
      <c r="Q142" s="11"/>
      <c r="R142" s="11"/>
      <c r="S142" s="110"/>
      <c r="T142" s="11"/>
    </row>
    <row r="143" spans="1:20">
      <c r="A143" s="15" t="s">
        <v>16</v>
      </c>
      <c r="B143" s="16" t="s">
        <v>25</v>
      </c>
      <c r="C143" s="10" t="s">
        <v>256</v>
      </c>
      <c r="D143" s="11"/>
      <c r="E143" s="11"/>
      <c r="F143" s="11"/>
      <c r="G143" s="11">
        <v>2</v>
      </c>
      <c r="H143" s="11"/>
      <c r="I143" s="11"/>
      <c r="J143" s="11"/>
      <c r="K143" s="11"/>
      <c r="L143" s="11"/>
      <c r="M143" s="11"/>
      <c r="N143" s="11"/>
      <c r="O143" s="11">
        <v>20</v>
      </c>
      <c r="P143" s="11"/>
      <c r="Q143" s="11"/>
      <c r="R143" s="11"/>
      <c r="S143" s="110"/>
      <c r="T143" s="11"/>
    </row>
    <row r="144" spans="1:20">
      <c r="A144" s="15" t="s">
        <v>16</v>
      </c>
      <c r="B144" s="16" t="s">
        <v>25</v>
      </c>
      <c r="C144" s="10" t="s">
        <v>257</v>
      </c>
      <c r="D144" s="11"/>
      <c r="E144" s="11"/>
      <c r="F144" s="11"/>
      <c r="G144" s="11"/>
      <c r="H144" s="11">
        <v>5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0"/>
      <c r="T144" s="11"/>
    </row>
    <row r="145" spans="1:20">
      <c r="A145" s="15" t="s">
        <v>16</v>
      </c>
      <c r="B145" s="16" t="s">
        <v>25</v>
      </c>
      <c r="C145" s="10" t="s">
        <v>258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>
        <v>15</v>
      </c>
      <c r="Q145" s="11"/>
      <c r="R145" s="11"/>
      <c r="S145" s="110">
        <v>1</v>
      </c>
      <c r="T145" s="11" t="s">
        <v>259</v>
      </c>
    </row>
    <row r="146" spans="1:20">
      <c r="A146" s="15" t="s">
        <v>16</v>
      </c>
      <c r="B146" s="16" t="s">
        <v>25</v>
      </c>
      <c r="C146" s="10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0">
        <v>0.25</v>
      </c>
      <c r="T146" s="11" t="s">
        <v>260</v>
      </c>
    </row>
    <row r="147" spans="1:20">
      <c r="A147" s="15" t="s">
        <v>16</v>
      </c>
      <c r="B147" s="17" t="s">
        <v>26</v>
      </c>
      <c r="C147" s="10" t="s">
        <v>261</v>
      </c>
      <c r="D147" s="11"/>
      <c r="E147" s="11"/>
      <c r="F147" s="11"/>
      <c r="G147" s="11">
        <v>3</v>
      </c>
      <c r="H147" s="11">
        <v>10</v>
      </c>
      <c r="I147" s="11"/>
      <c r="J147" s="11">
        <v>1</v>
      </c>
      <c r="K147" s="11"/>
      <c r="L147" s="11"/>
      <c r="M147" s="11">
        <v>1</v>
      </c>
      <c r="N147" s="11"/>
      <c r="O147" s="11">
        <v>25</v>
      </c>
      <c r="P147" s="11">
        <v>10</v>
      </c>
      <c r="Q147" s="11"/>
      <c r="R147" s="11"/>
      <c r="S147" s="110">
        <v>1</v>
      </c>
      <c r="T147" s="11" t="s">
        <v>262</v>
      </c>
    </row>
    <row r="148" spans="1:20">
      <c r="A148" s="15" t="s">
        <v>16</v>
      </c>
      <c r="B148" s="17" t="s">
        <v>26</v>
      </c>
      <c r="C148" s="10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0">
        <v>1</v>
      </c>
      <c r="T148" s="11" t="s">
        <v>263</v>
      </c>
    </row>
    <row r="149" spans="1:20">
      <c r="A149" s="15" t="s">
        <v>16</v>
      </c>
      <c r="B149" s="17" t="s">
        <v>26</v>
      </c>
      <c r="C149" s="10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0">
        <v>1</v>
      </c>
      <c r="T149" s="11" t="s">
        <v>264</v>
      </c>
    </row>
    <row r="150" spans="1:20">
      <c r="A150" s="15" t="s">
        <v>16</v>
      </c>
      <c r="B150" s="17" t="s">
        <v>26</v>
      </c>
      <c r="C150" s="10" t="s">
        <v>265</v>
      </c>
      <c r="D150" s="11"/>
      <c r="E150" s="11"/>
      <c r="F150" s="11"/>
      <c r="G150" s="11"/>
      <c r="H150" s="11">
        <v>5</v>
      </c>
      <c r="I150" s="11"/>
      <c r="J150" s="11"/>
      <c r="K150" s="11"/>
      <c r="L150" s="11"/>
      <c r="M150" s="11"/>
      <c r="N150" s="11"/>
      <c r="O150" s="11">
        <v>10</v>
      </c>
      <c r="P150" s="11"/>
      <c r="Q150" s="11"/>
      <c r="R150" s="11"/>
      <c r="S150" s="110"/>
      <c r="T150" s="11"/>
    </row>
    <row r="151" spans="1:20">
      <c r="A151" s="15" t="s">
        <v>16</v>
      </c>
      <c r="B151" s="17" t="s">
        <v>26</v>
      </c>
      <c r="C151" s="10" t="s">
        <v>266</v>
      </c>
      <c r="D151" s="11"/>
      <c r="E151" s="11"/>
      <c r="F151" s="11"/>
      <c r="G151" s="11">
        <v>10</v>
      </c>
      <c r="H151" s="11">
        <v>5</v>
      </c>
      <c r="I151" s="11"/>
      <c r="J151" s="11">
        <v>1</v>
      </c>
      <c r="K151" s="11"/>
      <c r="L151" s="11"/>
      <c r="M151" s="11"/>
      <c r="N151" s="11"/>
      <c r="O151" s="11"/>
      <c r="P151" s="11"/>
      <c r="Q151" s="11"/>
      <c r="R151" s="11"/>
      <c r="S151" s="110">
        <v>1</v>
      </c>
      <c r="T151" s="11" t="s">
        <v>264</v>
      </c>
    </row>
    <row r="152" spans="1:20">
      <c r="A152" s="15" t="s">
        <v>16</v>
      </c>
      <c r="B152" s="17" t="s">
        <v>26</v>
      </c>
      <c r="C152" s="10" t="s">
        <v>267</v>
      </c>
      <c r="D152" s="11"/>
      <c r="E152" s="11"/>
      <c r="F152" s="11"/>
      <c r="G152" s="11"/>
      <c r="H152" s="11">
        <v>5</v>
      </c>
      <c r="I152" s="11"/>
      <c r="J152" s="11"/>
      <c r="K152" s="11"/>
      <c r="L152" s="11"/>
      <c r="M152" s="11"/>
      <c r="N152" s="11"/>
      <c r="O152" s="11">
        <v>5</v>
      </c>
      <c r="P152" s="11"/>
      <c r="Q152" s="11"/>
      <c r="R152" s="11"/>
      <c r="S152" s="110"/>
      <c r="T152" s="11"/>
    </row>
    <row r="153" spans="1:20">
      <c r="A153" s="15" t="s">
        <v>16</v>
      </c>
      <c r="B153" s="16" t="s">
        <v>27</v>
      </c>
      <c r="C153" s="10" t="s">
        <v>268</v>
      </c>
      <c r="D153" s="11"/>
      <c r="E153" s="11"/>
      <c r="F153" s="11"/>
      <c r="G153" s="11">
        <v>2</v>
      </c>
      <c r="H153" s="11">
        <v>6</v>
      </c>
      <c r="I153" s="11"/>
      <c r="J153" s="11"/>
      <c r="K153" s="11"/>
      <c r="L153" s="11"/>
      <c r="M153" s="11"/>
      <c r="N153" s="11"/>
      <c r="O153" s="11">
        <v>25</v>
      </c>
      <c r="P153" s="11">
        <v>5</v>
      </c>
      <c r="Q153" s="11"/>
      <c r="R153" s="11"/>
      <c r="S153" s="110">
        <v>1</v>
      </c>
      <c r="T153" s="11" t="s">
        <v>269</v>
      </c>
    </row>
    <row r="154" spans="1:20">
      <c r="A154" s="15" t="s">
        <v>16</v>
      </c>
      <c r="B154" s="16" t="s">
        <v>27</v>
      </c>
      <c r="C154" s="10" t="s">
        <v>270</v>
      </c>
      <c r="D154" s="11"/>
      <c r="E154" s="11"/>
      <c r="F154" s="11"/>
      <c r="G154" s="11">
        <v>3</v>
      </c>
      <c r="H154" s="11">
        <v>5</v>
      </c>
      <c r="I154" s="11"/>
      <c r="J154" s="11"/>
      <c r="K154" s="11"/>
      <c r="L154" s="11"/>
      <c r="M154" s="11"/>
      <c r="N154" s="11"/>
      <c r="O154" s="11">
        <v>15</v>
      </c>
      <c r="P154" s="11"/>
      <c r="Q154" s="11"/>
      <c r="R154" s="11"/>
      <c r="S154" s="110">
        <v>1</v>
      </c>
      <c r="T154" s="11" t="s">
        <v>271</v>
      </c>
    </row>
    <row r="155" spans="1:20">
      <c r="A155" s="15" t="s">
        <v>16</v>
      </c>
      <c r="B155" s="16" t="s">
        <v>27</v>
      </c>
      <c r="C155" s="10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0">
        <v>15</v>
      </c>
      <c r="T155" s="11" t="s">
        <v>272</v>
      </c>
    </row>
    <row r="156" spans="1:20">
      <c r="A156" s="15" t="s">
        <v>16</v>
      </c>
      <c r="B156" s="16" t="s">
        <v>27</v>
      </c>
      <c r="C156" s="10" t="s">
        <v>273</v>
      </c>
      <c r="D156" s="11"/>
      <c r="E156" s="11"/>
      <c r="F156" s="11"/>
      <c r="G156" s="11"/>
      <c r="H156" s="11">
        <v>7</v>
      </c>
      <c r="I156" s="11"/>
      <c r="J156" s="11">
        <v>1</v>
      </c>
      <c r="K156" s="11"/>
      <c r="L156" s="11"/>
      <c r="M156" s="11">
        <v>1</v>
      </c>
      <c r="N156" s="11"/>
      <c r="O156" s="11">
        <v>5</v>
      </c>
      <c r="P156" s="11"/>
      <c r="Q156" s="11"/>
      <c r="R156" s="11"/>
      <c r="S156" s="110"/>
      <c r="T156" s="11"/>
    </row>
    <row r="157" spans="1:20">
      <c r="A157" s="15" t="s">
        <v>16</v>
      </c>
      <c r="B157" s="16" t="s">
        <v>27</v>
      </c>
      <c r="C157" s="10" t="s">
        <v>274</v>
      </c>
      <c r="D157" s="11"/>
      <c r="E157" s="11"/>
      <c r="F157" s="11"/>
      <c r="G157" s="11">
        <v>2</v>
      </c>
      <c r="H157" s="11">
        <v>10</v>
      </c>
      <c r="I157" s="11"/>
      <c r="J157" s="11"/>
      <c r="K157" s="11"/>
      <c r="L157" s="11"/>
      <c r="M157" s="11">
        <v>1</v>
      </c>
      <c r="N157" s="11"/>
      <c r="O157" s="11">
        <v>10</v>
      </c>
      <c r="P157" s="11"/>
      <c r="Q157" s="11"/>
      <c r="R157" s="11"/>
      <c r="S157" s="110"/>
      <c r="T157" s="11"/>
    </row>
    <row r="158" spans="1:20">
      <c r="A158" s="15" t="s">
        <v>16</v>
      </c>
      <c r="B158" s="16" t="s">
        <v>27</v>
      </c>
      <c r="C158" s="10" t="s">
        <v>275</v>
      </c>
      <c r="D158" s="11"/>
      <c r="E158" s="11"/>
      <c r="F158" s="11"/>
      <c r="G158" s="11"/>
      <c r="H158" s="11">
        <v>10</v>
      </c>
      <c r="I158" s="11"/>
      <c r="J158" s="11"/>
      <c r="K158" s="11"/>
      <c r="L158" s="11"/>
      <c r="M158" s="11"/>
      <c r="N158" s="11"/>
      <c r="O158" s="11">
        <v>10</v>
      </c>
      <c r="P158" s="11"/>
      <c r="Q158" s="11"/>
      <c r="R158" s="11"/>
      <c r="S158" s="110">
        <v>1</v>
      </c>
      <c r="T158" s="11" t="s">
        <v>276</v>
      </c>
    </row>
    <row r="159" spans="1:20">
      <c r="A159" s="15" t="s">
        <v>16</v>
      </c>
      <c r="B159" s="16" t="s">
        <v>27</v>
      </c>
      <c r="C159" s="10" t="s">
        <v>277</v>
      </c>
      <c r="D159" s="11"/>
      <c r="E159" s="11"/>
      <c r="F159" s="11"/>
      <c r="G159" s="11">
        <v>4</v>
      </c>
      <c r="H159" s="11">
        <v>25</v>
      </c>
      <c r="I159" s="11"/>
      <c r="J159" s="11"/>
      <c r="K159" s="11"/>
      <c r="L159" s="11"/>
      <c r="M159" s="11"/>
      <c r="N159" s="11"/>
      <c r="O159" s="11">
        <v>15</v>
      </c>
      <c r="P159" s="11"/>
      <c r="Q159" s="11"/>
      <c r="R159" s="11"/>
      <c r="S159" s="110">
        <v>1</v>
      </c>
      <c r="T159" s="11" t="s">
        <v>278</v>
      </c>
    </row>
    <row r="160" spans="1:20">
      <c r="A160" s="15" t="s">
        <v>16</v>
      </c>
      <c r="B160" s="16" t="s">
        <v>27</v>
      </c>
      <c r="C160" s="10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0">
        <v>1</v>
      </c>
      <c r="T160" s="11" t="s">
        <v>279</v>
      </c>
    </row>
    <row r="161" spans="1:20">
      <c r="A161" s="15" t="s">
        <v>16</v>
      </c>
      <c r="B161" s="16" t="s">
        <v>27</v>
      </c>
      <c r="C161" s="10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0">
        <v>1</v>
      </c>
      <c r="T161" s="11" t="s">
        <v>280</v>
      </c>
    </row>
    <row r="162" spans="1:20">
      <c r="A162" s="15" t="s">
        <v>16</v>
      </c>
      <c r="B162" s="16" t="s">
        <v>27</v>
      </c>
      <c r="C162" s="10" t="s">
        <v>281</v>
      </c>
      <c r="D162" s="11"/>
      <c r="E162" s="11"/>
      <c r="F162" s="11"/>
      <c r="G162" s="11"/>
      <c r="H162" s="11">
        <v>30</v>
      </c>
      <c r="I162" s="11"/>
      <c r="J162" s="11"/>
      <c r="K162" s="11"/>
      <c r="L162" s="11"/>
      <c r="M162" s="11"/>
      <c r="N162" s="11"/>
      <c r="O162" s="11">
        <v>50</v>
      </c>
      <c r="P162" s="11"/>
      <c r="Q162" s="11"/>
      <c r="R162" s="11"/>
      <c r="S162" s="110"/>
      <c r="T162" s="11"/>
    </row>
    <row r="163" spans="1:20">
      <c r="A163" s="15" t="s">
        <v>16</v>
      </c>
      <c r="B163" s="16" t="s">
        <v>27</v>
      </c>
      <c r="C163" s="10" t="s">
        <v>282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0"/>
      <c r="T163" s="11"/>
    </row>
    <row r="164" spans="1:20">
      <c r="A164" s="18" t="s">
        <v>29</v>
      </c>
      <c r="B164" s="19" t="s">
        <v>30</v>
      </c>
      <c r="C164" s="10" t="s">
        <v>283</v>
      </c>
      <c r="D164" s="11"/>
      <c r="E164" s="11"/>
      <c r="F164" s="11"/>
      <c r="G164" s="11">
        <v>3</v>
      </c>
      <c r="H164" s="11">
        <v>25</v>
      </c>
      <c r="I164" s="11"/>
      <c r="J164" s="11">
        <v>4</v>
      </c>
      <c r="K164" s="11"/>
      <c r="L164" s="11"/>
      <c r="M164" s="11"/>
      <c r="N164" s="11"/>
      <c r="O164" s="11">
        <v>30</v>
      </c>
      <c r="P164" s="11">
        <v>20</v>
      </c>
      <c r="Q164" s="11">
        <v>20</v>
      </c>
      <c r="R164" s="11"/>
      <c r="S164" s="110">
        <v>2</v>
      </c>
      <c r="T164" s="11" t="s">
        <v>284</v>
      </c>
    </row>
    <row r="165" spans="1:20">
      <c r="A165" s="18" t="s">
        <v>29</v>
      </c>
      <c r="B165" s="19" t="s">
        <v>30</v>
      </c>
      <c r="C165" s="10" t="s">
        <v>285</v>
      </c>
      <c r="D165" s="11"/>
      <c r="E165" s="11"/>
      <c r="F165" s="11"/>
      <c r="G165" s="11"/>
      <c r="H165" s="11">
        <v>8</v>
      </c>
      <c r="I165" s="11"/>
      <c r="J165" s="11"/>
      <c r="K165" s="11"/>
      <c r="L165" s="11"/>
      <c r="M165" s="11"/>
      <c r="N165" s="11"/>
      <c r="O165" s="11">
        <v>5</v>
      </c>
      <c r="P165" s="11"/>
      <c r="Q165" s="11">
        <v>10</v>
      </c>
      <c r="R165" s="11"/>
      <c r="S165" s="110"/>
      <c r="T165" s="11"/>
    </row>
    <row r="166" spans="1:20">
      <c r="A166" s="18" t="s">
        <v>29</v>
      </c>
      <c r="B166" s="19" t="s">
        <v>30</v>
      </c>
      <c r="C166" s="10" t="s">
        <v>286</v>
      </c>
      <c r="D166" s="11"/>
      <c r="E166" s="11"/>
      <c r="F166" s="11"/>
      <c r="G166" s="11"/>
      <c r="H166" s="11"/>
      <c r="I166" s="11"/>
      <c r="J166" s="11">
        <v>1</v>
      </c>
      <c r="K166" s="11"/>
      <c r="L166" s="11"/>
      <c r="M166" s="11"/>
      <c r="N166" s="11"/>
      <c r="O166" s="11"/>
      <c r="P166" s="11"/>
      <c r="Q166" s="11"/>
      <c r="R166" s="11"/>
      <c r="S166" s="110">
        <v>6</v>
      </c>
      <c r="T166" s="11" t="s">
        <v>287</v>
      </c>
    </row>
    <row r="167" spans="1:20">
      <c r="A167" s="18" t="s">
        <v>29</v>
      </c>
      <c r="B167" s="19" t="s">
        <v>30</v>
      </c>
      <c r="C167" s="10" t="s">
        <v>288</v>
      </c>
      <c r="D167" s="11"/>
      <c r="E167" s="11"/>
      <c r="F167" s="11"/>
      <c r="G167" s="11"/>
      <c r="H167" s="11">
        <v>30</v>
      </c>
      <c r="I167" s="11"/>
      <c r="J167" s="11"/>
      <c r="K167" s="11"/>
      <c r="L167" s="11"/>
      <c r="M167" s="11"/>
      <c r="N167" s="11"/>
      <c r="O167" s="11">
        <v>20</v>
      </c>
      <c r="P167" s="11"/>
      <c r="Q167" s="11"/>
      <c r="R167" s="11"/>
      <c r="S167" s="110"/>
      <c r="T167" s="11"/>
    </row>
    <row r="168" spans="1:20">
      <c r="A168" s="18" t="s">
        <v>29</v>
      </c>
      <c r="B168" s="19" t="s">
        <v>30</v>
      </c>
      <c r="C168" s="10" t="s">
        <v>289</v>
      </c>
      <c r="D168" s="11"/>
      <c r="E168" s="11"/>
      <c r="F168" s="11"/>
      <c r="G168" s="11"/>
      <c r="H168" s="11">
        <v>30</v>
      </c>
      <c r="I168" s="11"/>
      <c r="J168" s="11"/>
      <c r="K168" s="11"/>
      <c r="L168" s="11"/>
      <c r="M168" s="11"/>
      <c r="N168" s="11"/>
      <c r="O168" s="11">
        <v>20</v>
      </c>
      <c r="P168" s="11"/>
      <c r="Q168" s="11"/>
      <c r="R168" s="11"/>
      <c r="S168" s="110">
        <v>2</v>
      </c>
      <c r="T168" s="11" t="s">
        <v>290</v>
      </c>
    </row>
    <row r="169" spans="1:20">
      <c r="A169" s="18" t="s">
        <v>29</v>
      </c>
      <c r="B169" s="19" t="s">
        <v>30</v>
      </c>
      <c r="C169" s="10" t="s">
        <v>291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0">
        <v>2</v>
      </c>
      <c r="T169" s="11" t="s">
        <v>292</v>
      </c>
    </row>
    <row r="170" spans="1:20">
      <c r="A170" s="18" t="s">
        <v>29</v>
      </c>
      <c r="B170" s="19" t="s">
        <v>30</v>
      </c>
      <c r="C170" s="10" t="s">
        <v>293</v>
      </c>
      <c r="D170" s="11"/>
      <c r="E170" s="11"/>
      <c r="F170" s="11"/>
      <c r="G170" s="11"/>
      <c r="H170" s="11">
        <v>5</v>
      </c>
      <c r="I170" s="11"/>
      <c r="J170" s="11"/>
      <c r="K170" s="11"/>
      <c r="L170" s="11"/>
      <c r="M170" s="11"/>
      <c r="N170" s="11"/>
      <c r="O170" s="11">
        <v>10</v>
      </c>
      <c r="P170" s="11"/>
      <c r="Q170" s="11"/>
      <c r="R170" s="11"/>
      <c r="S170" s="110">
        <v>1</v>
      </c>
      <c r="T170" s="11" t="s">
        <v>294</v>
      </c>
    </row>
    <row r="171" spans="1:20">
      <c r="A171" s="18" t="s">
        <v>29</v>
      </c>
      <c r="B171" s="19" t="s">
        <v>30</v>
      </c>
      <c r="C171" s="10" t="s">
        <v>295</v>
      </c>
      <c r="D171" s="11"/>
      <c r="E171" s="11"/>
      <c r="F171" s="11"/>
      <c r="G171" s="11"/>
      <c r="H171" s="11">
        <v>5</v>
      </c>
      <c r="I171" s="11"/>
      <c r="J171" s="11"/>
      <c r="K171" s="11"/>
      <c r="L171" s="11">
        <v>4</v>
      </c>
      <c r="M171" s="11"/>
      <c r="N171" s="11"/>
      <c r="O171" s="11">
        <v>10</v>
      </c>
      <c r="P171" s="11"/>
      <c r="Q171" s="11"/>
      <c r="R171" s="11"/>
      <c r="S171" s="110">
        <v>1</v>
      </c>
      <c r="T171" s="11" t="s">
        <v>296</v>
      </c>
    </row>
    <row r="172" spans="1:20">
      <c r="A172" s="18" t="s">
        <v>29</v>
      </c>
      <c r="B172" s="19" t="s">
        <v>30</v>
      </c>
      <c r="C172" s="10" t="s">
        <v>297</v>
      </c>
      <c r="D172" s="11"/>
      <c r="E172" s="11"/>
      <c r="F172" s="11"/>
      <c r="G172" s="11">
        <v>5</v>
      </c>
      <c r="H172" s="11">
        <v>30</v>
      </c>
      <c r="I172" s="11"/>
      <c r="J172" s="11"/>
      <c r="K172" s="11"/>
      <c r="L172" s="11"/>
      <c r="M172" s="11"/>
      <c r="N172" s="11"/>
      <c r="O172" s="11">
        <v>30</v>
      </c>
      <c r="P172" s="11"/>
      <c r="Q172" s="11"/>
      <c r="R172" s="11"/>
      <c r="S172" s="110">
        <v>2</v>
      </c>
      <c r="T172" s="11" t="s">
        <v>298</v>
      </c>
    </row>
    <row r="173" spans="1:20">
      <c r="A173" s="18" t="s">
        <v>29</v>
      </c>
      <c r="B173" s="19" t="s">
        <v>30</v>
      </c>
      <c r="C173" s="10" t="s">
        <v>299</v>
      </c>
      <c r="D173" s="11"/>
      <c r="E173" s="11"/>
      <c r="F173" s="11"/>
      <c r="G173" s="11"/>
      <c r="H173" s="11">
        <v>10</v>
      </c>
      <c r="I173" s="11"/>
      <c r="J173" s="11"/>
      <c r="K173" s="11"/>
      <c r="L173" s="11"/>
      <c r="M173" s="11"/>
      <c r="N173" s="11"/>
      <c r="O173" s="11">
        <v>20</v>
      </c>
      <c r="P173" s="11">
        <v>10</v>
      </c>
      <c r="Q173" s="11"/>
      <c r="R173" s="11"/>
      <c r="S173" s="110">
        <v>1</v>
      </c>
      <c r="T173" s="11" t="s">
        <v>264</v>
      </c>
    </row>
    <row r="174" spans="1:20">
      <c r="A174" s="18" t="s">
        <v>29</v>
      </c>
      <c r="B174" s="19" t="s">
        <v>30</v>
      </c>
      <c r="C174" s="10" t="s">
        <v>300</v>
      </c>
      <c r="D174" s="11"/>
      <c r="E174" s="11"/>
      <c r="F174" s="11"/>
      <c r="G174" s="11">
        <v>6</v>
      </c>
      <c r="H174" s="11">
        <v>50</v>
      </c>
      <c r="I174" s="11"/>
      <c r="J174" s="11"/>
      <c r="K174" s="11"/>
      <c r="L174" s="11"/>
      <c r="M174" s="11"/>
      <c r="N174" s="11"/>
      <c r="O174" s="11">
        <v>30</v>
      </c>
      <c r="P174" s="11"/>
      <c r="Q174" s="11"/>
      <c r="R174" s="11"/>
      <c r="S174" s="110">
        <v>1</v>
      </c>
      <c r="T174" s="11" t="s">
        <v>279</v>
      </c>
    </row>
    <row r="175" spans="1:20">
      <c r="A175" s="18" t="s">
        <v>29</v>
      </c>
      <c r="B175" s="19" t="s">
        <v>30</v>
      </c>
      <c r="C175" s="10" t="s">
        <v>301</v>
      </c>
      <c r="D175" s="11"/>
      <c r="E175" s="11"/>
      <c r="F175" s="11"/>
      <c r="G175" s="11">
        <v>5</v>
      </c>
      <c r="H175" s="11">
        <v>50</v>
      </c>
      <c r="I175" s="11"/>
      <c r="J175" s="11"/>
      <c r="K175" s="11"/>
      <c r="L175" s="11"/>
      <c r="M175" s="11"/>
      <c r="N175" s="11"/>
      <c r="O175" s="11">
        <v>15</v>
      </c>
      <c r="P175" s="11">
        <v>5</v>
      </c>
      <c r="Q175" s="11"/>
      <c r="R175" s="11"/>
      <c r="S175" s="110">
        <v>1</v>
      </c>
      <c r="T175" s="11" t="s">
        <v>279</v>
      </c>
    </row>
    <row r="176" spans="1:20">
      <c r="A176" s="18" t="s">
        <v>29</v>
      </c>
      <c r="B176" s="19" t="s">
        <v>30</v>
      </c>
      <c r="C176" s="10" t="s">
        <v>302</v>
      </c>
      <c r="D176" s="11"/>
      <c r="E176" s="11"/>
      <c r="F176" s="11"/>
      <c r="G176" s="11"/>
      <c r="H176" s="11">
        <v>40</v>
      </c>
      <c r="I176" s="11"/>
      <c r="J176" s="11">
        <v>2</v>
      </c>
      <c r="K176" s="11"/>
      <c r="L176" s="11"/>
      <c r="M176" s="11"/>
      <c r="N176" s="11"/>
      <c r="O176" s="11">
        <v>20</v>
      </c>
      <c r="P176" s="11"/>
      <c r="Q176" s="11"/>
      <c r="R176" s="11"/>
      <c r="S176" s="110"/>
      <c r="T176" s="11"/>
    </row>
    <row r="177" spans="1:20">
      <c r="A177" s="18" t="s">
        <v>29</v>
      </c>
      <c r="B177" s="19" t="s">
        <v>30</v>
      </c>
      <c r="C177" s="10" t="s">
        <v>303</v>
      </c>
      <c r="D177" s="11"/>
      <c r="E177" s="11"/>
      <c r="F177" s="11"/>
      <c r="G177" s="11"/>
      <c r="H177" s="11">
        <v>30</v>
      </c>
      <c r="I177" s="11"/>
      <c r="J177" s="11"/>
      <c r="K177" s="11"/>
      <c r="L177" s="11"/>
      <c r="M177" s="11"/>
      <c r="N177" s="11"/>
      <c r="O177" s="11"/>
      <c r="P177" s="11">
        <v>5</v>
      </c>
      <c r="Q177" s="11"/>
      <c r="R177" s="11"/>
      <c r="S177" s="110">
        <v>4</v>
      </c>
      <c r="T177" s="11" t="s">
        <v>304</v>
      </c>
    </row>
    <row r="178" spans="1:20">
      <c r="A178" s="18" t="s">
        <v>29</v>
      </c>
      <c r="B178" s="19" t="s">
        <v>30</v>
      </c>
      <c r="C178" s="10" t="s">
        <v>305</v>
      </c>
      <c r="D178" s="11"/>
      <c r="E178" s="11"/>
      <c r="F178" s="11"/>
      <c r="G178" s="11"/>
      <c r="H178" s="11">
        <v>20</v>
      </c>
      <c r="I178" s="11"/>
      <c r="J178" s="11"/>
      <c r="K178" s="11"/>
      <c r="L178" s="11"/>
      <c r="M178" s="11"/>
      <c r="N178" s="11"/>
      <c r="O178" s="11">
        <v>20</v>
      </c>
      <c r="P178" s="11"/>
      <c r="Q178" s="11"/>
      <c r="R178" s="11"/>
      <c r="S178" s="110">
        <v>8</v>
      </c>
      <c r="T178" s="11" t="s">
        <v>306</v>
      </c>
    </row>
    <row r="179" spans="1:20">
      <c r="A179" s="18" t="s">
        <v>29</v>
      </c>
      <c r="B179" s="19" t="s">
        <v>30</v>
      </c>
      <c r="C179" s="10" t="s">
        <v>307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>
        <v>10</v>
      </c>
      <c r="P179" s="11"/>
      <c r="Q179" s="11"/>
      <c r="R179" s="11"/>
      <c r="S179" s="110">
        <v>3</v>
      </c>
      <c r="T179" s="11" t="s">
        <v>308</v>
      </c>
    </row>
    <row r="180" spans="1:20">
      <c r="A180" s="18" t="s">
        <v>29</v>
      </c>
      <c r="B180" s="19" t="s">
        <v>30</v>
      </c>
      <c r="C180" s="10" t="s">
        <v>309</v>
      </c>
      <c r="D180" s="11"/>
      <c r="E180" s="11"/>
      <c r="F180" s="11"/>
      <c r="G180" s="11">
        <v>4</v>
      </c>
      <c r="H180" s="11"/>
      <c r="I180" s="11"/>
      <c r="J180" s="11"/>
      <c r="K180" s="11"/>
      <c r="L180" s="11"/>
      <c r="M180" s="11"/>
      <c r="N180" s="11"/>
      <c r="O180" s="11">
        <v>20</v>
      </c>
      <c r="P180" s="11"/>
      <c r="Q180" s="11"/>
      <c r="R180" s="11"/>
      <c r="S180" s="110"/>
      <c r="T180" s="11"/>
    </row>
    <row r="181" spans="1:20">
      <c r="A181" s="18" t="s">
        <v>29</v>
      </c>
      <c r="B181" s="19" t="s">
        <v>30</v>
      </c>
      <c r="C181" s="10" t="s">
        <v>310</v>
      </c>
      <c r="D181" s="11"/>
      <c r="E181" s="11"/>
      <c r="F181" s="11"/>
      <c r="G181" s="11">
        <v>2</v>
      </c>
      <c r="H181" s="11"/>
      <c r="I181" s="11"/>
      <c r="J181" s="11"/>
      <c r="K181" s="11"/>
      <c r="L181" s="11"/>
      <c r="M181" s="11"/>
      <c r="N181" s="11"/>
      <c r="O181" s="11">
        <v>10</v>
      </c>
      <c r="P181" s="11"/>
      <c r="Q181" s="11"/>
      <c r="R181" s="11"/>
      <c r="S181" s="110"/>
      <c r="T181" s="11"/>
    </row>
    <row r="182" spans="1:20">
      <c r="A182" s="18" t="s">
        <v>29</v>
      </c>
      <c r="B182" s="19" t="s">
        <v>30</v>
      </c>
      <c r="C182" s="10" t="s">
        <v>311</v>
      </c>
      <c r="D182" s="11"/>
      <c r="E182" s="11"/>
      <c r="F182" s="11"/>
      <c r="G182" s="11">
        <v>3</v>
      </c>
      <c r="H182" s="11"/>
      <c r="I182" s="11"/>
      <c r="J182" s="11"/>
      <c r="K182" s="11"/>
      <c r="L182" s="11"/>
      <c r="M182" s="11"/>
      <c r="N182" s="11"/>
      <c r="O182" s="11">
        <v>15</v>
      </c>
      <c r="P182" s="11"/>
      <c r="Q182" s="11"/>
      <c r="R182" s="11"/>
      <c r="S182" s="110"/>
      <c r="T182" s="11"/>
    </row>
    <row r="183" spans="1:20">
      <c r="A183" s="18" t="s">
        <v>29</v>
      </c>
      <c r="B183" s="19" t="s">
        <v>30</v>
      </c>
      <c r="C183" s="10" t="s">
        <v>312</v>
      </c>
      <c r="D183" s="11"/>
      <c r="E183" s="11"/>
      <c r="F183" s="11"/>
      <c r="G183" s="11">
        <v>2</v>
      </c>
      <c r="H183" s="11"/>
      <c r="I183" s="11"/>
      <c r="J183" s="11"/>
      <c r="K183" s="11"/>
      <c r="L183" s="11"/>
      <c r="M183" s="11"/>
      <c r="N183" s="11"/>
      <c r="O183" s="11">
        <v>10</v>
      </c>
      <c r="P183" s="11"/>
      <c r="Q183" s="11"/>
      <c r="R183" s="11"/>
      <c r="S183" s="110"/>
      <c r="T183" s="11"/>
    </row>
    <row r="184" spans="1:20">
      <c r="A184" s="18" t="s">
        <v>29</v>
      </c>
      <c r="B184" s="19" t="s">
        <v>30</v>
      </c>
      <c r="C184" s="10" t="s">
        <v>313</v>
      </c>
      <c r="D184" s="11"/>
      <c r="E184" s="11"/>
      <c r="F184" s="11"/>
      <c r="G184" s="11">
        <v>2</v>
      </c>
      <c r="H184" s="11"/>
      <c r="I184" s="11"/>
      <c r="J184" s="11"/>
      <c r="K184" s="11"/>
      <c r="L184" s="11"/>
      <c r="M184" s="11"/>
      <c r="N184" s="11"/>
      <c r="O184" s="11">
        <v>5</v>
      </c>
      <c r="P184" s="11"/>
      <c r="Q184" s="11"/>
      <c r="R184" s="11"/>
      <c r="S184" s="110"/>
      <c r="T184" s="11"/>
    </row>
    <row r="185" spans="1:20">
      <c r="A185" s="18" t="s">
        <v>29</v>
      </c>
      <c r="B185" s="19" t="s">
        <v>30</v>
      </c>
      <c r="C185" s="10" t="s">
        <v>314</v>
      </c>
      <c r="D185" s="11"/>
      <c r="E185" s="11"/>
      <c r="F185" s="11"/>
      <c r="G185" s="11">
        <v>2</v>
      </c>
      <c r="H185" s="11"/>
      <c r="I185" s="11"/>
      <c r="J185" s="11"/>
      <c r="K185" s="11"/>
      <c r="L185" s="11"/>
      <c r="M185" s="11"/>
      <c r="N185" s="11"/>
      <c r="O185" s="11">
        <v>10</v>
      </c>
      <c r="P185" s="11"/>
      <c r="Q185" s="11"/>
      <c r="R185" s="11"/>
      <c r="S185" s="110"/>
      <c r="T185" s="11"/>
    </row>
    <row r="186" spans="1:20">
      <c r="A186" s="18" t="s">
        <v>29</v>
      </c>
      <c r="B186" s="19" t="s">
        <v>30</v>
      </c>
      <c r="C186" s="10" t="s">
        <v>315</v>
      </c>
      <c r="D186" s="11"/>
      <c r="E186" s="11"/>
      <c r="F186" s="11"/>
      <c r="G186" s="11">
        <v>1</v>
      </c>
      <c r="H186" s="11"/>
      <c r="I186" s="11"/>
      <c r="J186" s="11"/>
      <c r="K186" s="11"/>
      <c r="L186" s="11"/>
      <c r="M186" s="11"/>
      <c r="N186" s="11"/>
      <c r="O186" s="11">
        <v>5</v>
      </c>
      <c r="P186" s="11"/>
      <c r="Q186" s="11"/>
      <c r="R186" s="11"/>
      <c r="S186" s="110"/>
      <c r="T186" s="11"/>
    </row>
    <row r="187" spans="1:20">
      <c r="A187" s="18" t="s">
        <v>29</v>
      </c>
      <c r="B187" s="19" t="s">
        <v>30</v>
      </c>
      <c r="C187" s="10" t="s">
        <v>316</v>
      </c>
      <c r="D187" s="11"/>
      <c r="E187" s="11"/>
      <c r="F187" s="11"/>
      <c r="G187" s="11">
        <v>1</v>
      </c>
      <c r="H187" s="11"/>
      <c r="I187" s="11"/>
      <c r="J187" s="11"/>
      <c r="K187" s="11"/>
      <c r="L187" s="11"/>
      <c r="M187" s="11"/>
      <c r="N187" s="11"/>
      <c r="O187" s="11">
        <v>5</v>
      </c>
      <c r="P187" s="11"/>
      <c r="Q187" s="11"/>
      <c r="R187" s="11"/>
      <c r="S187" s="110"/>
      <c r="T187" s="11"/>
    </row>
    <row r="188" spans="1:20">
      <c r="A188" s="18" t="s">
        <v>29</v>
      </c>
      <c r="B188" s="19" t="s">
        <v>30</v>
      </c>
      <c r="C188" s="10" t="s">
        <v>317</v>
      </c>
      <c r="D188" s="11"/>
      <c r="E188" s="11"/>
      <c r="F188" s="11"/>
      <c r="G188" s="11">
        <v>2</v>
      </c>
      <c r="H188" s="11"/>
      <c r="I188" s="11"/>
      <c r="J188" s="11"/>
      <c r="K188" s="11"/>
      <c r="L188" s="11"/>
      <c r="M188" s="11"/>
      <c r="N188" s="11"/>
      <c r="O188" s="11">
        <v>10</v>
      </c>
      <c r="P188" s="11"/>
      <c r="Q188" s="11"/>
      <c r="R188" s="11"/>
      <c r="S188" s="110"/>
      <c r="T188" s="11"/>
    </row>
    <row r="189" spans="1:20">
      <c r="A189" s="18" t="s">
        <v>29</v>
      </c>
      <c r="B189" s="19" t="s">
        <v>30</v>
      </c>
      <c r="C189" s="10" t="s">
        <v>318</v>
      </c>
      <c r="D189" s="11"/>
      <c r="E189" s="11"/>
      <c r="F189" s="11"/>
      <c r="G189" s="11">
        <v>1</v>
      </c>
      <c r="H189" s="11"/>
      <c r="I189" s="11"/>
      <c r="J189" s="11"/>
      <c r="K189" s="11"/>
      <c r="L189" s="11"/>
      <c r="M189" s="11"/>
      <c r="N189" s="11"/>
      <c r="O189" s="11">
        <v>5</v>
      </c>
      <c r="P189" s="11"/>
      <c r="Q189" s="11"/>
      <c r="R189" s="11"/>
      <c r="S189" s="110"/>
      <c r="T189" s="11"/>
    </row>
    <row r="190" spans="1:20">
      <c r="A190" s="18" t="s">
        <v>29</v>
      </c>
      <c r="B190" s="19" t="s">
        <v>30</v>
      </c>
      <c r="C190" s="10" t="s">
        <v>319</v>
      </c>
      <c r="D190" s="11"/>
      <c r="E190" s="11"/>
      <c r="F190" s="11"/>
      <c r="G190" s="11">
        <v>1</v>
      </c>
      <c r="H190" s="11"/>
      <c r="I190" s="11"/>
      <c r="J190" s="11"/>
      <c r="K190" s="11"/>
      <c r="L190" s="11"/>
      <c r="M190" s="11"/>
      <c r="N190" s="11"/>
      <c r="O190" s="11">
        <v>5</v>
      </c>
      <c r="P190" s="11"/>
      <c r="Q190" s="11"/>
      <c r="R190" s="11"/>
      <c r="S190" s="110"/>
      <c r="T190" s="11"/>
    </row>
    <row r="191" spans="1:20">
      <c r="A191" s="18" t="s">
        <v>29</v>
      </c>
      <c r="B191" s="19" t="s">
        <v>30</v>
      </c>
      <c r="C191" s="10" t="s">
        <v>320</v>
      </c>
      <c r="D191" s="11"/>
      <c r="E191" s="11"/>
      <c r="F191" s="11"/>
      <c r="G191" s="11">
        <v>1</v>
      </c>
      <c r="H191" s="11"/>
      <c r="I191" s="11"/>
      <c r="J191" s="11"/>
      <c r="K191" s="11"/>
      <c r="L191" s="11"/>
      <c r="M191" s="11"/>
      <c r="N191" s="11"/>
      <c r="O191" s="11">
        <v>5</v>
      </c>
      <c r="P191" s="11"/>
      <c r="Q191" s="11"/>
      <c r="R191" s="11"/>
      <c r="S191" s="110"/>
      <c r="T191" s="11"/>
    </row>
    <row r="192" spans="1:20">
      <c r="A192" s="18" t="s">
        <v>29</v>
      </c>
      <c r="B192" s="19" t="s">
        <v>30</v>
      </c>
      <c r="C192" s="10" t="s">
        <v>321</v>
      </c>
      <c r="D192" s="11"/>
      <c r="E192" s="11"/>
      <c r="F192" s="11"/>
      <c r="G192" s="11">
        <v>1</v>
      </c>
      <c r="H192" s="11"/>
      <c r="I192" s="11"/>
      <c r="J192" s="11"/>
      <c r="K192" s="11"/>
      <c r="L192" s="11"/>
      <c r="M192" s="11"/>
      <c r="N192" s="11"/>
      <c r="O192" s="11">
        <v>5</v>
      </c>
      <c r="P192" s="11"/>
      <c r="Q192" s="11"/>
      <c r="R192" s="11"/>
      <c r="S192" s="110"/>
      <c r="T192" s="11"/>
    </row>
    <row r="193" spans="1:20">
      <c r="A193" s="18" t="s">
        <v>29</v>
      </c>
      <c r="B193" s="19" t="s">
        <v>30</v>
      </c>
      <c r="C193" s="10" t="s">
        <v>322</v>
      </c>
      <c r="D193" s="11"/>
      <c r="E193" s="11"/>
      <c r="F193" s="11"/>
      <c r="G193" s="11">
        <v>4</v>
      </c>
      <c r="H193" s="11"/>
      <c r="I193" s="11"/>
      <c r="J193" s="11"/>
      <c r="K193" s="11"/>
      <c r="L193" s="11"/>
      <c r="M193" s="11"/>
      <c r="N193" s="11"/>
      <c r="O193" s="11">
        <v>20</v>
      </c>
      <c r="P193" s="11"/>
      <c r="Q193" s="11"/>
      <c r="R193" s="11"/>
      <c r="S193" s="110"/>
      <c r="T193" s="11"/>
    </row>
    <row r="194" spans="1:20">
      <c r="A194" s="18" t="s">
        <v>29</v>
      </c>
      <c r="B194" s="19" t="s">
        <v>30</v>
      </c>
      <c r="C194" s="10" t="s">
        <v>323</v>
      </c>
      <c r="D194" s="11"/>
      <c r="E194" s="11"/>
      <c r="F194" s="11"/>
      <c r="G194" s="11">
        <v>4</v>
      </c>
      <c r="H194" s="11"/>
      <c r="I194" s="11"/>
      <c r="J194" s="11"/>
      <c r="K194" s="11"/>
      <c r="L194" s="11"/>
      <c r="M194" s="11"/>
      <c r="N194" s="11"/>
      <c r="O194" s="11">
        <v>20</v>
      </c>
      <c r="P194" s="11"/>
      <c r="Q194" s="11"/>
      <c r="R194" s="11"/>
      <c r="S194" s="110"/>
      <c r="T194" s="11"/>
    </row>
    <row r="195" spans="1:20">
      <c r="A195" s="18" t="s">
        <v>29</v>
      </c>
      <c r="B195" s="20" t="s">
        <v>31</v>
      </c>
      <c r="C195" s="10" t="s">
        <v>324</v>
      </c>
      <c r="D195" s="11"/>
      <c r="E195" s="11"/>
      <c r="F195" s="11"/>
      <c r="G195" s="11">
        <v>3</v>
      </c>
      <c r="H195" s="11"/>
      <c r="I195" s="11"/>
      <c r="J195" s="11"/>
      <c r="K195" s="11"/>
      <c r="L195" s="11"/>
      <c r="M195" s="11"/>
      <c r="N195" s="11"/>
      <c r="O195" s="11">
        <v>10</v>
      </c>
      <c r="P195" s="11"/>
      <c r="Q195" s="11"/>
      <c r="R195" s="11"/>
      <c r="S195" s="110"/>
      <c r="T195" s="11"/>
    </row>
    <row r="196" spans="1:20">
      <c r="A196" s="18" t="s">
        <v>29</v>
      </c>
      <c r="B196" s="20" t="s">
        <v>31</v>
      </c>
      <c r="C196" s="10" t="s">
        <v>325</v>
      </c>
      <c r="D196" s="11"/>
      <c r="E196" s="11"/>
      <c r="F196" s="11"/>
      <c r="G196" s="11"/>
      <c r="H196" s="11">
        <v>10</v>
      </c>
      <c r="I196" s="11"/>
      <c r="J196" s="11">
        <v>1</v>
      </c>
      <c r="K196" s="11"/>
      <c r="L196" s="11"/>
      <c r="M196" s="11"/>
      <c r="N196" s="11"/>
      <c r="O196" s="11">
        <v>5</v>
      </c>
      <c r="P196" s="11"/>
      <c r="Q196" s="11"/>
      <c r="R196" s="11"/>
      <c r="S196" s="110">
        <v>2</v>
      </c>
      <c r="T196" s="11" t="s">
        <v>326</v>
      </c>
    </row>
    <row r="197" spans="1:20">
      <c r="A197" s="18" t="s">
        <v>29</v>
      </c>
      <c r="B197" s="20" t="s">
        <v>31</v>
      </c>
      <c r="C197" s="10" t="s">
        <v>327</v>
      </c>
      <c r="D197" s="11"/>
      <c r="E197" s="11"/>
      <c r="F197" s="11"/>
      <c r="G197" s="11"/>
      <c r="H197" s="11">
        <v>15</v>
      </c>
      <c r="I197" s="11"/>
      <c r="J197" s="11">
        <v>1</v>
      </c>
      <c r="K197" s="11"/>
      <c r="L197" s="11"/>
      <c r="M197" s="11"/>
      <c r="N197" s="11"/>
      <c r="O197" s="11">
        <v>15</v>
      </c>
      <c r="P197" s="11"/>
      <c r="Q197" s="11"/>
      <c r="R197" s="11"/>
      <c r="S197" s="110"/>
      <c r="T197" s="11"/>
    </row>
    <row r="198" spans="1:20">
      <c r="A198" s="18" t="s">
        <v>29</v>
      </c>
      <c r="B198" s="20" t="s">
        <v>31</v>
      </c>
      <c r="C198" s="10" t="s">
        <v>328</v>
      </c>
      <c r="D198" s="11"/>
      <c r="E198" s="11"/>
      <c r="F198" s="11"/>
      <c r="G198" s="11"/>
      <c r="H198" s="11">
        <v>25</v>
      </c>
      <c r="I198" s="11"/>
      <c r="J198" s="11"/>
      <c r="K198" s="11"/>
      <c r="L198" s="11"/>
      <c r="M198" s="11"/>
      <c r="N198" s="11"/>
      <c r="O198" s="11"/>
      <c r="P198" s="11">
        <v>20</v>
      </c>
      <c r="Q198" s="11"/>
      <c r="R198" s="11"/>
      <c r="S198" s="110">
        <v>1</v>
      </c>
      <c r="T198" s="11" t="s">
        <v>329</v>
      </c>
    </row>
    <row r="199" spans="1:20">
      <c r="A199" s="18" t="s">
        <v>29</v>
      </c>
      <c r="B199" s="20" t="s">
        <v>31</v>
      </c>
      <c r="C199" s="10" t="s">
        <v>330</v>
      </c>
      <c r="D199" s="11"/>
      <c r="E199" s="11"/>
      <c r="F199" s="11"/>
      <c r="G199" s="11"/>
      <c r="H199" s="11">
        <v>45</v>
      </c>
      <c r="I199" s="11"/>
      <c r="J199" s="11"/>
      <c r="K199" s="11"/>
      <c r="L199" s="11"/>
      <c r="M199" s="11"/>
      <c r="N199" s="11"/>
      <c r="O199" s="11">
        <v>25</v>
      </c>
      <c r="P199" s="11"/>
      <c r="Q199" s="11"/>
      <c r="R199" s="11"/>
      <c r="S199" s="110">
        <v>2</v>
      </c>
      <c r="T199" s="11" t="s">
        <v>331</v>
      </c>
    </row>
    <row r="200" spans="1:20">
      <c r="A200" s="18" t="s">
        <v>29</v>
      </c>
      <c r="B200" s="20" t="s">
        <v>31</v>
      </c>
      <c r="C200" s="10" t="s">
        <v>332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0"/>
      <c r="T200" s="11"/>
    </row>
    <row r="201" spans="1:20">
      <c r="A201" s="18" t="s">
        <v>29</v>
      </c>
      <c r="B201" s="20" t="s">
        <v>31</v>
      </c>
      <c r="C201" s="10" t="s">
        <v>333</v>
      </c>
      <c r="D201" s="11"/>
      <c r="E201" s="11"/>
      <c r="F201" s="11"/>
      <c r="G201" s="11"/>
      <c r="H201" s="11">
        <v>60</v>
      </c>
      <c r="I201" s="11"/>
      <c r="J201" s="11"/>
      <c r="K201" s="11"/>
      <c r="L201" s="11"/>
      <c r="M201" s="11"/>
      <c r="N201" s="11"/>
      <c r="O201" s="11">
        <v>30</v>
      </c>
      <c r="P201" s="11"/>
      <c r="Q201" s="11"/>
      <c r="R201" s="11"/>
      <c r="S201" s="110">
        <v>3</v>
      </c>
      <c r="T201" s="11" t="s">
        <v>334</v>
      </c>
    </row>
    <row r="202" spans="1:20">
      <c r="A202" s="18" t="s">
        <v>29</v>
      </c>
      <c r="B202" s="20" t="s">
        <v>31</v>
      </c>
      <c r="C202" s="10" t="s">
        <v>335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>
        <v>2</v>
      </c>
      <c r="O202" s="11"/>
      <c r="P202" s="11"/>
      <c r="Q202" s="11"/>
      <c r="R202" s="11"/>
      <c r="S202" s="110"/>
      <c r="T202" s="11"/>
    </row>
    <row r="203" spans="1:20">
      <c r="A203" s="18" t="s">
        <v>29</v>
      </c>
      <c r="B203" s="20" t="s">
        <v>31</v>
      </c>
      <c r="C203" s="10" t="s">
        <v>336</v>
      </c>
      <c r="D203" s="11"/>
      <c r="E203" s="11"/>
      <c r="F203" s="11"/>
      <c r="G203" s="11">
        <v>4</v>
      </c>
      <c r="H203" s="11">
        <v>20</v>
      </c>
      <c r="I203" s="11"/>
      <c r="J203" s="11"/>
      <c r="K203" s="11"/>
      <c r="L203" s="11"/>
      <c r="M203" s="11"/>
      <c r="N203" s="11"/>
      <c r="O203" s="11">
        <v>10</v>
      </c>
      <c r="P203" s="11"/>
      <c r="Q203" s="11"/>
      <c r="R203" s="11"/>
      <c r="S203" s="110">
        <v>1</v>
      </c>
      <c r="T203" s="11" t="s">
        <v>78</v>
      </c>
    </row>
    <row r="204" spans="1:20">
      <c r="A204" s="18" t="s">
        <v>29</v>
      </c>
      <c r="B204" s="20" t="s">
        <v>31</v>
      </c>
      <c r="C204" s="10" t="s">
        <v>337</v>
      </c>
      <c r="D204" s="11"/>
      <c r="E204" s="11"/>
      <c r="F204" s="11"/>
      <c r="G204" s="11"/>
      <c r="H204" s="11">
        <v>20</v>
      </c>
      <c r="I204" s="11"/>
      <c r="J204" s="11"/>
      <c r="K204" s="11"/>
      <c r="L204" s="11"/>
      <c r="M204" s="11"/>
      <c r="N204" s="11"/>
      <c r="O204" s="11">
        <v>20</v>
      </c>
      <c r="P204" s="11"/>
      <c r="Q204" s="11"/>
      <c r="R204" s="11"/>
      <c r="S204" s="110">
        <v>3</v>
      </c>
      <c r="T204" s="11" t="s">
        <v>334</v>
      </c>
    </row>
    <row r="205" spans="1:20">
      <c r="A205" s="18" t="s">
        <v>29</v>
      </c>
      <c r="B205" s="20" t="s">
        <v>31</v>
      </c>
      <c r="C205" s="10" t="s">
        <v>338</v>
      </c>
      <c r="D205" s="11"/>
      <c r="E205" s="11"/>
      <c r="F205" s="11"/>
      <c r="G205" s="11">
        <v>6</v>
      </c>
      <c r="H205" s="11">
        <v>20</v>
      </c>
      <c r="I205" s="11"/>
      <c r="J205" s="11"/>
      <c r="K205" s="11"/>
      <c r="L205" s="11"/>
      <c r="M205" s="11"/>
      <c r="N205" s="11"/>
      <c r="O205" s="11">
        <v>20</v>
      </c>
      <c r="P205" s="11"/>
      <c r="Q205" s="11"/>
      <c r="R205" s="11"/>
      <c r="S205" s="110">
        <v>2</v>
      </c>
      <c r="T205" s="11" t="s">
        <v>339</v>
      </c>
    </row>
    <row r="206" spans="1:20">
      <c r="A206" s="18" t="s">
        <v>29</v>
      </c>
      <c r="B206" s="20" t="s">
        <v>31</v>
      </c>
      <c r="C206" s="10" t="s">
        <v>340</v>
      </c>
      <c r="D206" s="11"/>
      <c r="E206" s="11"/>
      <c r="F206" s="11"/>
      <c r="G206" s="11">
        <v>25</v>
      </c>
      <c r="H206" s="11"/>
      <c r="I206" s="11"/>
      <c r="J206" s="11"/>
      <c r="K206" s="11"/>
      <c r="L206" s="11"/>
      <c r="M206" s="11"/>
      <c r="N206" s="11"/>
      <c r="O206" s="11">
        <v>125</v>
      </c>
      <c r="P206" s="11"/>
      <c r="Q206" s="11"/>
      <c r="R206" s="11"/>
      <c r="S206" s="110"/>
      <c r="T206" s="11"/>
    </row>
    <row r="207" spans="1:20">
      <c r="A207" s="18" t="s">
        <v>29</v>
      </c>
      <c r="B207" s="19" t="s">
        <v>32</v>
      </c>
      <c r="C207" s="10" t="s">
        <v>341</v>
      </c>
      <c r="D207" s="11"/>
      <c r="E207" s="11"/>
      <c r="F207" s="11"/>
      <c r="G207" s="11"/>
      <c r="H207" s="11">
        <v>10</v>
      </c>
      <c r="I207" s="11"/>
      <c r="J207" s="11"/>
      <c r="K207" s="11"/>
      <c r="L207" s="11"/>
      <c r="M207" s="11"/>
      <c r="N207" s="11"/>
      <c r="O207" s="11">
        <v>10</v>
      </c>
      <c r="P207" s="11"/>
      <c r="Q207" s="11"/>
      <c r="R207" s="11"/>
      <c r="S207" s="110"/>
      <c r="T207" s="11"/>
    </row>
    <row r="208" spans="1:20">
      <c r="A208" s="18" t="s">
        <v>29</v>
      </c>
      <c r="B208" s="19" t="s">
        <v>32</v>
      </c>
      <c r="C208" s="10" t="s">
        <v>342</v>
      </c>
      <c r="D208" s="11"/>
      <c r="E208" s="11"/>
      <c r="F208" s="11"/>
      <c r="G208" s="11"/>
      <c r="H208" s="11">
        <v>10</v>
      </c>
      <c r="I208" s="11"/>
      <c r="J208" s="11"/>
      <c r="K208" s="11"/>
      <c r="L208" s="11"/>
      <c r="M208" s="11"/>
      <c r="N208" s="11"/>
      <c r="O208" s="11">
        <v>10</v>
      </c>
      <c r="P208" s="11"/>
      <c r="Q208" s="11"/>
      <c r="R208" s="11"/>
      <c r="S208" s="110"/>
      <c r="T208" s="11"/>
    </row>
    <row r="209" spans="1:20">
      <c r="A209" s="18" t="s">
        <v>29</v>
      </c>
      <c r="B209" s="19" t="s">
        <v>32</v>
      </c>
      <c r="C209" s="10" t="s">
        <v>343</v>
      </c>
      <c r="D209" s="11"/>
      <c r="E209" s="11"/>
      <c r="F209" s="11"/>
      <c r="G209" s="11"/>
      <c r="H209" s="11">
        <v>10</v>
      </c>
      <c r="I209" s="11"/>
      <c r="J209" s="11"/>
      <c r="K209" s="11"/>
      <c r="L209" s="11"/>
      <c r="M209" s="11"/>
      <c r="N209" s="11"/>
      <c r="O209" s="11">
        <v>15</v>
      </c>
      <c r="P209" s="11"/>
      <c r="Q209" s="11"/>
      <c r="R209" s="11"/>
      <c r="S209" s="110">
        <v>1</v>
      </c>
      <c r="T209" s="11" t="s">
        <v>344</v>
      </c>
    </row>
    <row r="210" spans="1:20">
      <c r="A210" s="18" t="s">
        <v>29</v>
      </c>
      <c r="B210" s="19" t="s">
        <v>32</v>
      </c>
      <c r="C210" s="10" t="s">
        <v>345</v>
      </c>
      <c r="D210" s="11"/>
      <c r="E210" s="11"/>
      <c r="F210" s="11"/>
      <c r="G210" s="11"/>
      <c r="H210" s="11">
        <v>5</v>
      </c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0"/>
      <c r="T210" s="11"/>
    </row>
    <row r="211" spans="1:20">
      <c r="A211" s="18" t="s">
        <v>29</v>
      </c>
      <c r="B211" s="19" t="s">
        <v>32</v>
      </c>
      <c r="C211" s="10" t="s">
        <v>346</v>
      </c>
      <c r="D211" s="11"/>
      <c r="E211" s="11"/>
      <c r="F211" s="11"/>
      <c r="G211" s="11"/>
      <c r="H211" s="11">
        <v>5</v>
      </c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0"/>
      <c r="T211" s="11"/>
    </row>
    <row r="212" spans="1:20">
      <c r="A212" s="18" t="s">
        <v>29</v>
      </c>
      <c r="B212" s="19" t="s">
        <v>32</v>
      </c>
      <c r="C212" s="10" t="s">
        <v>347</v>
      </c>
      <c r="D212" s="11"/>
      <c r="E212" s="11"/>
      <c r="F212" s="11"/>
      <c r="G212" s="11"/>
      <c r="H212" s="11">
        <v>2</v>
      </c>
      <c r="I212" s="11"/>
      <c r="J212" s="11"/>
      <c r="K212" s="11"/>
      <c r="L212" s="11"/>
      <c r="M212" s="11"/>
      <c r="N212" s="11"/>
      <c r="O212" s="11">
        <v>20</v>
      </c>
      <c r="P212" s="11"/>
      <c r="Q212" s="11"/>
      <c r="R212" s="11"/>
      <c r="S212" s="110"/>
      <c r="T212" s="11"/>
    </row>
    <row r="213" spans="1:20">
      <c r="A213" s="18" t="s">
        <v>29</v>
      </c>
      <c r="B213" s="19" t="s">
        <v>32</v>
      </c>
      <c r="C213" s="10" t="s">
        <v>348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0">
        <v>10</v>
      </c>
      <c r="T213" s="11" t="s">
        <v>349</v>
      </c>
    </row>
    <row r="214" spans="1:20">
      <c r="A214" s="18" t="s">
        <v>29</v>
      </c>
      <c r="B214" s="19" t="s">
        <v>32</v>
      </c>
      <c r="C214" s="10" t="s">
        <v>350</v>
      </c>
      <c r="D214" s="11"/>
      <c r="E214" s="11"/>
      <c r="F214" s="11"/>
      <c r="G214" s="11"/>
      <c r="H214" s="11">
        <v>15</v>
      </c>
      <c r="I214" s="11"/>
      <c r="J214" s="11">
        <v>3</v>
      </c>
      <c r="K214" s="11"/>
      <c r="L214" s="11">
        <v>1</v>
      </c>
      <c r="M214" s="11">
        <v>1</v>
      </c>
      <c r="N214" s="11"/>
      <c r="O214" s="11">
        <v>15</v>
      </c>
      <c r="P214" s="11"/>
      <c r="Q214" s="11"/>
      <c r="R214" s="11"/>
      <c r="S214" s="110">
        <v>2</v>
      </c>
      <c r="T214" s="11" t="s">
        <v>351</v>
      </c>
    </row>
    <row r="215" spans="1:20">
      <c r="A215" s="18" t="s">
        <v>29</v>
      </c>
      <c r="B215" s="19" t="s">
        <v>32</v>
      </c>
      <c r="C215" s="10" t="s">
        <v>352</v>
      </c>
      <c r="D215" s="11"/>
      <c r="E215" s="11"/>
      <c r="F215" s="11"/>
      <c r="G215" s="11"/>
      <c r="H215" s="11">
        <v>11</v>
      </c>
      <c r="I215" s="11"/>
      <c r="J215" s="11"/>
      <c r="K215" s="11"/>
      <c r="L215" s="11"/>
      <c r="M215" s="11"/>
      <c r="N215" s="11"/>
      <c r="O215" s="11">
        <v>25</v>
      </c>
      <c r="P215" s="11"/>
      <c r="Q215" s="11"/>
      <c r="R215" s="11"/>
      <c r="S215" s="110"/>
      <c r="T215" s="11"/>
    </row>
    <row r="216" spans="1:20">
      <c r="A216" s="18" t="s">
        <v>29</v>
      </c>
      <c r="B216" s="19" t="s">
        <v>32</v>
      </c>
      <c r="C216" s="10" t="s">
        <v>353</v>
      </c>
      <c r="D216" s="11"/>
      <c r="E216" s="11"/>
      <c r="F216" s="11"/>
      <c r="G216" s="11"/>
      <c r="H216" s="11">
        <v>5</v>
      </c>
      <c r="I216" s="11"/>
      <c r="J216" s="11">
        <v>2</v>
      </c>
      <c r="K216" s="11"/>
      <c r="L216" s="11"/>
      <c r="M216" s="11">
        <v>3</v>
      </c>
      <c r="N216" s="11"/>
      <c r="O216" s="11"/>
      <c r="P216" s="11"/>
      <c r="Q216" s="11"/>
      <c r="R216" s="11"/>
      <c r="S216" s="110">
        <v>1</v>
      </c>
      <c r="T216" s="11" t="s">
        <v>344</v>
      </c>
    </row>
    <row r="217" spans="1:20">
      <c r="A217" s="18" t="s">
        <v>29</v>
      </c>
      <c r="B217" s="19" t="s">
        <v>32</v>
      </c>
      <c r="C217" s="10" t="s">
        <v>354</v>
      </c>
      <c r="D217" s="11"/>
      <c r="E217" s="11"/>
      <c r="F217" s="11"/>
      <c r="G217" s="11"/>
      <c r="H217" s="11">
        <v>10</v>
      </c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0"/>
      <c r="T217" s="11"/>
    </row>
    <row r="218" spans="1:20">
      <c r="A218" s="18" t="s">
        <v>29</v>
      </c>
      <c r="B218" s="19" t="s">
        <v>32</v>
      </c>
      <c r="C218" s="10" t="s">
        <v>355</v>
      </c>
      <c r="D218" s="11"/>
      <c r="E218" s="11"/>
      <c r="F218" s="11"/>
      <c r="G218" s="11"/>
      <c r="H218" s="11">
        <v>20</v>
      </c>
      <c r="I218" s="11"/>
      <c r="J218" s="11"/>
      <c r="K218" s="11"/>
      <c r="L218" s="11"/>
      <c r="M218" s="11"/>
      <c r="N218" s="11"/>
      <c r="O218" s="11">
        <v>20</v>
      </c>
      <c r="P218" s="11"/>
      <c r="Q218" s="11"/>
      <c r="R218" s="11"/>
      <c r="S218" s="110"/>
      <c r="T218" s="11"/>
    </row>
    <row r="219" spans="1:20">
      <c r="A219" s="18" t="s">
        <v>29</v>
      </c>
      <c r="B219" s="19" t="s">
        <v>32</v>
      </c>
      <c r="C219" s="10" t="s">
        <v>356</v>
      </c>
      <c r="D219" s="11"/>
      <c r="E219" s="11"/>
      <c r="F219" s="11"/>
      <c r="G219" s="11"/>
      <c r="H219" s="11">
        <v>20</v>
      </c>
      <c r="I219" s="11"/>
      <c r="J219" s="11">
        <v>4</v>
      </c>
      <c r="K219" s="11"/>
      <c r="L219" s="11"/>
      <c r="M219" s="11"/>
      <c r="N219" s="11"/>
      <c r="O219" s="11">
        <v>30</v>
      </c>
      <c r="P219" s="11">
        <v>15</v>
      </c>
      <c r="Q219" s="11">
        <v>15</v>
      </c>
      <c r="R219" s="11"/>
      <c r="S219" s="110"/>
      <c r="T219" s="11"/>
    </row>
    <row r="220" spans="1:20">
      <c r="A220" s="18" t="s">
        <v>29</v>
      </c>
      <c r="B220" s="19" t="s">
        <v>32</v>
      </c>
      <c r="C220" s="10" t="s">
        <v>357</v>
      </c>
      <c r="D220" s="11"/>
      <c r="E220" s="11"/>
      <c r="F220" s="11"/>
      <c r="G220" s="11"/>
      <c r="H220" s="11">
        <v>5</v>
      </c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0">
        <v>2</v>
      </c>
      <c r="T220" s="11" t="s">
        <v>358</v>
      </c>
    </row>
    <row r="221" spans="1:20">
      <c r="A221" s="18" t="s">
        <v>29</v>
      </c>
      <c r="B221" s="19" t="s">
        <v>32</v>
      </c>
      <c r="C221" s="10" t="s">
        <v>359</v>
      </c>
      <c r="D221" s="11"/>
      <c r="E221" s="11"/>
      <c r="F221" s="11"/>
      <c r="G221" s="11">
        <v>5</v>
      </c>
      <c r="H221" s="11">
        <v>5</v>
      </c>
      <c r="I221" s="11"/>
      <c r="J221" s="11"/>
      <c r="K221" s="11"/>
      <c r="L221" s="11"/>
      <c r="M221" s="11"/>
      <c r="N221" s="11"/>
      <c r="O221" s="11">
        <v>20</v>
      </c>
      <c r="P221" s="11"/>
      <c r="Q221" s="11"/>
      <c r="R221" s="11"/>
      <c r="S221" s="110">
        <v>1</v>
      </c>
      <c r="T221" s="11" t="s">
        <v>360</v>
      </c>
    </row>
    <row r="222" spans="1:20">
      <c r="A222" s="18" t="s">
        <v>29</v>
      </c>
      <c r="B222" s="19" t="s">
        <v>32</v>
      </c>
      <c r="C222" s="10" t="s">
        <v>361</v>
      </c>
      <c r="D222" s="11"/>
      <c r="E222" s="11"/>
      <c r="F222" s="11"/>
      <c r="G222" s="11"/>
      <c r="H222" s="11">
        <v>15</v>
      </c>
      <c r="I222" s="11"/>
      <c r="J222" s="11"/>
      <c r="K222" s="11"/>
      <c r="L222" s="11"/>
      <c r="M222" s="11"/>
      <c r="N222" s="11"/>
      <c r="O222" s="11">
        <v>15</v>
      </c>
      <c r="P222" s="11"/>
      <c r="Q222" s="11"/>
      <c r="R222" s="11"/>
      <c r="S222" s="110"/>
      <c r="T222" s="11"/>
    </row>
    <row r="223" spans="1:20">
      <c r="A223" s="18" t="s">
        <v>29</v>
      </c>
      <c r="B223" s="19" t="s">
        <v>32</v>
      </c>
      <c r="C223" s="10" t="s">
        <v>362</v>
      </c>
      <c r="D223" s="11"/>
      <c r="E223" s="11"/>
      <c r="F223" s="11"/>
      <c r="G223" s="11"/>
      <c r="H223" s="11">
        <v>5</v>
      </c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0"/>
      <c r="T223" s="11"/>
    </row>
    <row r="224" spans="1:20">
      <c r="A224" s="18" t="s">
        <v>29</v>
      </c>
      <c r="B224" s="19" t="s">
        <v>32</v>
      </c>
      <c r="C224" s="10" t="s">
        <v>363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>
        <v>10</v>
      </c>
      <c r="O224" s="11">
        <v>20</v>
      </c>
      <c r="P224" s="11"/>
      <c r="Q224" s="11"/>
      <c r="R224" s="11"/>
      <c r="S224" s="110">
        <v>2</v>
      </c>
      <c r="T224" s="11" t="s">
        <v>364</v>
      </c>
    </row>
    <row r="225" spans="1:20">
      <c r="A225" s="18" t="s">
        <v>29</v>
      </c>
      <c r="B225" s="19" t="s">
        <v>32</v>
      </c>
      <c r="C225" s="10" t="s">
        <v>365</v>
      </c>
      <c r="D225" s="11"/>
      <c r="E225" s="11"/>
      <c r="F225" s="11"/>
      <c r="G225" s="11"/>
      <c r="H225" s="11">
        <v>15</v>
      </c>
      <c r="I225" s="11"/>
      <c r="J225" s="11"/>
      <c r="K225" s="11"/>
      <c r="L225" s="11"/>
      <c r="M225" s="11"/>
      <c r="N225" s="11"/>
      <c r="O225" s="11">
        <v>15</v>
      </c>
      <c r="P225" s="11"/>
      <c r="Q225" s="11"/>
      <c r="R225" s="11"/>
      <c r="S225" s="110"/>
      <c r="T225" s="11"/>
    </row>
    <row r="226" spans="1:20">
      <c r="A226" s="18" t="s">
        <v>29</v>
      </c>
      <c r="B226" s="19" t="s">
        <v>32</v>
      </c>
      <c r="C226" s="10" t="s">
        <v>366</v>
      </c>
      <c r="D226" s="11"/>
      <c r="E226" s="11"/>
      <c r="F226" s="11"/>
      <c r="G226" s="11"/>
      <c r="H226" s="11">
        <v>5</v>
      </c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0"/>
      <c r="T226" s="11"/>
    </row>
    <row r="227" spans="1:20">
      <c r="A227" s="18" t="s">
        <v>29</v>
      </c>
      <c r="B227" s="19" t="s">
        <v>32</v>
      </c>
      <c r="C227" s="10" t="s">
        <v>367</v>
      </c>
      <c r="D227" s="11"/>
      <c r="E227" s="11"/>
      <c r="F227" s="11"/>
      <c r="G227" s="11"/>
      <c r="H227" s="11">
        <v>5</v>
      </c>
      <c r="I227" s="11"/>
      <c r="J227" s="11"/>
      <c r="K227" s="11"/>
      <c r="L227" s="11"/>
      <c r="M227" s="11"/>
      <c r="N227" s="11"/>
      <c r="O227" s="11">
        <v>10</v>
      </c>
      <c r="P227" s="11"/>
      <c r="Q227" s="11"/>
      <c r="R227" s="11"/>
      <c r="S227" s="110">
        <v>1</v>
      </c>
      <c r="T227" s="11" t="s">
        <v>344</v>
      </c>
    </row>
    <row r="228" spans="1:20">
      <c r="A228" s="18" t="s">
        <v>29</v>
      </c>
      <c r="B228" s="19" t="s">
        <v>32</v>
      </c>
      <c r="C228" s="10" t="s">
        <v>368</v>
      </c>
      <c r="D228" s="11"/>
      <c r="E228" s="11"/>
      <c r="F228" s="11"/>
      <c r="G228" s="11"/>
      <c r="H228" s="11">
        <v>2</v>
      </c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0"/>
      <c r="T228" s="11"/>
    </row>
    <row r="229" spans="1:20">
      <c r="A229" s="18" t="s">
        <v>29</v>
      </c>
      <c r="B229" s="19" t="s">
        <v>32</v>
      </c>
      <c r="C229" s="10" t="s">
        <v>369</v>
      </c>
      <c r="D229" s="11"/>
      <c r="E229" s="11"/>
      <c r="F229" s="11"/>
      <c r="G229" s="11"/>
      <c r="H229" s="11">
        <v>2</v>
      </c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0"/>
      <c r="T229" s="11"/>
    </row>
    <row r="230" spans="1:20">
      <c r="A230" s="18" t="s">
        <v>29</v>
      </c>
      <c r="B230" s="19" t="s">
        <v>32</v>
      </c>
      <c r="C230" s="10" t="s">
        <v>370</v>
      </c>
      <c r="D230" s="11"/>
      <c r="E230" s="11"/>
      <c r="F230" s="11"/>
      <c r="G230" s="11"/>
      <c r="H230" s="11">
        <v>3</v>
      </c>
      <c r="I230" s="11"/>
      <c r="J230" s="11">
        <v>3</v>
      </c>
      <c r="K230" s="11"/>
      <c r="L230" s="11"/>
      <c r="M230" s="11">
        <v>1</v>
      </c>
      <c r="N230" s="11"/>
      <c r="O230" s="11"/>
      <c r="P230" s="11"/>
      <c r="Q230" s="11"/>
      <c r="R230" s="11"/>
      <c r="S230" s="110">
        <v>1</v>
      </c>
      <c r="T230" s="11" t="s">
        <v>371</v>
      </c>
    </row>
    <row r="231" spans="1:20">
      <c r="A231" s="18" t="s">
        <v>29</v>
      </c>
      <c r="B231" s="19" t="s">
        <v>32</v>
      </c>
      <c r="C231" s="10" t="s">
        <v>372</v>
      </c>
      <c r="D231" s="11"/>
      <c r="E231" s="11"/>
      <c r="F231" s="11"/>
      <c r="G231" s="11">
        <v>4</v>
      </c>
      <c r="H231" s="11"/>
      <c r="I231" s="11"/>
      <c r="J231" s="11"/>
      <c r="K231" s="11"/>
      <c r="L231" s="11"/>
      <c r="M231" s="11"/>
      <c r="N231" s="11"/>
      <c r="O231" s="11">
        <v>30</v>
      </c>
      <c r="P231" s="11"/>
      <c r="Q231" s="11"/>
      <c r="R231" s="11"/>
      <c r="S231" s="110"/>
      <c r="T231" s="11"/>
    </row>
    <row r="232" spans="1:20">
      <c r="A232" s="18" t="s">
        <v>29</v>
      </c>
      <c r="B232" s="19" t="s">
        <v>32</v>
      </c>
      <c r="C232" s="10" t="s">
        <v>373</v>
      </c>
      <c r="D232" s="11"/>
      <c r="E232" s="11"/>
      <c r="F232" s="11"/>
      <c r="G232" s="11">
        <v>4</v>
      </c>
      <c r="H232" s="11"/>
      <c r="I232" s="11"/>
      <c r="J232" s="11"/>
      <c r="K232" s="11"/>
      <c r="L232" s="11"/>
      <c r="M232" s="11"/>
      <c r="N232" s="11"/>
      <c r="O232" s="11">
        <v>30</v>
      </c>
      <c r="P232" s="11"/>
      <c r="Q232" s="11"/>
      <c r="R232" s="11"/>
      <c r="S232" s="110"/>
      <c r="T232" s="11"/>
    </row>
    <row r="233" spans="1:20">
      <c r="A233" s="18" t="s">
        <v>29</v>
      </c>
      <c r="B233" s="19" t="s">
        <v>32</v>
      </c>
      <c r="C233" s="10" t="s">
        <v>374</v>
      </c>
      <c r="D233" s="11"/>
      <c r="E233" s="11"/>
      <c r="F233" s="11"/>
      <c r="G233" s="11">
        <v>3</v>
      </c>
      <c r="H233" s="11"/>
      <c r="I233" s="11"/>
      <c r="J233" s="11"/>
      <c r="K233" s="11"/>
      <c r="L233" s="11"/>
      <c r="M233" s="11"/>
      <c r="N233" s="11"/>
      <c r="O233" s="11">
        <v>20</v>
      </c>
      <c r="P233" s="11"/>
      <c r="Q233" s="11"/>
      <c r="R233" s="11"/>
      <c r="S233" s="110"/>
      <c r="T233" s="11"/>
    </row>
    <row r="234" spans="1:20">
      <c r="A234" s="18" t="s">
        <v>29</v>
      </c>
      <c r="B234" s="19" t="s">
        <v>32</v>
      </c>
      <c r="C234" s="10" t="s">
        <v>375</v>
      </c>
      <c r="D234" s="11"/>
      <c r="E234" s="11"/>
      <c r="F234" s="11"/>
      <c r="G234" s="11">
        <v>1</v>
      </c>
      <c r="H234" s="11"/>
      <c r="I234" s="11"/>
      <c r="J234" s="11"/>
      <c r="K234" s="11"/>
      <c r="L234" s="11"/>
      <c r="M234" s="11"/>
      <c r="N234" s="11"/>
      <c r="O234" s="11">
        <v>10</v>
      </c>
      <c r="P234" s="11"/>
      <c r="Q234" s="11"/>
      <c r="R234" s="11"/>
      <c r="S234" s="110"/>
      <c r="T234" s="11"/>
    </row>
    <row r="235" spans="1:20">
      <c r="A235" s="18" t="s">
        <v>29</v>
      </c>
      <c r="B235" s="19" t="s">
        <v>32</v>
      </c>
      <c r="C235" s="10" t="s">
        <v>376</v>
      </c>
      <c r="D235" s="11"/>
      <c r="E235" s="11"/>
      <c r="F235" s="11"/>
      <c r="G235" s="11">
        <v>6</v>
      </c>
      <c r="H235" s="11"/>
      <c r="I235" s="11"/>
      <c r="J235" s="11"/>
      <c r="K235" s="11"/>
      <c r="L235" s="11"/>
      <c r="M235" s="11"/>
      <c r="N235" s="11"/>
      <c r="O235" s="11">
        <v>35</v>
      </c>
      <c r="P235" s="11"/>
      <c r="Q235" s="11"/>
      <c r="R235" s="11"/>
      <c r="S235" s="110">
        <v>1</v>
      </c>
      <c r="T235" s="11" t="s">
        <v>196</v>
      </c>
    </row>
    <row r="236" spans="1:20">
      <c r="A236" s="18" t="s">
        <v>29</v>
      </c>
      <c r="B236" s="19" t="s">
        <v>32</v>
      </c>
      <c r="C236" s="10" t="s">
        <v>377</v>
      </c>
      <c r="D236" s="11"/>
      <c r="E236" s="11"/>
      <c r="F236" s="11"/>
      <c r="G236" s="11">
        <v>2</v>
      </c>
      <c r="H236" s="11"/>
      <c r="I236" s="11"/>
      <c r="J236" s="11"/>
      <c r="K236" s="11"/>
      <c r="L236" s="11"/>
      <c r="M236" s="11"/>
      <c r="N236" s="11"/>
      <c r="O236" s="11">
        <v>15</v>
      </c>
      <c r="P236" s="11"/>
      <c r="Q236" s="11"/>
      <c r="R236" s="11"/>
      <c r="S236" s="110"/>
      <c r="T236" s="11"/>
    </row>
    <row r="237" spans="1:20">
      <c r="A237" s="18" t="s">
        <v>29</v>
      </c>
      <c r="B237" s="19" t="s">
        <v>32</v>
      </c>
      <c r="C237" s="10" t="s">
        <v>378</v>
      </c>
      <c r="D237" s="11"/>
      <c r="E237" s="11"/>
      <c r="F237" s="11"/>
      <c r="G237" s="11">
        <v>2</v>
      </c>
      <c r="H237" s="11"/>
      <c r="I237" s="11"/>
      <c r="J237" s="11"/>
      <c r="K237" s="11"/>
      <c r="L237" s="11"/>
      <c r="M237" s="11"/>
      <c r="N237" s="11"/>
      <c r="O237" s="11">
        <v>15</v>
      </c>
      <c r="P237" s="11"/>
      <c r="Q237" s="11"/>
      <c r="R237" s="11"/>
      <c r="S237" s="110">
        <v>1</v>
      </c>
      <c r="T237" s="11" t="s">
        <v>196</v>
      </c>
    </row>
    <row r="238" spans="1:20">
      <c r="A238" s="18" t="s">
        <v>29</v>
      </c>
      <c r="B238" s="19" t="s">
        <v>32</v>
      </c>
      <c r="C238" s="10" t="s">
        <v>377</v>
      </c>
      <c r="D238" s="11"/>
      <c r="E238" s="11"/>
      <c r="F238" s="11"/>
      <c r="G238" s="11">
        <v>2</v>
      </c>
      <c r="H238" s="11"/>
      <c r="I238" s="11"/>
      <c r="J238" s="11"/>
      <c r="K238" s="11"/>
      <c r="L238" s="11"/>
      <c r="M238" s="11"/>
      <c r="N238" s="11"/>
      <c r="O238" s="11">
        <v>15</v>
      </c>
      <c r="P238" s="11"/>
      <c r="Q238" s="11"/>
      <c r="R238" s="11"/>
      <c r="S238" s="110"/>
      <c r="T238" s="11"/>
    </row>
    <row r="239" spans="1:20">
      <c r="A239" s="18" t="s">
        <v>29</v>
      </c>
      <c r="B239" s="19" t="s">
        <v>32</v>
      </c>
      <c r="C239" s="10" t="s">
        <v>379</v>
      </c>
      <c r="D239" s="11"/>
      <c r="E239" s="11"/>
      <c r="F239" s="11"/>
      <c r="G239" s="11">
        <v>10</v>
      </c>
      <c r="H239" s="11"/>
      <c r="I239" s="11"/>
      <c r="J239" s="11"/>
      <c r="K239" s="11"/>
      <c r="L239" s="11"/>
      <c r="M239" s="11"/>
      <c r="N239" s="11"/>
      <c r="O239" s="11">
        <v>25</v>
      </c>
      <c r="P239" s="11"/>
      <c r="Q239" s="11"/>
      <c r="R239" s="11"/>
      <c r="S239" s="110"/>
      <c r="T239" s="11"/>
    </row>
    <row r="240" spans="1:20">
      <c r="A240" s="18" t="s">
        <v>29</v>
      </c>
      <c r="B240" s="19" t="s">
        <v>32</v>
      </c>
      <c r="C240" s="10" t="s">
        <v>380</v>
      </c>
      <c r="D240" s="11"/>
      <c r="E240" s="11"/>
      <c r="F240" s="11"/>
      <c r="G240" s="11">
        <v>1</v>
      </c>
      <c r="H240" s="11"/>
      <c r="I240" s="11"/>
      <c r="J240" s="11"/>
      <c r="K240" s="11"/>
      <c r="L240" s="11"/>
      <c r="M240" s="11"/>
      <c r="N240" s="11"/>
      <c r="O240" s="11">
        <v>10</v>
      </c>
      <c r="P240" s="11"/>
      <c r="Q240" s="11"/>
      <c r="R240" s="11"/>
      <c r="S240" s="110"/>
      <c r="T240" s="11"/>
    </row>
    <row r="241" spans="1:20">
      <c r="A241" s="18" t="s">
        <v>29</v>
      </c>
      <c r="B241" s="19" t="s">
        <v>32</v>
      </c>
      <c r="C241" s="10" t="s">
        <v>381</v>
      </c>
      <c r="D241" s="11"/>
      <c r="E241" s="11"/>
      <c r="F241" s="11"/>
      <c r="G241" s="11">
        <v>10</v>
      </c>
      <c r="H241" s="11"/>
      <c r="I241" s="11"/>
      <c r="J241" s="11"/>
      <c r="K241" s="11"/>
      <c r="L241" s="11"/>
      <c r="M241" s="11"/>
      <c r="N241" s="11"/>
      <c r="O241" s="11">
        <v>25</v>
      </c>
      <c r="P241" s="11"/>
      <c r="Q241" s="11"/>
      <c r="R241" s="11"/>
      <c r="S241" s="110"/>
      <c r="T241" s="11"/>
    </row>
    <row r="242" spans="1:20">
      <c r="A242" s="18" t="s">
        <v>29</v>
      </c>
      <c r="B242" s="20" t="s">
        <v>33</v>
      </c>
      <c r="C242" s="10" t="s">
        <v>382</v>
      </c>
      <c r="D242" s="11"/>
      <c r="E242" s="11"/>
      <c r="F242" s="11"/>
      <c r="G242" s="11">
        <v>7</v>
      </c>
      <c r="H242" s="11">
        <v>2</v>
      </c>
      <c r="I242" s="11"/>
      <c r="J242" s="11"/>
      <c r="K242" s="11"/>
      <c r="L242" s="11"/>
      <c r="M242" s="11"/>
      <c r="N242" s="11"/>
      <c r="O242" s="11">
        <v>45</v>
      </c>
      <c r="P242" s="11"/>
      <c r="Q242" s="11"/>
      <c r="R242" s="11"/>
      <c r="S242" s="110"/>
      <c r="T242" s="11"/>
    </row>
    <row r="243" spans="1:20">
      <c r="A243" s="18" t="s">
        <v>29</v>
      </c>
      <c r="B243" s="20" t="s">
        <v>33</v>
      </c>
      <c r="C243" s="10" t="s">
        <v>383</v>
      </c>
      <c r="D243" s="11"/>
      <c r="E243" s="11"/>
      <c r="F243" s="11"/>
      <c r="G243" s="11">
        <v>1</v>
      </c>
      <c r="H243" s="11">
        <v>19</v>
      </c>
      <c r="I243" s="11"/>
      <c r="J243" s="11"/>
      <c r="K243" s="11"/>
      <c r="L243" s="11"/>
      <c r="M243" s="11"/>
      <c r="N243" s="11"/>
      <c r="O243" s="11">
        <v>25</v>
      </c>
      <c r="P243" s="11"/>
      <c r="Q243" s="11"/>
      <c r="R243" s="11"/>
      <c r="S243" s="110">
        <v>1</v>
      </c>
      <c r="T243" s="11" t="s">
        <v>384</v>
      </c>
    </row>
    <row r="244" spans="1:20">
      <c r="A244" s="18" t="s">
        <v>29</v>
      </c>
      <c r="B244" s="20" t="s">
        <v>33</v>
      </c>
      <c r="C244" s="10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0">
        <v>1</v>
      </c>
      <c r="T244" s="11" t="s">
        <v>385</v>
      </c>
    </row>
    <row r="245" spans="1:20">
      <c r="A245" s="18" t="s">
        <v>29</v>
      </c>
      <c r="B245" s="20" t="s">
        <v>33</v>
      </c>
      <c r="C245" s="10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0">
        <v>1</v>
      </c>
      <c r="T245" s="11" t="s">
        <v>386</v>
      </c>
    </row>
    <row r="246" spans="1:20">
      <c r="A246" s="18" t="s">
        <v>29</v>
      </c>
      <c r="B246" s="20" t="s">
        <v>33</v>
      </c>
      <c r="C246" s="10" t="s">
        <v>387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>
        <v>70</v>
      </c>
      <c r="P246" s="11"/>
      <c r="Q246" s="11"/>
      <c r="R246" s="11"/>
      <c r="S246" s="110">
        <v>2</v>
      </c>
      <c r="T246" s="11" t="s">
        <v>388</v>
      </c>
    </row>
    <row r="247" spans="1:20">
      <c r="A247" s="18" t="s">
        <v>29</v>
      </c>
      <c r="B247" s="20" t="s">
        <v>33</v>
      </c>
      <c r="C247" s="10" t="s">
        <v>389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>
        <v>90</v>
      </c>
      <c r="P247" s="11">
        <v>5</v>
      </c>
      <c r="Q247" s="11"/>
      <c r="R247" s="11"/>
      <c r="S247" s="110">
        <v>2</v>
      </c>
      <c r="T247" s="11" t="s">
        <v>390</v>
      </c>
    </row>
    <row r="248" spans="1:20">
      <c r="A248" s="18" t="s">
        <v>29</v>
      </c>
      <c r="B248" s="20" t="s">
        <v>33</v>
      </c>
      <c r="C248" s="10" t="s">
        <v>391</v>
      </c>
      <c r="D248" s="11"/>
      <c r="E248" s="11"/>
      <c r="F248" s="11"/>
      <c r="G248" s="11"/>
      <c r="H248" s="11">
        <v>4</v>
      </c>
      <c r="I248" s="11"/>
      <c r="J248" s="11"/>
      <c r="K248" s="11"/>
      <c r="L248" s="11">
        <v>1</v>
      </c>
      <c r="M248" s="11"/>
      <c r="N248" s="11"/>
      <c r="O248" s="11">
        <v>20</v>
      </c>
      <c r="P248" s="11">
        <v>10</v>
      </c>
      <c r="Q248" s="11">
        <v>5</v>
      </c>
      <c r="R248" s="11"/>
      <c r="S248" s="110">
        <v>1</v>
      </c>
      <c r="T248" s="11" t="s">
        <v>392</v>
      </c>
    </row>
    <row r="249" spans="1:20">
      <c r="A249" s="18" t="s">
        <v>29</v>
      </c>
      <c r="B249" s="20" t="s">
        <v>33</v>
      </c>
      <c r="C249" s="10" t="s">
        <v>393</v>
      </c>
      <c r="D249" s="11"/>
      <c r="E249" s="11"/>
      <c r="F249" s="11"/>
      <c r="G249" s="11"/>
      <c r="H249" s="11">
        <v>20</v>
      </c>
      <c r="I249" s="11"/>
      <c r="J249" s="11"/>
      <c r="K249" s="11"/>
      <c r="L249" s="11"/>
      <c r="M249" s="11"/>
      <c r="N249" s="11"/>
      <c r="O249" s="11">
        <v>25</v>
      </c>
      <c r="P249" s="11"/>
      <c r="Q249" s="11"/>
      <c r="R249" s="11"/>
      <c r="S249" s="110">
        <v>1</v>
      </c>
      <c r="T249" s="11" t="s">
        <v>394</v>
      </c>
    </row>
    <row r="250" spans="1:20">
      <c r="A250" s="18" t="s">
        <v>29</v>
      </c>
      <c r="B250" s="20" t="s">
        <v>33</v>
      </c>
      <c r="C250" s="10" t="s">
        <v>395</v>
      </c>
      <c r="D250" s="11"/>
      <c r="E250" s="11"/>
      <c r="F250" s="11"/>
      <c r="G250" s="11"/>
      <c r="H250" s="11">
        <v>8</v>
      </c>
      <c r="I250" s="11"/>
      <c r="J250" s="11"/>
      <c r="K250" s="11"/>
      <c r="L250" s="11"/>
      <c r="M250" s="11"/>
      <c r="N250" s="11"/>
      <c r="O250" s="11">
        <v>10</v>
      </c>
      <c r="P250" s="11"/>
      <c r="Q250" s="11"/>
      <c r="R250" s="11"/>
      <c r="S250" s="110">
        <v>1</v>
      </c>
      <c r="T250" s="11" t="s">
        <v>396</v>
      </c>
    </row>
    <row r="251" spans="1:20">
      <c r="A251" s="18" t="s">
        <v>29</v>
      </c>
      <c r="B251" s="20" t="s">
        <v>33</v>
      </c>
      <c r="C251" s="10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0">
        <v>1</v>
      </c>
      <c r="T251" s="11" t="s">
        <v>397</v>
      </c>
    </row>
    <row r="252" spans="1:20">
      <c r="A252" s="18" t="s">
        <v>29</v>
      </c>
      <c r="B252" s="20" t="s">
        <v>33</v>
      </c>
      <c r="C252" s="10" t="s">
        <v>398</v>
      </c>
      <c r="D252" s="11"/>
      <c r="E252" s="11"/>
      <c r="F252" s="11"/>
      <c r="G252" s="11"/>
      <c r="H252" s="11"/>
      <c r="I252" s="11"/>
      <c r="J252" s="11">
        <v>4</v>
      </c>
      <c r="K252" s="11"/>
      <c r="L252" s="11"/>
      <c r="M252" s="11"/>
      <c r="N252" s="11"/>
      <c r="O252" s="11"/>
      <c r="P252" s="11"/>
      <c r="Q252" s="11"/>
      <c r="R252" s="11"/>
      <c r="S252" s="110">
        <v>12</v>
      </c>
      <c r="T252" s="11" t="s">
        <v>399</v>
      </c>
    </row>
    <row r="253" spans="1:20">
      <c r="A253" s="18" t="s">
        <v>29</v>
      </c>
      <c r="B253" s="20" t="s">
        <v>33</v>
      </c>
      <c r="C253" s="10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0">
        <v>2</v>
      </c>
      <c r="T253" s="11" t="s">
        <v>400</v>
      </c>
    </row>
    <row r="254" spans="1:20">
      <c r="A254" s="18" t="s">
        <v>29</v>
      </c>
      <c r="B254" s="20" t="s">
        <v>33</v>
      </c>
      <c r="C254" s="10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0">
        <v>1</v>
      </c>
      <c r="T254" s="11" t="s">
        <v>401</v>
      </c>
    </row>
    <row r="255" spans="1:20">
      <c r="A255" s="18" t="s">
        <v>29</v>
      </c>
      <c r="B255" s="20" t="s">
        <v>33</v>
      </c>
      <c r="C255" s="10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0">
        <v>1</v>
      </c>
      <c r="T255" s="11" t="s">
        <v>402</v>
      </c>
    </row>
    <row r="256" spans="1:20">
      <c r="A256" s="18" t="s">
        <v>29</v>
      </c>
      <c r="B256" s="20" t="s">
        <v>33</v>
      </c>
      <c r="C256" s="10" t="s">
        <v>403</v>
      </c>
      <c r="D256" s="11"/>
      <c r="E256" s="11"/>
      <c r="F256" s="11"/>
      <c r="G256" s="11"/>
      <c r="H256" s="11">
        <v>2</v>
      </c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0">
        <v>2</v>
      </c>
      <c r="T256" s="11" t="s">
        <v>404</v>
      </c>
    </row>
    <row r="257" spans="1:20">
      <c r="A257" s="18" t="s">
        <v>29</v>
      </c>
      <c r="B257" s="20" t="s">
        <v>33</v>
      </c>
      <c r="C257" s="10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0">
        <v>1</v>
      </c>
      <c r="T257" s="11" t="s">
        <v>402</v>
      </c>
    </row>
    <row r="258" spans="1:20">
      <c r="A258" s="18" t="s">
        <v>29</v>
      </c>
      <c r="B258" s="20" t="s">
        <v>33</v>
      </c>
      <c r="C258" s="10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0">
        <v>2</v>
      </c>
      <c r="T258" s="11" t="s">
        <v>405</v>
      </c>
    </row>
    <row r="259" spans="1:20">
      <c r="A259" s="18" t="s">
        <v>29</v>
      </c>
      <c r="B259" s="19" t="s">
        <v>34</v>
      </c>
      <c r="C259" s="10" t="s">
        <v>406</v>
      </c>
      <c r="D259" s="11"/>
      <c r="E259" s="11"/>
      <c r="F259" s="11"/>
      <c r="G259" s="11">
        <v>10</v>
      </c>
      <c r="H259" s="11">
        <v>160</v>
      </c>
      <c r="I259" s="11"/>
      <c r="J259" s="11"/>
      <c r="K259" s="11"/>
      <c r="L259" s="11"/>
      <c r="M259" s="11"/>
      <c r="N259" s="11"/>
      <c r="O259" s="11">
        <v>140</v>
      </c>
      <c r="P259" s="11"/>
      <c r="Q259" s="11"/>
      <c r="R259" s="11"/>
      <c r="S259" s="110">
        <v>4</v>
      </c>
      <c r="T259" s="11" t="s">
        <v>145</v>
      </c>
    </row>
    <row r="260" spans="1:20">
      <c r="A260" s="18" t="s">
        <v>29</v>
      </c>
      <c r="B260" s="19" t="s">
        <v>34</v>
      </c>
      <c r="C260" s="10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0">
        <v>10</v>
      </c>
      <c r="T260" s="11" t="s">
        <v>407</v>
      </c>
    </row>
    <row r="261" spans="1:20">
      <c r="A261" s="18" t="s">
        <v>29</v>
      </c>
      <c r="B261" s="19" t="s">
        <v>34</v>
      </c>
      <c r="C261" s="10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0">
        <v>20</v>
      </c>
      <c r="T261" s="11" t="s">
        <v>408</v>
      </c>
    </row>
    <row r="262" spans="1:20">
      <c r="A262" s="18" t="s">
        <v>29</v>
      </c>
      <c r="B262" s="19" t="s">
        <v>34</v>
      </c>
      <c r="C262" s="10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0">
        <v>18</v>
      </c>
      <c r="T262" s="11" t="s">
        <v>409</v>
      </c>
    </row>
    <row r="263" spans="1:20">
      <c r="A263" s="18" t="s">
        <v>29</v>
      </c>
      <c r="B263" s="19" t="s">
        <v>34</v>
      </c>
      <c r="C263" s="10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0"/>
      <c r="T263" s="11" t="s">
        <v>410</v>
      </c>
    </row>
    <row r="264" spans="1:20">
      <c r="A264" s="18" t="s">
        <v>29</v>
      </c>
      <c r="B264" s="19" t="s">
        <v>34</v>
      </c>
      <c r="C264" s="10" t="s">
        <v>411</v>
      </c>
      <c r="D264" s="11"/>
      <c r="E264" s="11"/>
      <c r="F264" s="11"/>
      <c r="G264" s="11">
        <v>4</v>
      </c>
      <c r="H264" s="11">
        <v>60</v>
      </c>
      <c r="I264" s="11"/>
      <c r="J264" s="11"/>
      <c r="K264" s="11"/>
      <c r="L264" s="11"/>
      <c r="M264" s="11"/>
      <c r="N264" s="11"/>
      <c r="O264" s="11">
        <v>60</v>
      </c>
      <c r="P264" s="11"/>
      <c r="Q264" s="11"/>
      <c r="R264" s="11"/>
      <c r="S264" s="110">
        <v>3</v>
      </c>
      <c r="T264" s="11" t="s">
        <v>412</v>
      </c>
    </row>
    <row r="265" spans="1:20">
      <c r="A265" s="18" t="s">
        <v>29</v>
      </c>
      <c r="B265" s="19" t="s">
        <v>34</v>
      </c>
      <c r="C265" s="10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0">
        <v>1</v>
      </c>
      <c r="T265" s="11" t="s">
        <v>87</v>
      </c>
    </row>
    <row r="266" spans="1:20">
      <c r="A266" s="18" t="s">
        <v>29</v>
      </c>
      <c r="B266" s="19" t="s">
        <v>34</v>
      </c>
      <c r="C266" s="10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0">
        <v>1</v>
      </c>
      <c r="T266" s="11" t="s">
        <v>196</v>
      </c>
    </row>
    <row r="267" spans="1:20">
      <c r="A267" s="18" t="s">
        <v>29</v>
      </c>
      <c r="B267" s="19" t="s">
        <v>34</v>
      </c>
      <c r="C267" s="10" t="s">
        <v>413</v>
      </c>
      <c r="D267" s="11"/>
      <c r="E267" s="11"/>
      <c r="F267" s="11"/>
      <c r="G267" s="11">
        <v>4</v>
      </c>
      <c r="H267" s="11">
        <v>20</v>
      </c>
      <c r="I267" s="11"/>
      <c r="J267" s="11"/>
      <c r="K267" s="11"/>
      <c r="L267" s="11"/>
      <c r="M267" s="11"/>
      <c r="N267" s="11"/>
      <c r="O267" s="11">
        <v>10</v>
      </c>
      <c r="P267" s="11"/>
      <c r="Q267" s="11"/>
      <c r="R267" s="11"/>
      <c r="S267" s="110">
        <v>4</v>
      </c>
      <c r="T267" s="11" t="s">
        <v>414</v>
      </c>
    </row>
    <row r="268" spans="1:20">
      <c r="A268" s="18" t="s">
        <v>29</v>
      </c>
      <c r="B268" s="19" t="s">
        <v>34</v>
      </c>
      <c r="C268" s="10" t="s">
        <v>415</v>
      </c>
      <c r="D268" s="11"/>
      <c r="E268" s="11"/>
      <c r="F268" s="11"/>
      <c r="G268" s="11"/>
      <c r="H268" s="11">
        <v>30</v>
      </c>
      <c r="I268" s="11"/>
      <c r="J268" s="11"/>
      <c r="K268" s="11"/>
      <c r="L268" s="11"/>
      <c r="M268" s="11"/>
      <c r="N268" s="11"/>
      <c r="O268" s="11">
        <v>20</v>
      </c>
      <c r="P268" s="11">
        <v>5</v>
      </c>
      <c r="Q268" s="11"/>
      <c r="R268" s="11"/>
      <c r="S268" s="110">
        <v>3</v>
      </c>
      <c r="T268" s="11" t="s">
        <v>416</v>
      </c>
    </row>
    <row r="269" spans="1:20">
      <c r="A269" s="18" t="s">
        <v>29</v>
      </c>
      <c r="B269" s="19" t="s">
        <v>34</v>
      </c>
      <c r="C269" s="10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0">
        <v>1</v>
      </c>
      <c r="T269" s="11" t="s">
        <v>417</v>
      </c>
    </row>
    <row r="270" spans="1:20">
      <c r="A270" s="18" t="s">
        <v>29</v>
      </c>
      <c r="B270" s="19" t="s">
        <v>34</v>
      </c>
      <c r="C270" s="10" t="s">
        <v>418</v>
      </c>
      <c r="D270" s="11"/>
      <c r="E270" s="11"/>
      <c r="F270" s="11"/>
      <c r="G270" s="11">
        <v>4</v>
      </c>
      <c r="H270" s="11">
        <v>30</v>
      </c>
      <c r="I270" s="11"/>
      <c r="J270" s="11"/>
      <c r="K270" s="11"/>
      <c r="L270" s="11"/>
      <c r="M270" s="11"/>
      <c r="N270" s="11"/>
      <c r="O270" s="11">
        <v>30</v>
      </c>
      <c r="P270" s="11"/>
      <c r="Q270" s="11"/>
      <c r="R270" s="11"/>
      <c r="S270" s="110">
        <v>3</v>
      </c>
      <c r="T270" s="11" t="s">
        <v>412</v>
      </c>
    </row>
    <row r="271" spans="1:20">
      <c r="A271" s="18" t="s">
        <v>29</v>
      </c>
      <c r="B271" s="19" t="s">
        <v>34</v>
      </c>
      <c r="C271" s="10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0">
        <v>2</v>
      </c>
      <c r="T271" s="11" t="s">
        <v>419</v>
      </c>
    </row>
    <row r="272" spans="1:20">
      <c r="A272" s="18" t="s">
        <v>29</v>
      </c>
      <c r="B272" s="19" t="s">
        <v>34</v>
      </c>
      <c r="C272" s="10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0">
        <v>3</v>
      </c>
      <c r="T272" s="11" t="s">
        <v>420</v>
      </c>
    </row>
    <row r="273" spans="1:20">
      <c r="A273" s="18" t="s">
        <v>29</v>
      </c>
      <c r="B273" s="19" t="s">
        <v>34</v>
      </c>
      <c r="C273" s="10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0">
        <v>1</v>
      </c>
      <c r="T273" s="11" t="s">
        <v>276</v>
      </c>
    </row>
    <row r="274" spans="1:20">
      <c r="A274" s="18" t="s">
        <v>29</v>
      </c>
      <c r="B274" s="19" t="s">
        <v>34</v>
      </c>
      <c r="C274" s="10" t="s">
        <v>421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>
        <v>120</v>
      </c>
      <c r="P274" s="11"/>
      <c r="Q274" s="11"/>
      <c r="R274" s="11"/>
      <c r="S274" s="110"/>
      <c r="T274" s="11"/>
    </row>
    <row r="275" spans="1:20">
      <c r="A275" s="18" t="s">
        <v>29</v>
      </c>
      <c r="B275" s="19" t="s">
        <v>34</v>
      </c>
      <c r="C275" s="10" t="s">
        <v>422</v>
      </c>
      <c r="D275" s="11"/>
      <c r="E275" s="11"/>
      <c r="F275" s="11"/>
      <c r="G275" s="11"/>
      <c r="H275" s="11">
        <v>50</v>
      </c>
      <c r="I275" s="11"/>
      <c r="J275" s="11"/>
      <c r="K275" s="11"/>
      <c r="L275" s="11"/>
      <c r="M275" s="11"/>
      <c r="N275" s="11"/>
      <c r="O275" s="11">
        <v>70</v>
      </c>
      <c r="P275" s="11">
        <v>10</v>
      </c>
      <c r="Q275" s="11"/>
      <c r="R275" s="11"/>
      <c r="S275" s="110">
        <v>2</v>
      </c>
      <c r="T275" s="11" t="s">
        <v>423</v>
      </c>
    </row>
    <row r="276" spans="1:20">
      <c r="A276" s="18" t="s">
        <v>29</v>
      </c>
      <c r="B276" s="19" t="s">
        <v>34</v>
      </c>
      <c r="C276" s="10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0">
        <v>5</v>
      </c>
      <c r="T276" s="11" t="s">
        <v>424</v>
      </c>
    </row>
    <row r="277" spans="1:20">
      <c r="A277" s="18" t="s">
        <v>29</v>
      </c>
      <c r="B277" s="19" t="s">
        <v>34</v>
      </c>
      <c r="C277" s="10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0">
        <v>5</v>
      </c>
      <c r="T277" s="11" t="s">
        <v>425</v>
      </c>
    </row>
    <row r="278" spans="1:20">
      <c r="A278" s="18" t="s">
        <v>29</v>
      </c>
      <c r="B278" s="19" t="s">
        <v>34</v>
      </c>
      <c r="C278" s="10" t="s">
        <v>426</v>
      </c>
      <c r="D278" s="11"/>
      <c r="E278" s="11"/>
      <c r="F278" s="11"/>
      <c r="G278" s="11">
        <v>7</v>
      </c>
      <c r="H278" s="11"/>
      <c r="I278" s="11"/>
      <c r="J278" s="11"/>
      <c r="K278" s="11"/>
      <c r="L278" s="11"/>
      <c r="M278" s="11"/>
      <c r="N278" s="11"/>
      <c r="O278" s="11">
        <f>G278*2</f>
        <v>14</v>
      </c>
      <c r="P278" s="11"/>
      <c r="Q278" s="11"/>
      <c r="R278" s="11"/>
      <c r="S278" s="110"/>
      <c r="T278" s="11"/>
    </row>
    <row r="279" spans="1:20">
      <c r="A279" s="18" t="s">
        <v>29</v>
      </c>
      <c r="B279" s="19" t="s">
        <v>34</v>
      </c>
      <c r="C279" s="10" t="s">
        <v>427</v>
      </c>
      <c r="D279" s="11"/>
      <c r="E279" s="11"/>
      <c r="F279" s="11"/>
      <c r="G279" s="11">
        <v>5</v>
      </c>
      <c r="H279" s="11"/>
      <c r="I279" s="11"/>
      <c r="J279" s="11"/>
      <c r="K279" s="11"/>
      <c r="L279" s="11"/>
      <c r="M279" s="11"/>
      <c r="N279" s="11"/>
      <c r="O279" s="11">
        <f t="shared" ref="O279:O288" si="2">G279*2</f>
        <v>10</v>
      </c>
      <c r="P279" s="11"/>
      <c r="Q279" s="11"/>
      <c r="R279" s="11"/>
      <c r="S279" s="110"/>
      <c r="T279" s="11"/>
    </row>
    <row r="280" spans="1:20">
      <c r="A280" s="18" t="s">
        <v>29</v>
      </c>
      <c r="B280" s="19" t="s">
        <v>34</v>
      </c>
      <c r="C280" s="10" t="s">
        <v>428</v>
      </c>
      <c r="D280" s="11"/>
      <c r="E280" s="11"/>
      <c r="F280" s="11"/>
      <c r="G280" s="11">
        <v>5</v>
      </c>
      <c r="H280" s="11"/>
      <c r="I280" s="11"/>
      <c r="J280" s="11"/>
      <c r="K280" s="11"/>
      <c r="L280" s="11"/>
      <c r="M280" s="11"/>
      <c r="N280" s="11"/>
      <c r="O280" s="11">
        <f t="shared" si="2"/>
        <v>10</v>
      </c>
      <c r="P280" s="11"/>
      <c r="Q280" s="11"/>
      <c r="R280" s="11"/>
      <c r="S280" s="110"/>
      <c r="T280" s="11"/>
    </row>
    <row r="281" spans="1:20">
      <c r="A281" s="18" t="s">
        <v>29</v>
      </c>
      <c r="B281" s="19" t="s">
        <v>34</v>
      </c>
      <c r="C281" s="10" t="s">
        <v>429</v>
      </c>
      <c r="D281" s="11"/>
      <c r="E281" s="11"/>
      <c r="F281" s="11"/>
      <c r="G281" s="11">
        <v>2</v>
      </c>
      <c r="H281" s="11"/>
      <c r="I281" s="11"/>
      <c r="J281" s="11"/>
      <c r="K281" s="11"/>
      <c r="L281" s="11"/>
      <c r="M281" s="11"/>
      <c r="N281" s="11"/>
      <c r="O281" s="11">
        <f t="shared" si="2"/>
        <v>4</v>
      </c>
      <c r="P281" s="11"/>
      <c r="Q281" s="11"/>
      <c r="R281" s="11"/>
      <c r="S281" s="110"/>
      <c r="T281" s="11"/>
    </row>
    <row r="282" spans="1:20">
      <c r="A282" s="18" t="s">
        <v>29</v>
      </c>
      <c r="B282" s="19" t="s">
        <v>34</v>
      </c>
      <c r="C282" s="10" t="s">
        <v>430</v>
      </c>
      <c r="D282" s="11"/>
      <c r="E282" s="11"/>
      <c r="F282" s="11"/>
      <c r="G282" s="11">
        <v>5</v>
      </c>
      <c r="H282" s="11"/>
      <c r="I282" s="11"/>
      <c r="J282" s="11"/>
      <c r="K282" s="11"/>
      <c r="L282" s="11"/>
      <c r="M282" s="11"/>
      <c r="N282" s="11"/>
      <c r="O282" s="11">
        <f t="shared" si="2"/>
        <v>10</v>
      </c>
      <c r="P282" s="11"/>
      <c r="Q282" s="11"/>
      <c r="R282" s="11"/>
      <c r="S282" s="110"/>
      <c r="T282" s="11"/>
    </row>
    <row r="283" spans="1:20">
      <c r="A283" s="18" t="s">
        <v>29</v>
      </c>
      <c r="B283" s="19" t="s">
        <v>34</v>
      </c>
      <c r="C283" s="10" t="s">
        <v>431</v>
      </c>
      <c r="D283" s="11"/>
      <c r="E283" s="11"/>
      <c r="F283" s="11"/>
      <c r="G283" s="11">
        <v>2</v>
      </c>
      <c r="H283" s="11"/>
      <c r="I283" s="11"/>
      <c r="J283" s="11"/>
      <c r="K283" s="11"/>
      <c r="L283" s="11"/>
      <c r="M283" s="11"/>
      <c r="N283" s="11"/>
      <c r="O283" s="11">
        <f t="shared" si="2"/>
        <v>4</v>
      </c>
      <c r="P283" s="11"/>
      <c r="Q283" s="11"/>
      <c r="R283" s="11"/>
      <c r="S283" s="110"/>
      <c r="T283" s="11"/>
    </row>
    <row r="284" spans="1:20">
      <c r="A284" s="18" t="s">
        <v>29</v>
      </c>
      <c r="B284" s="19" t="s">
        <v>34</v>
      </c>
      <c r="C284" s="10" t="s">
        <v>432</v>
      </c>
      <c r="D284" s="11"/>
      <c r="E284" s="11"/>
      <c r="F284" s="11"/>
      <c r="G284" s="11">
        <v>1</v>
      </c>
      <c r="H284" s="11"/>
      <c r="I284" s="11"/>
      <c r="J284" s="11"/>
      <c r="K284" s="11"/>
      <c r="L284" s="11"/>
      <c r="M284" s="11"/>
      <c r="N284" s="11"/>
      <c r="O284" s="11">
        <f t="shared" si="2"/>
        <v>2</v>
      </c>
      <c r="P284" s="11"/>
      <c r="Q284" s="11"/>
      <c r="R284" s="11"/>
      <c r="S284" s="110"/>
      <c r="T284" s="11"/>
    </row>
    <row r="285" spans="1:20">
      <c r="A285" s="18" t="s">
        <v>29</v>
      </c>
      <c r="B285" s="19" t="s">
        <v>34</v>
      </c>
      <c r="C285" s="10" t="s">
        <v>433</v>
      </c>
      <c r="D285" s="11"/>
      <c r="E285" s="11"/>
      <c r="F285" s="11"/>
      <c r="G285" s="11">
        <v>2</v>
      </c>
      <c r="H285" s="11"/>
      <c r="I285" s="11"/>
      <c r="J285" s="11"/>
      <c r="K285" s="11"/>
      <c r="L285" s="11"/>
      <c r="M285" s="11"/>
      <c r="N285" s="11"/>
      <c r="O285" s="11">
        <f t="shared" si="2"/>
        <v>4</v>
      </c>
      <c r="P285" s="11"/>
      <c r="Q285" s="11"/>
      <c r="R285" s="11"/>
      <c r="S285" s="110"/>
      <c r="T285" s="11"/>
    </row>
    <row r="286" spans="1:20">
      <c r="A286" s="18" t="s">
        <v>29</v>
      </c>
      <c r="B286" s="19" t="s">
        <v>34</v>
      </c>
      <c r="C286" s="10" t="s">
        <v>434</v>
      </c>
      <c r="D286" s="11"/>
      <c r="E286" s="11"/>
      <c r="F286" s="11"/>
      <c r="G286" s="11">
        <v>5</v>
      </c>
      <c r="H286" s="11"/>
      <c r="I286" s="11"/>
      <c r="J286" s="11"/>
      <c r="K286" s="11"/>
      <c r="L286" s="11"/>
      <c r="M286" s="11"/>
      <c r="N286" s="11"/>
      <c r="O286" s="11">
        <f t="shared" si="2"/>
        <v>10</v>
      </c>
      <c r="P286" s="11"/>
      <c r="Q286" s="11"/>
      <c r="R286" s="11"/>
      <c r="S286" s="110"/>
      <c r="T286" s="11"/>
    </row>
    <row r="287" spans="1:20">
      <c r="A287" s="18" t="s">
        <v>29</v>
      </c>
      <c r="B287" s="19" t="s">
        <v>34</v>
      </c>
      <c r="C287" s="10" t="s">
        <v>435</v>
      </c>
      <c r="D287" s="11"/>
      <c r="E287" s="11"/>
      <c r="F287" s="11"/>
      <c r="G287" s="11">
        <v>2</v>
      </c>
      <c r="H287" s="11"/>
      <c r="I287" s="11"/>
      <c r="J287" s="11"/>
      <c r="K287" s="11"/>
      <c r="L287" s="11"/>
      <c r="M287" s="11"/>
      <c r="N287" s="11"/>
      <c r="O287" s="11">
        <f t="shared" si="2"/>
        <v>4</v>
      </c>
      <c r="P287" s="11"/>
      <c r="Q287" s="11"/>
      <c r="R287" s="11"/>
      <c r="S287" s="110"/>
      <c r="T287" s="11"/>
    </row>
    <row r="288" spans="1:20">
      <c r="A288" s="18" t="s">
        <v>29</v>
      </c>
      <c r="B288" s="19" t="s">
        <v>34</v>
      </c>
      <c r="C288" s="10" t="s">
        <v>436</v>
      </c>
      <c r="D288" s="11"/>
      <c r="E288" s="11"/>
      <c r="F288" s="11"/>
      <c r="G288" s="11">
        <v>0</v>
      </c>
      <c r="H288" s="11"/>
      <c r="I288" s="11"/>
      <c r="J288" s="11"/>
      <c r="K288" s="11"/>
      <c r="L288" s="11"/>
      <c r="M288" s="11"/>
      <c r="N288" s="11"/>
      <c r="O288" s="11">
        <f t="shared" si="2"/>
        <v>0</v>
      </c>
      <c r="P288" s="11"/>
      <c r="Q288" s="11"/>
      <c r="R288" s="11"/>
      <c r="S288" s="110"/>
      <c r="T288" s="11"/>
    </row>
    <row r="289" spans="1:20">
      <c r="A289" s="21" t="s">
        <v>42</v>
      </c>
      <c r="B289" s="22" t="s">
        <v>44</v>
      </c>
      <c r="C289" s="10" t="s">
        <v>437</v>
      </c>
      <c r="D289" s="11"/>
      <c r="E289" s="11">
        <v>4</v>
      </c>
      <c r="F289" s="11"/>
      <c r="G289" s="11"/>
      <c r="H289" s="11"/>
      <c r="I289" s="11"/>
      <c r="J289" s="11"/>
      <c r="K289" s="11"/>
      <c r="L289" s="11"/>
      <c r="M289" s="11"/>
      <c r="N289" s="11"/>
      <c r="O289" s="11">
        <v>35</v>
      </c>
      <c r="P289" s="11"/>
      <c r="Q289" s="11"/>
      <c r="R289" s="11"/>
      <c r="S289" s="110">
        <v>2</v>
      </c>
      <c r="T289" s="11" t="s">
        <v>438</v>
      </c>
    </row>
    <row r="290" spans="1:20">
      <c r="A290" s="21" t="s">
        <v>42</v>
      </c>
      <c r="B290" s="22" t="s">
        <v>44</v>
      </c>
      <c r="C290" s="10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0">
        <v>1</v>
      </c>
      <c r="T290" s="11" t="s">
        <v>439</v>
      </c>
    </row>
    <row r="291" spans="1:20">
      <c r="A291" s="21" t="s">
        <v>42</v>
      </c>
      <c r="B291" s="22" t="s">
        <v>44</v>
      </c>
      <c r="C291" s="10" t="s">
        <v>440</v>
      </c>
      <c r="D291" s="11"/>
      <c r="E291" s="11">
        <v>1</v>
      </c>
      <c r="F291" s="11"/>
      <c r="G291" s="11"/>
      <c r="H291" s="11"/>
      <c r="I291" s="11"/>
      <c r="J291" s="11"/>
      <c r="K291" s="11"/>
      <c r="L291" s="11"/>
      <c r="M291" s="11"/>
      <c r="N291" s="11"/>
      <c r="O291" s="11">
        <v>10</v>
      </c>
      <c r="P291" s="11"/>
      <c r="Q291" s="11"/>
      <c r="R291" s="11"/>
      <c r="S291" s="110">
        <v>3</v>
      </c>
      <c r="T291" s="11" t="s">
        <v>441</v>
      </c>
    </row>
    <row r="292" spans="1:20">
      <c r="A292" s="21" t="s">
        <v>42</v>
      </c>
      <c r="B292" s="22" t="s">
        <v>44</v>
      </c>
      <c r="C292" s="10" t="s">
        <v>442</v>
      </c>
      <c r="D292" s="11"/>
      <c r="E292" s="11">
        <v>4</v>
      </c>
      <c r="F292" s="11"/>
      <c r="G292" s="11">
        <v>12</v>
      </c>
      <c r="H292" s="11">
        <v>2</v>
      </c>
      <c r="I292" s="11"/>
      <c r="J292" s="11"/>
      <c r="K292" s="11"/>
      <c r="L292" s="11"/>
      <c r="M292" s="11"/>
      <c r="N292" s="11"/>
      <c r="O292" s="11">
        <v>20</v>
      </c>
      <c r="P292" s="11"/>
      <c r="Q292" s="11"/>
      <c r="R292" s="11"/>
      <c r="S292" s="110">
        <v>1</v>
      </c>
      <c r="T292" s="11" t="s">
        <v>443</v>
      </c>
    </row>
    <row r="293" spans="1:20">
      <c r="A293" s="21" t="s">
        <v>42</v>
      </c>
      <c r="B293" s="22" t="s">
        <v>44</v>
      </c>
      <c r="C293" s="10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0">
        <v>1</v>
      </c>
      <c r="T293" s="11" t="s">
        <v>444</v>
      </c>
    </row>
    <row r="294" spans="1:20">
      <c r="A294" s="21" t="s">
        <v>42</v>
      </c>
      <c r="B294" s="22" t="s">
        <v>44</v>
      </c>
      <c r="C294" s="10" t="s">
        <v>445</v>
      </c>
      <c r="D294" s="11"/>
      <c r="E294" s="11"/>
      <c r="F294" s="11"/>
      <c r="G294" s="11"/>
      <c r="H294" s="11">
        <v>2</v>
      </c>
      <c r="I294" s="11"/>
      <c r="J294" s="11">
        <v>1</v>
      </c>
      <c r="K294" s="11"/>
      <c r="L294" s="11"/>
      <c r="M294" s="11"/>
      <c r="N294" s="11"/>
      <c r="O294" s="11"/>
      <c r="P294" s="11"/>
      <c r="Q294" s="11"/>
      <c r="R294" s="11"/>
      <c r="S294" s="110">
        <v>1</v>
      </c>
      <c r="T294" s="11" t="s">
        <v>446</v>
      </c>
    </row>
    <row r="295" spans="1:20">
      <c r="A295" s="21" t="s">
        <v>42</v>
      </c>
      <c r="B295" s="22" t="s">
        <v>44</v>
      </c>
      <c r="C295" s="10" t="s">
        <v>447</v>
      </c>
      <c r="D295" s="11" t="s">
        <v>448</v>
      </c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0"/>
      <c r="T295" s="11"/>
    </row>
    <row r="296" spans="1:20">
      <c r="A296" s="21" t="s">
        <v>42</v>
      </c>
      <c r="B296" s="22" t="s">
        <v>44</v>
      </c>
      <c r="C296" s="10" t="s">
        <v>449</v>
      </c>
      <c r="D296" s="11"/>
      <c r="E296" s="11">
        <v>4</v>
      </c>
      <c r="F296" s="11"/>
      <c r="G296" s="11"/>
      <c r="H296" s="11"/>
      <c r="I296" s="11"/>
      <c r="J296" s="11"/>
      <c r="K296" s="11"/>
      <c r="L296" s="11"/>
      <c r="M296" s="11"/>
      <c r="N296" s="11"/>
      <c r="O296" s="11">
        <v>30</v>
      </c>
      <c r="P296" s="11"/>
      <c r="Q296" s="11"/>
      <c r="R296" s="11"/>
      <c r="S296" s="110">
        <v>2</v>
      </c>
      <c r="T296" s="11" t="s">
        <v>450</v>
      </c>
    </row>
    <row r="297" spans="1:20">
      <c r="A297" s="21" t="s">
        <v>42</v>
      </c>
      <c r="B297" s="22" t="s">
        <v>44</v>
      </c>
      <c r="C297" s="10" t="s">
        <v>451</v>
      </c>
      <c r="D297" s="11" t="s">
        <v>452</v>
      </c>
      <c r="E297" s="11">
        <v>1</v>
      </c>
      <c r="F297" s="11"/>
      <c r="G297" s="11"/>
      <c r="H297" s="11"/>
      <c r="I297" s="11"/>
      <c r="J297" s="11"/>
      <c r="K297" s="11"/>
      <c r="L297" s="11"/>
      <c r="M297" s="11"/>
      <c r="N297" s="11">
        <v>5</v>
      </c>
      <c r="O297" s="11">
        <v>225</v>
      </c>
      <c r="P297" s="11"/>
      <c r="Q297" s="11"/>
      <c r="R297" s="11"/>
      <c r="S297" s="110">
        <v>2</v>
      </c>
      <c r="T297" s="11" t="s">
        <v>453</v>
      </c>
    </row>
    <row r="298" spans="1:20">
      <c r="A298" s="21" t="s">
        <v>42</v>
      </c>
      <c r="B298" s="22" t="s">
        <v>44</v>
      </c>
      <c r="C298" s="10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0">
        <v>20</v>
      </c>
      <c r="T298" s="11" t="s">
        <v>454</v>
      </c>
    </row>
    <row r="299" spans="1:20">
      <c r="A299" s="21" t="s">
        <v>42</v>
      </c>
      <c r="B299" s="22" t="s">
        <v>44</v>
      </c>
      <c r="C299" s="10" t="s">
        <v>455</v>
      </c>
      <c r="D299" s="11"/>
      <c r="E299" s="11">
        <v>2</v>
      </c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0"/>
      <c r="T299" s="11"/>
    </row>
    <row r="300" spans="1:20">
      <c r="A300" s="21" t="s">
        <v>42</v>
      </c>
      <c r="B300" s="22" t="s">
        <v>44</v>
      </c>
      <c r="C300" s="10" t="s">
        <v>456</v>
      </c>
      <c r="D300" s="11"/>
      <c r="E300" s="11">
        <v>1</v>
      </c>
      <c r="F300" s="11"/>
      <c r="G300" s="11"/>
      <c r="H300" s="11"/>
      <c r="I300" s="11"/>
      <c r="J300" s="11"/>
      <c r="K300" s="11"/>
      <c r="L300" s="11"/>
      <c r="M300" s="11"/>
      <c r="N300" s="11"/>
      <c r="O300" s="11">
        <v>5</v>
      </c>
      <c r="P300" s="11"/>
      <c r="Q300" s="11"/>
      <c r="R300" s="11"/>
      <c r="S300" s="110"/>
      <c r="T300" s="11"/>
    </row>
    <row r="301" spans="1:20">
      <c r="A301" s="21" t="s">
        <v>42</v>
      </c>
      <c r="B301" s="22" t="s">
        <v>44</v>
      </c>
      <c r="C301" s="10" t="s">
        <v>457</v>
      </c>
      <c r="D301" s="11"/>
      <c r="E301" s="11">
        <v>11</v>
      </c>
      <c r="F301" s="11"/>
      <c r="G301" s="11"/>
      <c r="H301" s="11">
        <v>5</v>
      </c>
      <c r="I301" s="11"/>
      <c r="J301" s="11"/>
      <c r="K301" s="11"/>
      <c r="L301" s="11"/>
      <c r="M301" s="11"/>
      <c r="N301" s="11"/>
      <c r="O301" s="11">
        <v>90</v>
      </c>
      <c r="P301" s="11">
        <v>5</v>
      </c>
      <c r="Q301" s="11"/>
      <c r="R301" s="11"/>
      <c r="S301" s="110">
        <v>2</v>
      </c>
      <c r="T301" s="11" t="s">
        <v>458</v>
      </c>
    </row>
    <row r="302" spans="1:20">
      <c r="A302" s="21" t="s">
        <v>42</v>
      </c>
      <c r="B302" s="22" t="s">
        <v>44</v>
      </c>
      <c r="C302" s="10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0">
        <v>1</v>
      </c>
      <c r="T302" s="11" t="s">
        <v>459</v>
      </c>
    </row>
    <row r="303" spans="1:20">
      <c r="A303" s="21" t="s">
        <v>42</v>
      </c>
      <c r="B303" s="22" t="s">
        <v>44</v>
      </c>
      <c r="C303" s="10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0">
        <v>1</v>
      </c>
      <c r="T303" s="11" t="s">
        <v>460</v>
      </c>
    </row>
    <row r="304" spans="1:20">
      <c r="A304" s="21" t="s">
        <v>42</v>
      </c>
      <c r="B304" s="22" t="s">
        <v>44</v>
      </c>
      <c r="C304" s="10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0">
        <v>1</v>
      </c>
      <c r="T304" s="11" t="s">
        <v>461</v>
      </c>
    </row>
    <row r="305" spans="1:20">
      <c r="A305" s="21" t="s">
        <v>42</v>
      </c>
      <c r="B305" s="22" t="s">
        <v>44</v>
      </c>
      <c r="C305" s="10" t="s">
        <v>462</v>
      </c>
      <c r="D305" s="11"/>
      <c r="E305" s="11">
        <v>6</v>
      </c>
      <c r="F305" s="11"/>
      <c r="G305" s="11">
        <v>21</v>
      </c>
      <c r="H305" s="11"/>
      <c r="I305" s="11"/>
      <c r="J305" s="11"/>
      <c r="K305" s="11"/>
      <c r="L305" s="11"/>
      <c r="M305" s="11"/>
      <c r="N305" s="11"/>
      <c r="O305" s="11">
        <v>100</v>
      </c>
      <c r="P305" s="11"/>
      <c r="Q305" s="11"/>
      <c r="R305" s="11"/>
      <c r="S305" s="110"/>
      <c r="T305" s="11"/>
    </row>
    <row r="306" spans="1:20">
      <c r="A306" s="21" t="s">
        <v>42</v>
      </c>
      <c r="B306" s="22" t="s">
        <v>44</v>
      </c>
      <c r="C306" s="10" t="s">
        <v>463</v>
      </c>
      <c r="D306" s="11"/>
      <c r="E306" s="11">
        <v>2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>
        <v>20</v>
      </c>
      <c r="P306" s="11">
        <v>10</v>
      </c>
      <c r="Q306" s="11"/>
      <c r="R306" s="11"/>
      <c r="S306" s="110">
        <v>1</v>
      </c>
      <c r="T306" s="11" t="s">
        <v>464</v>
      </c>
    </row>
    <row r="307" spans="1:20">
      <c r="A307" s="21" t="s">
        <v>42</v>
      </c>
      <c r="B307" s="23" t="s">
        <v>43</v>
      </c>
      <c r="C307" s="10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0">
        <v>8</v>
      </c>
      <c r="T307" s="11"/>
    </row>
    <row r="308" spans="1:20">
      <c r="A308" s="24" t="s">
        <v>40</v>
      </c>
      <c r="B308" s="25" t="s">
        <v>41</v>
      </c>
      <c r="C308" s="10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0">
        <v>60</v>
      </c>
      <c r="T308" s="11"/>
    </row>
    <row r="309" spans="1:20" ht="15"/>
    <row r="310" spans="1:20" ht="15"/>
    <row r="311" spans="1:20" ht="15"/>
    <row r="312" spans="1:20" ht="1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3AFAE-5209-46F9-A640-ED6DC7446532}">
  <dimension ref="A1:X45"/>
  <sheetViews>
    <sheetView topLeftCell="E1" workbookViewId="0">
      <selection activeCell="U6" sqref="U6"/>
    </sheetView>
  </sheetViews>
  <sheetFormatPr defaultRowHeight="14.45"/>
  <cols>
    <col min="1" max="1" width="3.28515625" customWidth="1"/>
    <col min="2" max="2" width="40.85546875" customWidth="1"/>
    <col min="3" max="3" width="13.7109375" customWidth="1"/>
    <col min="4" max="4" width="12.7109375" customWidth="1"/>
    <col min="5" max="5" width="8.85546875" style="84"/>
    <col min="14" max="14" width="11" bestFit="1" customWidth="1"/>
    <col min="16" max="16" width="12.28515625" customWidth="1"/>
  </cols>
  <sheetData>
    <row r="1" spans="1:24" ht="21">
      <c r="A1" s="138" t="s">
        <v>465</v>
      </c>
      <c r="B1" s="138"/>
      <c r="C1" s="37"/>
      <c r="D1" s="37"/>
      <c r="E1" s="80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75"/>
      <c r="U1" s="38"/>
      <c r="V1" s="38"/>
      <c r="W1" s="38"/>
      <c r="X1" s="38"/>
    </row>
    <row r="2" spans="1:24" ht="18">
      <c r="A2" s="131"/>
      <c r="B2" s="131"/>
      <c r="C2" s="39" t="s">
        <v>466</v>
      </c>
      <c r="D2" s="39" t="s">
        <v>467</v>
      </c>
      <c r="E2" s="39" t="s">
        <v>468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75"/>
      <c r="U2" s="38"/>
      <c r="V2" s="38"/>
      <c r="W2" s="38"/>
      <c r="X2" s="38"/>
    </row>
    <row r="3" spans="1:24">
      <c r="A3" s="147"/>
      <c r="B3" s="147" t="s">
        <v>469</v>
      </c>
      <c r="C3" s="137" t="s">
        <v>470</v>
      </c>
      <c r="D3" s="137" t="s">
        <v>471</v>
      </c>
      <c r="E3" s="137" t="s">
        <v>472</v>
      </c>
      <c r="F3" s="137" t="s">
        <v>2</v>
      </c>
      <c r="G3" s="137" t="s">
        <v>3</v>
      </c>
      <c r="H3" s="137" t="s">
        <v>4</v>
      </c>
      <c r="I3" s="137" t="s">
        <v>5</v>
      </c>
      <c r="J3" s="40" t="s">
        <v>473</v>
      </c>
      <c r="K3" s="40" t="s">
        <v>474</v>
      </c>
      <c r="L3" s="40" t="s">
        <v>475</v>
      </c>
      <c r="M3" s="40" t="s">
        <v>476</v>
      </c>
      <c r="N3" s="137" t="s">
        <v>477</v>
      </c>
      <c r="O3" s="137" t="s">
        <v>11</v>
      </c>
      <c r="P3" s="40" t="s">
        <v>478</v>
      </c>
      <c r="Q3" s="40" t="s">
        <v>479</v>
      </c>
      <c r="R3" s="137" t="s">
        <v>14</v>
      </c>
      <c r="S3" s="40" t="s">
        <v>15</v>
      </c>
      <c r="T3" s="139" t="s">
        <v>480</v>
      </c>
      <c r="U3" s="137"/>
      <c r="V3" s="137"/>
      <c r="W3" s="137"/>
      <c r="X3" s="137"/>
    </row>
    <row r="4" spans="1:24">
      <c r="A4" s="147"/>
      <c r="B4" s="147"/>
      <c r="C4" s="137"/>
      <c r="D4" s="137"/>
      <c r="E4" s="137"/>
      <c r="F4" s="137"/>
      <c r="G4" s="137"/>
      <c r="H4" s="137"/>
      <c r="I4" s="137"/>
      <c r="J4" s="40" t="s">
        <v>481</v>
      </c>
      <c r="K4" s="40" t="s">
        <v>482</v>
      </c>
      <c r="L4" s="40" t="s">
        <v>482</v>
      </c>
      <c r="M4" s="40" t="s">
        <v>482</v>
      </c>
      <c r="N4" s="137"/>
      <c r="O4" s="137"/>
      <c r="P4" s="40" t="s">
        <v>483</v>
      </c>
      <c r="Q4" s="40" t="s">
        <v>483</v>
      </c>
      <c r="R4" s="137"/>
      <c r="S4" s="40" t="s">
        <v>484</v>
      </c>
      <c r="T4" s="139"/>
      <c r="U4" s="137"/>
      <c r="V4" s="137"/>
      <c r="W4" s="137"/>
      <c r="X4" s="137"/>
    </row>
    <row r="5" spans="1:24">
      <c r="A5" s="147"/>
      <c r="B5" s="147"/>
      <c r="C5" s="39"/>
      <c r="D5" s="39"/>
      <c r="E5" s="81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75"/>
      <c r="U5" s="38"/>
      <c r="V5" s="38"/>
      <c r="W5" s="38"/>
      <c r="X5" s="38"/>
    </row>
    <row r="6" spans="1:24">
      <c r="A6" s="148" t="s">
        <v>480</v>
      </c>
      <c r="B6" s="148"/>
      <c r="C6" s="42"/>
      <c r="D6" s="42"/>
      <c r="E6" s="85">
        <f>E8+E14+E29+E36+E40+E44+E45</f>
        <v>2671.35</v>
      </c>
      <c r="F6" s="73"/>
      <c r="G6" s="73">
        <f>G8+G14+G29+G36+G40+G44</f>
        <v>37</v>
      </c>
      <c r="H6" s="73">
        <f t="shared" ref="H6:S6" si="0">H8+H14+H29+H36+H40+H44</f>
        <v>154</v>
      </c>
      <c r="I6" s="73">
        <f t="shared" si="0"/>
        <v>643.99999999999989</v>
      </c>
      <c r="J6" s="73">
        <f t="shared" si="0"/>
        <v>84</v>
      </c>
      <c r="K6" s="73">
        <f t="shared" si="0"/>
        <v>31</v>
      </c>
      <c r="L6" s="73">
        <f t="shared" si="0"/>
        <v>12</v>
      </c>
      <c r="M6" s="73">
        <f t="shared" si="0"/>
        <v>35</v>
      </c>
      <c r="N6" s="73">
        <f t="shared" si="0"/>
        <v>85</v>
      </c>
      <c r="O6" s="73">
        <f t="shared" si="0"/>
        <v>817</v>
      </c>
      <c r="P6" s="73">
        <f t="shared" si="0"/>
        <v>47.6</v>
      </c>
      <c r="Q6" s="73">
        <f t="shared" si="0"/>
        <v>28</v>
      </c>
      <c r="R6" s="73">
        <f t="shared" si="0"/>
        <v>11</v>
      </c>
      <c r="S6" s="73">
        <f t="shared" si="0"/>
        <v>398.75</v>
      </c>
      <c r="T6" s="76">
        <f>T8+T14+T29+T36+T40+T44+T45</f>
        <v>2671.35</v>
      </c>
      <c r="U6" s="134"/>
      <c r="V6" s="38"/>
      <c r="W6" s="38"/>
      <c r="X6" s="38"/>
    </row>
    <row r="7" spans="1:24">
      <c r="A7" s="149"/>
      <c r="B7" s="149"/>
      <c r="C7" s="44"/>
      <c r="D7" s="44"/>
      <c r="E7" s="82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77"/>
      <c r="U7" s="44"/>
      <c r="V7" s="44"/>
      <c r="W7" s="44"/>
      <c r="X7" s="44"/>
    </row>
    <row r="8" spans="1:24">
      <c r="A8" s="150" t="s">
        <v>485</v>
      </c>
      <c r="B8" s="150"/>
      <c r="C8" s="45"/>
      <c r="D8" s="45"/>
      <c r="E8" s="86">
        <f t="shared" ref="E8:S8" si="1">SUM(E9:E12)</f>
        <v>724.50000000000011</v>
      </c>
      <c r="F8" s="87">
        <f>SUM(F9:F12)</f>
        <v>0</v>
      </c>
      <c r="G8" s="87">
        <f t="shared" si="1"/>
        <v>0</v>
      </c>
      <c r="H8" s="87">
        <f t="shared" si="1"/>
        <v>60.333333333333329</v>
      </c>
      <c r="I8" s="87">
        <f t="shared" si="1"/>
        <v>172.66666666666666</v>
      </c>
      <c r="J8" s="87">
        <f t="shared" si="1"/>
        <v>45</v>
      </c>
      <c r="K8" s="87">
        <f t="shared" si="1"/>
        <v>24</v>
      </c>
      <c r="L8" s="87">
        <f t="shared" si="1"/>
        <v>4</v>
      </c>
      <c r="M8" s="87">
        <f t="shared" si="1"/>
        <v>16</v>
      </c>
      <c r="N8" s="87">
        <f t="shared" si="1"/>
        <v>49</v>
      </c>
      <c r="O8" s="87">
        <f t="shared" si="1"/>
        <v>215.4</v>
      </c>
      <c r="P8" s="87">
        <f t="shared" si="1"/>
        <v>9.6</v>
      </c>
      <c r="Q8" s="87">
        <f t="shared" si="1"/>
        <v>13</v>
      </c>
      <c r="R8" s="87">
        <f t="shared" si="1"/>
        <v>11</v>
      </c>
      <c r="S8" s="87">
        <f t="shared" si="1"/>
        <v>104.5</v>
      </c>
      <c r="T8" s="86">
        <f>SUM(T9:T12)</f>
        <v>724.50000000000011</v>
      </c>
      <c r="U8" s="46"/>
      <c r="V8" s="46"/>
      <c r="W8" s="46"/>
      <c r="X8" s="44"/>
    </row>
    <row r="9" spans="1:24">
      <c r="A9" s="47"/>
      <c r="B9" s="48" t="s">
        <v>36</v>
      </c>
      <c r="C9" s="49" t="s">
        <v>486</v>
      </c>
      <c r="D9" s="49" t="s">
        <v>487</v>
      </c>
      <c r="E9" s="88">
        <f>T9</f>
        <v>75.333333333333329</v>
      </c>
      <c r="F9" s="111">
        <v>0</v>
      </c>
      <c r="G9" s="111">
        <v>0</v>
      </c>
      <c r="H9" s="111">
        <v>10</v>
      </c>
      <c r="I9" s="111">
        <v>16.333333333333332</v>
      </c>
      <c r="J9" s="111">
        <v>6</v>
      </c>
      <c r="K9" s="111">
        <v>0</v>
      </c>
      <c r="L9" s="111">
        <v>2</v>
      </c>
      <c r="M9" s="111">
        <v>0</v>
      </c>
      <c r="N9" s="111">
        <v>0</v>
      </c>
      <c r="O9" s="111">
        <v>19</v>
      </c>
      <c r="P9" s="111">
        <v>3</v>
      </c>
      <c r="Q9" s="111">
        <v>0</v>
      </c>
      <c r="R9" s="111">
        <v>0</v>
      </c>
      <c r="S9" s="111">
        <v>19</v>
      </c>
      <c r="T9" s="112">
        <f>SUM(F9:S9)</f>
        <v>75.333333333333329</v>
      </c>
      <c r="U9" s="44"/>
      <c r="V9" s="44"/>
      <c r="W9" s="44"/>
      <c r="X9" s="44"/>
    </row>
    <row r="10" spans="1:24">
      <c r="A10" s="48"/>
      <c r="B10" s="48" t="s">
        <v>38</v>
      </c>
      <c r="C10" s="49" t="s">
        <v>486</v>
      </c>
      <c r="D10" s="49" t="s">
        <v>487</v>
      </c>
      <c r="E10" s="88">
        <f t="shared" ref="E10:E12" si="2">T10</f>
        <v>245.66666666666669</v>
      </c>
      <c r="F10" s="111">
        <v>0</v>
      </c>
      <c r="G10" s="111">
        <v>0</v>
      </c>
      <c r="H10" s="111">
        <v>13.666666666666666</v>
      </c>
      <c r="I10" s="111">
        <v>56</v>
      </c>
      <c r="J10" s="111">
        <v>20</v>
      </c>
      <c r="K10" s="111">
        <v>12</v>
      </c>
      <c r="L10" s="111">
        <v>1</v>
      </c>
      <c r="M10" s="111">
        <v>15</v>
      </c>
      <c r="N10" s="111">
        <v>19</v>
      </c>
      <c r="O10" s="111">
        <v>75</v>
      </c>
      <c r="P10" s="111">
        <v>1</v>
      </c>
      <c r="Q10" s="111">
        <v>5</v>
      </c>
      <c r="R10" s="111">
        <v>5</v>
      </c>
      <c r="S10" s="111">
        <v>23</v>
      </c>
      <c r="T10" s="112">
        <f>SUM(F10:S10)</f>
        <v>245.66666666666669</v>
      </c>
      <c r="U10" s="44"/>
      <c r="V10" s="44"/>
      <c r="W10" s="44"/>
      <c r="X10" s="44"/>
    </row>
    <row r="11" spans="1:24">
      <c r="A11" s="48"/>
      <c r="B11" s="48" t="s">
        <v>488</v>
      </c>
      <c r="C11" s="49" t="s">
        <v>486</v>
      </c>
      <c r="D11" s="49" t="s">
        <v>487</v>
      </c>
      <c r="E11" s="88">
        <f t="shared" si="2"/>
        <v>344.66666666666669</v>
      </c>
      <c r="F11" s="111">
        <v>0</v>
      </c>
      <c r="G11" s="111">
        <v>0</v>
      </c>
      <c r="H11" s="111">
        <v>35.666666666666664</v>
      </c>
      <c r="I11" s="111">
        <v>92</v>
      </c>
      <c r="J11" s="111">
        <v>16</v>
      </c>
      <c r="K11" s="111">
        <v>4</v>
      </c>
      <c r="L11" s="111">
        <v>1</v>
      </c>
      <c r="M11" s="111">
        <v>1</v>
      </c>
      <c r="N11" s="111">
        <v>25</v>
      </c>
      <c r="O11" s="111">
        <v>105.4</v>
      </c>
      <c r="P11" s="111">
        <v>3.6</v>
      </c>
      <c r="Q11" s="111">
        <v>8</v>
      </c>
      <c r="R11" s="111">
        <v>6</v>
      </c>
      <c r="S11" s="111">
        <v>47</v>
      </c>
      <c r="T11" s="112">
        <f>SUM(F11:S11)</f>
        <v>344.66666666666669</v>
      </c>
      <c r="U11" s="44"/>
      <c r="V11" s="44"/>
      <c r="W11" s="44"/>
      <c r="X11" s="44"/>
    </row>
    <row r="12" spans="1:24">
      <c r="A12" s="48"/>
      <c r="B12" s="48" t="s">
        <v>39</v>
      </c>
      <c r="C12" s="49" t="s">
        <v>486</v>
      </c>
      <c r="D12" s="49" t="s">
        <v>487</v>
      </c>
      <c r="E12" s="88">
        <f t="shared" si="2"/>
        <v>58.833333333333329</v>
      </c>
      <c r="F12" s="111">
        <v>0</v>
      </c>
      <c r="G12" s="111">
        <v>0</v>
      </c>
      <c r="H12" s="111">
        <v>1</v>
      </c>
      <c r="I12" s="111">
        <v>8.3333333333333321</v>
      </c>
      <c r="J12" s="111">
        <v>3</v>
      </c>
      <c r="K12" s="111">
        <v>8</v>
      </c>
      <c r="L12" s="111">
        <v>0</v>
      </c>
      <c r="M12" s="111">
        <v>0</v>
      </c>
      <c r="N12" s="111">
        <v>5</v>
      </c>
      <c r="O12" s="111">
        <v>16</v>
      </c>
      <c r="P12" s="111">
        <v>2</v>
      </c>
      <c r="Q12" s="111">
        <v>0</v>
      </c>
      <c r="R12" s="111">
        <v>0</v>
      </c>
      <c r="S12" s="111">
        <v>15.5</v>
      </c>
      <c r="T12" s="112">
        <f>SUM(F12:S12)</f>
        <v>58.833333333333329</v>
      </c>
      <c r="U12" s="44"/>
      <c r="V12" s="44"/>
      <c r="W12" s="44"/>
      <c r="X12" s="44"/>
    </row>
    <row r="13" spans="1:24">
      <c r="A13" s="149"/>
      <c r="B13" s="149"/>
      <c r="C13" s="44"/>
      <c r="D13" s="44"/>
      <c r="E13" s="89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78"/>
      <c r="U13" s="44"/>
      <c r="V13" s="44"/>
      <c r="W13" s="44"/>
      <c r="X13" s="44"/>
    </row>
    <row r="14" spans="1:24">
      <c r="A14" s="151" t="s">
        <v>489</v>
      </c>
      <c r="B14" s="151"/>
      <c r="C14" s="50"/>
      <c r="D14" s="50"/>
      <c r="E14" s="91">
        <f t="shared" ref="E14:S14" si="3">SUM(E15:E27)</f>
        <v>372.11666666666662</v>
      </c>
      <c r="F14" s="92">
        <f>SUM(F15:F27)</f>
        <v>15</v>
      </c>
      <c r="G14" s="92">
        <f t="shared" si="3"/>
        <v>1</v>
      </c>
      <c r="H14" s="92">
        <f t="shared" si="3"/>
        <v>14.666666666666666</v>
      </c>
      <c r="I14" s="92">
        <f t="shared" si="3"/>
        <v>89</v>
      </c>
      <c r="J14" s="92">
        <f t="shared" si="3"/>
        <v>14</v>
      </c>
      <c r="K14" s="92">
        <f t="shared" si="3"/>
        <v>6</v>
      </c>
      <c r="L14" s="92">
        <f t="shared" si="3"/>
        <v>2</v>
      </c>
      <c r="M14" s="92">
        <f t="shared" si="3"/>
        <v>14</v>
      </c>
      <c r="N14" s="92">
        <f t="shared" si="3"/>
        <v>19</v>
      </c>
      <c r="O14" s="92">
        <f t="shared" si="3"/>
        <v>112.2</v>
      </c>
      <c r="P14" s="92">
        <f t="shared" si="3"/>
        <v>14</v>
      </c>
      <c r="Q14" s="92">
        <f t="shared" si="3"/>
        <v>5</v>
      </c>
      <c r="R14" s="92">
        <f t="shared" si="3"/>
        <v>0</v>
      </c>
      <c r="S14" s="92">
        <f t="shared" si="3"/>
        <v>66.25</v>
      </c>
      <c r="T14" s="91">
        <f>SUM(T15:T27)</f>
        <v>372.11666666666662</v>
      </c>
      <c r="U14" s="51"/>
      <c r="V14" s="51"/>
      <c r="W14" s="51"/>
      <c r="X14" s="44"/>
    </row>
    <row r="15" spans="1:24">
      <c r="A15" s="52"/>
      <c r="B15" s="52" t="s">
        <v>490</v>
      </c>
      <c r="C15" s="53" t="s">
        <v>491</v>
      </c>
      <c r="D15" s="53">
        <v>10</v>
      </c>
      <c r="E15" s="93">
        <f>T15</f>
        <v>24.333333333333332</v>
      </c>
      <c r="F15" s="113">
        <v>0</v>
      </c>
      <c r="G15" s="113">
        <v>0</v>
      </c>
      <c r="H15" s="113">
        <v>0.66666666666666663</v>
      </c>
      <c r="I15" s="113">
        <v>4.6666666666666661</v>
      </c>
      <c r="J15" s="113">
        <v>2</v>
      </c>
      <c r="K15" s="113">
        <v>0</v>
      </c>
      <c r="L15" s="113">
        <v>0</v>
      </c>
      <c r="M15" s="113">
        <v>0</v>
      </c>
      <c r="N15" s="113">
        <v>0</v>
      </c>
      <c r="O15" s="113">
        <v>14</v>
      </c>
      <c r="P15" s="113">
        <v>0</v>
      </c>
      <c r="Q15" s="113">
        <v>0</v>
      </c>
      <c r="R15" s="113">
        <v>0</v>
      </c>
      <c r="S15" s="113">
        <v>3</v>
      </c>
      <c r="T15" s="114">
        <f>SUM(F15:S15)</f>
        <v>24.333333333333332</v>
      </c>
      <c r="U15" s="44"/>
      <c r="V15" s="44"/>
      <c r="W15" s="44"/>
      <c r="X15" s="44"/>
    </row>
    <row r="16" spans="1:24">
      <c r="A16" s="52"/>
      <c r="B16" s="52" t="s">
        <v>492</v>
      </c>
      <c r="C16" s="53" t="s">
        <v>493</v>
      </c>
      <c r="D16" s="53">
        <v>10</v>
      </c>
      <c r="E16" s="93">
        <f t="shared" ref="E16:E27" si="4">T16</f>
        <v>27.666666666666664</v>
      </c>
      <c r="F16" s="113">
        <v>0</v>
      </c>
      <c r="G16" s="113">
        <v>0</v>
      </c>
      <c r="H16" s="113">
        <v>0.33333333333333331</v>
      </c>
      <c r="I16" s="113">
        <v>5.333333333333333</v>
      </c>
      <c r="J16" s="113">
        <v>7</v>
      </c>
      <c r="K16" s="113">
        <v>0</v>
      </c>
      <c r="L16" s="113">
        <v>0</v>
      </c>
      <c r="M16" s="113">
        <v>3</v>
      </c>
      <c r="N16" s="113">
        <v>0</v>
      </c>
      <c r="O16" s="113">
        <v>8</v>
      </c>
      <c r="P16" s="113">
        <v>2</v>
      </c>
      <c r="Q16" s="113">
        <v>2</v>
      </c>
      <c r="R16" s="113">
        <v>0</v>
      </c>
      <c r="S16" s="113">
        <v>0</v>
      </c>
      <c r="T16" s="114">
        <f t="shared" ref="T16:T27" si="5">SUM(F16:S16)</f>
        <v>27.666666666666664</v>
      </c>
      <c r="U16" s="44"/>
      <c r="V16" s="44"/>
      <c r="W16" s="44"/>
      <c r="X16" s="44"/>
    </row>
    <row r="17" spans="1:24">
      <c r="A17" s="52"/>
      <c r="B17" s="54" t="s">
        <v>494</v>
      </c>
      <c r="C17" s="53" t="s">
        <v>491</v>
      </c>
      <c r="D17" s="53">
        <v>2</v>
      </c>
      <c r="E17" s="93">
        <f t="shared" si="4"/>
        <v>29.666666666666664</v>
      </c>
      <c r="F17" s="113">
        <v>0</v>
      </c>
      <c r="G17" s="113">
        <v>0</v>
      </c>
      <c r="H17" s="113">
        <v>4.333333333333333</v>
      </c>
      <c r="I17" s="113">
        <v>8.3333333333333321</v>
      </c>
      <c r="J17" s="113">
        <v>2</v>
      </c>
      <c r="K17" s="113">
        <v>0</v>
      </c>
      <c r="L17" s="113">
        <v>0</v>
      </c>
      <c r="M17" s="113">
        <v>1</v>
      </c>
      <c r="N17" s="113">
        <v>0</v>
      </c>
      <c r="O17" s="113">
        <v>8</v>
      </c>
      <c r="P17" s="113">
        <v>2</v>
      </c>
      <c r="Q17" s="113">
        <v>0</v>
      </c>
      <c r="R17" s="113">
        <v>0</v>
      </c>
      <c r="S17" s="113">
        <v>4</v>
      </c>
      <c r="T17" s="114">
        <f t="shared" si="5"/>
        <v>29.666666666666664</v>
      </c>
      <c r="U17" s="44"/>
      <c r="V17" s="44"/>
      <c r="W17" s="44"/>
      <c r="X17" s="44"/>
    </row>
    <row r="18" spans="1:24">
      <c r="A18" s="52"/>
      <c r="B18" s="52" t="s">
        <v>495</v>
      </c>
      <c r="C18" s="53" t="s">
        <v>496</v>
      </c>
      <c r="D18" s="53">
        <v>10</v>
      </c>
      <c r="E18" s="93">
        <f t="shared" si="4"/>
        <v>27.666666666666664</v>
      </c>
      <c r="F18" s="113">
        <v>0</v>
      </c>
      <c r="G18" s="113">
        <v>0</v>
      </c>
      <c r="H18" s="113">
        <v>0</v>
      </c>
      <c r="I18" s="113">
        <v>6.6666666666666661</v>
      </c>
      <c r="J18" s="113">
        <v>0</v>
      </c>
      <c r="K18" s="113">
        <v>0</v>
      </c>
      <c r="L18" s="113">
        <v>1</v>
      </c>
      <c r="M18" s="113">
        <v>0</v>
      </c>
      <c r="N18" s="113">
        <v>0</v>
      </c>
      <c r="O18" s="113">
        <v>6</v>
      </c>
      <c r="P18" s="113">
        <v>1</v>
      </c>
      <c r="Q18" s="113">
        <v>0</v>
      </c>
      <c r="R18" s="113">
        <v>0</v>
      </c>
      <c r="S18" s="113">
        <v>13</v>
      </c>
      <c r="T18" s="114">
        <f t="shared" si="5"/>
        <v>27.666666666666664</v>
      </c>
      <c r="U18" s="44"/>
      <c r="V18" s="44"/>
      <c r="W18" s="44"/>
      <c r="X18" s="44"/>
    </row>
    <row r="19" spans="1:24">
      <c r="A19" s="52"/>
      <c r="B19" s="52" t="s">
        <v>497</v>
      </c>
      <c r="C19" s="53" t="s">
        <v>498</v>
      </c>
      <c r="D19" s="53">
        <v>10</v>
      </c>
      <c r="E19" s="93">
        <f t="shared" si="4"/>
        <v>35</v>
      </c>
      <c r="F19" s="113">
        <v>0</v>
      </c>
      <c r="G19" s="113">
        <v>0</v>
      </c>
      <c r="H19" s="113">
        <v>0.66666666666666663</v>
      </c>
      <c r="I19" s="113">
        <v>11.333333333333332</v>
      </c>
      <c r="J19" s="113">
        <v>0</v>
      </c>
      <c r="K19" s="113">
        <v>0</v>
      </c>
      <c r="L19" s="113">
        <v>1</v>
      </c>
      <c r="M19" s="113">
        <v>4</v>
      </c>
      <c r="N19" s="113">
        <v>0</v>
      </c>
      <c r="O19" s="113">
        <v>13</v>
      </c>
      <c r="P19" s="113">
        <v>1</v>
      </c>
      <c r="Q19" s="113">
        <v>3</v>
      </c>
      <c r="R19" s="113">
        <v>0</v>
      </c>
      <c r="S19" s="113">
        <v>1</v>
      </c>
      <c r="T19" s="114">
        <f t="shared" si="5"/>
        <v>35</v>
      </c>
      <c r="U19" s="44"/>
      <c r="V19" s="44"/>
      <c r="W19" s="44"/>
      <c r="X19" s="44"/>
    </row>
    <row r="20" spans="1:24">
      <c r="A20" s="52"/>
      <c r="B20" s="52" t="s">
        <v>499</v>
      </c>
      <c r="C20" s="53" t="s">
        <v>498</v>
      </c>
      <c r="D20" s="53">
        <v>11</v>
      </c>
      <c r="E20" s="93">
        <f t="shared" si="4"/>
        <v>30</v>
      </c>
      <c r="F20" s="113">
        <v>0</v>
      </c>
      <c r="G20" s="113">
        <v>0</v>
      </c>
      <c r="H20" s="113">
        <v>0.33333333333333331</v>
      </c>
      <c r="I20" s="113">
        <v>3.6666666666666665</v>
      </c>
      <c r="J20" s="113">
        <v>2</v>
      </c>
      <c r="K20" s="113">
        <v>2</v>
      </c>
      <c r="L20" s="113">
        <v>0</v>
      </c>
      <c r="M20" s="113">
        <v>2</v>
      </c>
      <c r="N20" s="113">
        <v>0</v>
      </c>
      <c r="O20" s="113">
        <v>9</v>
      </c>
      <c r="P20" s="113">
        <v>1</v>
      </c>
      <c r="Q20" s="113">
        <v>0</v>
      </c>
      <c r="R20" s="113">
        <v>0</v>
      </c>
      <c r="S20" s="113">
        <v>10</v>
      </c>
      <c r="T20" s="114">
        <f t="shared" si="5"/>
        <v>30</v>
      </c>
      <c r="U20" s="44"/>
      <c r="V20" s="44"/>
      <c r="W20" s="44"/>
      <c r="X20" s="44"/>
    </row>
    <row r="21" spans="1:24" ht="15">
      <c r="A21" s="52"/>
      <c r="B21" s="133" t="s">
        <v>500</v>
      </c>
      <c r="C21" s="132" t="s">
        <v>496</v>
      </c>
      <c r="D21" s="53" t="s">
        <v>501</v>
      </c>
      <c r="E21" s="93">
        <f t="shared" si="4"/>
        <v>85.666666666666657</v>
      </c>
      <c r="F21" s="113">
        <v>0</v>
      </c>
      <c r="G21" s="113">
        <v>0</v>
      </c>
      <c r="H21" s="113">
        <v>3.6666666666666665</v>
      </c>
      <c r="I21" s="113">
        <v>31</v>
      </c>
      <c r="J21" s="113">
        <v>1</v>
      </c>
      <c r="K21" s="113">
        <v>0</v>
      </c>
      <c r="L21" s="113">
        <v>0</v>
      </c>
      <c r="M21" s="113">
        <v>2</v>
      </c>
      <c r="N21" s="113">
        <v>0</v>
      </c>
      <c r="O21" s="113">
        <v>26</v>
      </c>
      <c r="P21" s="113">
        <v>1</v>
      </c>
      <c r="Q21" s="113">
        <v>0</v>
      </c>
      <c r="R21" s="113">
        <v>0</v>
      </c>
      <c r="S21" s="113">
        <v>21</v>
      </c>
      <c r="T21" s="114">
        <f t="shared" si="5"/>
        <v>85.666666666666657</v>
      </c>
      <c r="U21" s="44"/>
      <c r="V21" s="44"/>
      <c r="W21" s="44"/>
      <c r="X21" s="44"/>
    </row>
    <row r="22" spans="1:24">
      <c r="A22" s="52"/>
      <c r="B22" s="52" t="s">
        <v>502</v>
      </c>
      <c r="C22" s="53" t="s">
        <v>503</v>
      </c>
      <c r="D22" s="53">
        <v>11</v>
      </c>
      <c r="E22" s="93">
        <f t="shared" si="4"/>
        <v>10.583333333333332</v>
      </c>
      <c r="F22" s="113">
        <v>0</v>
      </c>
      <c r="G22" s="113">
        <v>0</v>
      </c>
      <c r="H22" s="113">
        <v>0.66666666666666663</v>
      </c>
      <c r="I22" s="113">
        <v>1.6666666666666665</v>
      </c>
      <c r="J22" s="113">
        <v>0</v>
      </c>
      <c r="K22" s="113">
        <v>0</v>
      </c>
      <c r="L22" s="113">
        <v>0</v>
      </c>
      <c r="M22" s="113">
        <v>0</v>
      </c>
      <c r="N22" s="113">
        <v>0</v>
      </c>
      <c r="O22" s="113">
        <v>4</v>
      </c>
      <c r="P22" s="113">
        <v>3</v>
      </c>
      <c r="Q22" s="113">
        <v>0</v>
      </c>
      <c r="R22" s="113">
        <v>0</v>
      </c>
      <c r="S22" s="113">
        <v>1.25</v>
      </c>
      <c r="T22" s="114">
        <f t="shared" si="5"/>
        <v>10.583333333333332</v>
      </c>
      <c r="U22" s="44"/>
      <c r="V22" s="44"/>
      <c r="W22" s="44"/>
      <c r="X22" s="44"/>
    </row>
    <row r="23" spans="1:24">
      <c r="A23" s="52"/>
      <c r="B23" s="52" t="s">
        <v>504</v>
      </c>
      <c r="C23" s="53" t="s">
        <v>505</v>
      </c>
      <c r="D23" s="53">
        <v>11</v>
      </c>
      <c r="E23" s="93">
        <f t="shared" si="4"/>
        <v>35</v>
      </c>
      <c r="F23" s="113">
        <v>0</v>
      </c>
      <c r="G23" s="113">
        <v>0</v>
      </c>
      <c r="H23" s="113">
        <v>1</v>
      </c>
      <c r="I23" s="113">
        <v>3</v>
      </c>
      <c r="J23" s="113">
        <v>0</v>
      </c>
      <c r="K23" s="113">
        <v>0</v>
      </c>
      <c r="L23" s="113">
        <v>0</v>
      </c>
      <c r="M23" s="113">
        <v>0</v>
      </c>
      <c r="N23" s="113">
        <v>19</v>
      </c>
      <c r="O23" s="113">
        <v>4</v>
      </c>
      <c r="P23" s="113">
        <v>0</v>
      </c>
      <c r="Q23" s="113">
        <v>0</v>
      </c>
      <c r="R23" s="113">
        <v>0</v>
      </c>
      <c r="S23" s="113">
        <v>8</v>
      </c>
      <c r="T23" s="114">
        <f t="shared" si="5"/>
        <v>35</v>
      </c>
      <c r="U23" s="44"/>
      <c r="V23" s="44"/>
      <c r="W23" s="44"/>
      <c r="X23" s="44"/>
    </row>
    <row r="24" spans="1:24">
      <c r="A24" s="52"/>
      <c r="B24" s="52" t="s">
        <v>506</v>
      </c>
      <c r="C24" s="53" t="s">
        <v>496</v>
      </c>
      <c r="D24" s="53">
        <v>11</v>
      </c>
      <c r="E24" s="93">
        <f t="shared" si="4"/>
        <v>22.666666666666664</v>
      </c>
      <c r="F24" s="113">
        <v>0</v>
      </c>
      <c r="G24" s="113">
        <v>0</v>
      </c>
      <c r="H24" s="113">
        <v>1.3333333333333333</v>
      </c>
      <c r="I24" s="113">
        <v>7.333333333333333</v>
      </c>
      <c r="J24" s="113">
        <v>0</v>
      </c>
      <c r="K24" s="113">
        <v>0</v>
      </c>
      <c r="L24" s="113">
        <v>0</v>
      </c>
      <c r="M24" s="113">
        <v>0</v>
      </c>
      <c r="N24" s="113">
        <v>0</v>
      </c>
      <c r="O24" s="113">
        <v>12</v>
      </c>
      <c r="P24" s="113">
        <v>0</v>
      </c>
      <c r="Q24" s="113">
        <v>0</v>
      </c>
      <c r="R24" s="113">
        <v>0</v>
      </c>
      <c r="S24" s="113">
        <v>2</v>
      </c>
      <c r="T24" s="114">
        <f t="shared" si="5"/>
        <v>22.666666666666664</v>
      </c>
      <c r="U24" s="44"/>
      <c r="V24" s="44"/>
      <c r="W24" s="44"/>
      <c r="X24" s="44"/>
    </row>
    <row r="25" spans="1:24">
      <c r="A25" s="52"/>
      <c r="B25" s="52" t="s">
        <v>507</v>
      </c>
      <c r="C25" s="53" t="s">
        <v>508</v>
      </c>
      <c r="D25" s="53" t="s">
        <v>509</v>
      </c>
      <c r="E25" s="93">
        <f t="shared" si="4"/>
        <v>27.033333333333331</v>
      </c>
      <c r="F25" s="113">
        <v>11</v>
      </c>
      <c r="G25" s="113">
        <v>0</v>
      </c>
      <c r="H25" s="113">
        <v>1</v>
      </c>
      <c r="I25" s="113">
        <v>3.333333333333333</v>
      </c>
      <c r="J25" s="113">
        <v>0</v>
      </c>
      <c r="K25" s="113">
        <v>4</v>
      </c>
      <c r="L25" s="113">
        <v>0</v>
      </c>
      <c r="M25" s="113">
        <v>1</v>
      </c>
      <c r="N25" s="113">
        <v>0</v>
      </c>
      <c r="O25" s="113">
        <v>4.2</v>
      </c>
      <c r="P25" s="113">
        <v>2</v>
      </c>
      <c r="Q25" s="113">
        <v>0</v>
      </c>
      <c r="R25" s="113">
        <v>0</v>
      </c>
      <c r="S25" s="113">
        <v>0.5</v>
      </c>
      <c r="T25" s="114">
        <f t="shared" si="5"/>
        <v>27.033333333333331</v>
      </c>
      <c r="U25" s="44"/>
      <c r="V25" s="44"/>
      <c r="W25" s="44"/>
      <c r="X25" s="44"/>
    </row>
    <row r="26" spans="1:24">
      <c r="A26" s="52"/>
      <c r="B26" s="52" t="s">
        <v>17</v>
      </c>
      <c r="C26" s="53" t="s">
        <v>510</v>
      </c>
      <c r="D26" s="53" t="s">
        <v>509</v>
      </c>
      <c r="E26" s="93">
        <f t="shared" si="4"/>
        <v>6</v>
      </c>
      <c r="F26" s="113">
        <v>0</v>
      </c>
      <c r="G26" s="113">
        <v>0</v>
      </c>
      <c r="H26" s="113">
        <v>0</v>
      </c>
      <c r="I26" s="113">
        <v>2</v>
      </c>
      <c r="J26" s="113">
        <v>0</v>
      </c>
      <c r="K26" s="113">
        <v>0</v>
      </c>
      <c r="L26" s="113">
        <v>0</v>
      </c>
      <c r="M26" s="113">
        <v>1</v>
      </c>
      <c r="N26" s="113">
        <v>0</v>
      </c>
      <c r="O26" s="113">
        <v>0</v>
      </c>
      <c r="P26" s="113">
        <v>1</v>
      </c>
      <c r="Q26" s="113">
        <v>0</v>
      </c>
      <c r="R26" s="113">
        <v>0</v>
      </c>
      <c r="S26" s="113">
        <v>2</v>
      </c>
      <c r="T26" s="114">
        <f t="shared" si="5"/>
        <v>6</v>
      </c>
      <c r="U26" s="44"/>
      <c r="V26" s="44"/>
      <c r="W26" s="44"/>
      <c r="X26" s="44"/>
    </row>
    <row r="27" spans="1:24" ht="15">
      <c r="A27" s="52"/>
      <c r="B27" s="52" t="s">
        <v>511</v>
      </c>
      <c r="C27" s="53" t="s">
        <v>512</v>
      </c>
      <c r="D27" s="53" t="s">
        <v>509</v>
      </c>
      <c r="E27" s="93">
        <f t="shared" si="4"/>
        <v>10.833333333333334</v>
      </c>
      <c r="F27" s="113">
        <v>4</v>
      </c>
      <c r="G27" s="113">
        <v>1</v>
      </c>
      <c r="H27" s="113">
        <v>0.66666666666666663</v>
      </c>
      <c r="I27" s="113">
        <v>0.66666666666666663</v>
      </c>
      <c r="J27" s="113">
        <v>0</v>
      </c>
      <c r="K27" s="113">
        <v>0</v>
      </c>
      <c r="L27" s="113">
        <v>0</v>
      </c>
      <c r="M27" s="113">
        <v>0</v>
      </c>
      <c r="N27" s="113">
        <v>0</v>
      </c>
      <c r="O27" s="113">
        <v>4</v>
      </c>
      <c r="P27" s="113">
        <v>0</v>
      </c>
      <c r="Q27" s="113">
        <v>0</v>
      </c>
      <c r="R27" s="113">
        <v>0</v>
      </c>
      <c r="S27" s="113">
        <v>0.5</v>
      </c>
      <c r="T27" s="114">
        <f t="shared" si="5"/>
        <v>10.833333333333334</v>
      </c>
      <c r="U27" s="44"/>
      <c r="V27" s="44"/>
      <c r="W27" s="44"/>
      <c r="X27" s="44"/>
    </row>
    <row r="28" spans="1:24">
      <c r="A28" s="149"/>
      <c r="B28" s="149"/>
      <c r="C28" s="44"/>
      <c r="D28" s="44"/>
      <c r="E28" s="94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78"/>
      <c r="U28" s="44"/>
      <c r="V28" s="44"/>
      <c r="W28" s="44"/>
      <c r="X28" s="44"/>
    </row>
    <row r="29" spans="1:24">
      <c r="A29" s="152" t="s">
        <v>513</v>
      </c>
      <c r="B29" s="152"/>
      <c r="C29" s="55"/>
      <c r="D29" s="55"/>
      <c r="E29" s="79">
        <f t="shared" ref="E29:T29" si="6">SUM(E30:E34)</f>
        <v>1097.7333333333331</v>
      </c>
      <c r="F29" s="74">
        <f>SUM(F30:F34)</f>
        <v>0</v>
      </c>
      <c r="G29" s="74">
        <f t="shared" si="6"/>
        <v>0</v>
      </c>
      <c r="H29" s="74">
        <f t="shared" si="6"/>
        <v>67.999999999999986</v>
      </c>
      <c r="I29" s="74">
        <f t="shared" si="6"/>
        <v>379.33333333333326</v>
      </c>
      <c r="J29" s="74">
        <f t="shared" si="6"/>
        <v>25</v>
      </c>
      <c r="K29" s="74">
        <f t="shared" si="6"/>
        <v>0</v>
      </c>
      <c r="L29" s="74">
        <f t="shared" si="6"/>
        <v>6</v>
      </c>
      <c r="M29" s="74">
        <f t="shared" si="6"/>
        <v>5</v>
      </c>
      <c r="N29" s="74">
        <f t="shared" si="6"/>
        <v>12</v>
      </c>
      <c r="O29" s="74">
        <f t="shared" si="6"/>
        <v>382.4</v>
      </c>
      <c r="P29" s="74">
        <f t="shared" si="6"/>
        <v>21</v>
      </c>
      <c r="Q29" s="74">
        <f t="shared" si="6"/>
        <v>10</v>
      </c>
      <c r="R29" s="74">
        <f t="shared" si="6"/>
        <v>0</v>
      </c>
      <c r="S29" s="74">
        <f t="shared" si="6"/>
        <v>189</v>
      </c>
      <c r="T29" s="79">
        <f t="shared" si="6"/>
        <v>1097.7333333333331</v>
      </c>
      <c r="U29" s="56"/>
      <c r="V29" s="56"/>
      <c r="W29" s="56"/>
      <c r="X29" s="41"/>
    </row>
    <row r="30" spans="1:24">
      <c r="A30" s="57"/>
      <c r="B30" s="57" t="s">
        <v>514</v>
      </c>
      <c r="C30" s="58" t="s">
        <v>515</v>
      </c>
      <c r="D30" s="58" t="s">
        <v>516</v>
      </c>
      <c r="E30" s="83">
        <f>T30</f>
        <v>264.66666666666663</v>
      </c>
      <c r="F30" s="115">
        <v>0</v>
      </c>
      <c r="G30" s="115">
        <v>0</v>
      </c>
      <c r="H30" s="115">
        <v>16.666666666666664</v>
      </c>
      <c r="I30" s="115">
        <v>111</v>
      </c>
      <c r="J30" s="115">
        <v>7</v>
      </c>
      <c r="K30" s="115">
        <v>0</v>
      </c>
      <c r="L30" s="115">
        <v>4</v>
      </c>
      <c r="M30" s="115">
        <v>0</v>
      </c>
      <c r="N30" s="115">
        <v>0</v>
      </c>
      <c r="O30" s="115">
        <v>78</v>
      </c>
      <c r="P30" s="115">
        <v>8</v>
      </c>
      <c r="Q30" s="115">
        <v>6</v>
      </c>
      <c r="R30" s="115">
        <v>0</v>
      </c>
      <c r="S30" s="115">
        <v>34</v>
      </c>
      <c r="T30" s="116">
        <f t="shared" ref="T30:T34" si="7">SUM(F30:S30)</f>
        <v>264.66666666666663</v>
      </c>
      <c r="U30" s="44"/>
      <c r="V30" s="44"/>
      <c r="W30" s="140"/>
      <c r="X30" s="140"/>
    </row>
    <row r="31" spans="1:24">
      <c r="A31" s="57"/>
      <c r="B31" s="57" t="s">
        <v>33</v>
      </c>
      <c r="C31" s="58" t="s">
        <v>517</v>
      </c>
      <c r="D31" s="58" t="s">
        <v>516</v>
      </c>
      <c r="E31" s="83">
        <f t="shared" ref="E31:E34" si="8">T31</f>
        <v>158.33333333333331</v>
      </c>
      <c r="F31" s="115">
        <v>0</v>
      </c>
      <c r="G31" s="115">
        <v>0</v>
      </c>
      <c r="H31" s="115">
        <v>12.666666666666666</v>
      </c>
      <c r="I31" s="115">
        <v>71.666666666666657</v>
      </c>
      <c r="J31" s="115">
        <v>2</v>
      </c>
      <c r="K31" s="115">
        <v>0</v>
      </c>
      <c r="L31" s="115">
        <v>0</v>
      </c>
      <c r="M31" s="115">
        <v>0</v>
      </c>
      <c r="N31" s="115">
        <v>2</v>
      </c>
      <c r="O31" s="115">
        <v>52</v>
      </c>
      <c r="P31" s="115">
        <v>4</v>
      </c>
      <c r="Q31" s="115">
        <v>0</v>
      </c>
      <c r="R31" s="115">
        <v>0</v>
      </c>
      <c r="S31" s="115">
        <v>14</v>
      </c>
      <c r="T31" s="116">
        <f t="shared" si="7"/>
        <v>158.33333333333331</v>
      </c>
      <c r="U31" s="44"/>
      <c r="V31" s="44"/>
      <c r="W31" s="44"/>
      <c r="X31" s="44"/>
    </row>
    <row r="32" spans="1:24">
      <c r="A32" s="57"/>
      <c r="B32" s="57" t="s">
        <v>32</v>
      </c>
      <c r="C32" s="58" t="s">
        <v>518</v>
      </c>
      <c r="D32" s="58" t="s">
        <v>519</v>
      </c>
      <c r="E32" s="83">
        <f t="shared" si="8"/>
        <v>226.33333333333331</v>
      </c>
      <c r="F32" s="115">
        <v>0</v>
      </c>
      <c r="G32" s="115">
        <v>0</v>
      </c>
      <c r="H32" s="115">
        <v>16.666666666666664</v>
      </c>
      <c r="I32" s="115">
        <v>61.666666666666664</v>
      </c>
      <c r="J32" s="115">
        <v>12</v>
      </c>
      <c r="K32" s="115">
        <v>0</v>
      </c>
      <c r="L32" s="115">
        <v>1</v>
      </c>
      <c r="M32" s="115">
        <v>5</v>
      </c>
      <c r="N32" s="115">
        <v>10</v>
      </c>
      <c r="O32" s="115">
        <v>91</v>
      </c>
      <c r="P32" s="115">
        <v>3</v>
      </c>
      <c r="Q32" s="115">
        <v>3</v>
      </c>
      <c r="R32" s="115">
        <v>0</v>
      </c>
      <c r="S32" s="115">
        <v>23</v>
      </c>
      <c r="T32" s="116">
        <f t="shared" si="7"/>
        <v>226.33333333333331</v>
      </c>
      <c r="U32" s="44"/>
      <c r="V32" s="44"/>
      <c r="W32" s="44"/>
      <c r="X32" s="44"/>
    </row>
    <row r="33" spans="1:24">
      <c r="A33" s="57"/>
      <c r="B33" s="57" t="s">
        <v>520</v>
      </c>
      <c r="C33" s="58" t="s">
        <v>521</v>
      </c>
      <c r="D33" s="58" t="s">
        <v>522</v>
      </c>
      <c r="E33" s="83">
        <f t="shared" si="8"/>
        <v>119</v>
      </c>
      <c r="F33" s="115">
        <v>0</v>
      </c>
      <c r="G33" s="115">
        <v>0</v>
      </c>
      <c r="H33" s="115">
        <v>2.6666666666666665</v>
      </c>
      <c r="I33" s="115">
        <v>18.333333333333332</v>
      </c>
      <c r="J33" s="115">
        <v>4</v>
      </c>
      <c r="K33" s="115">
        <v>0</v>
      </c>
      <c r="L33" s="115">
        <v>1</v>
      </c>
      <c r="M33" s="115">
        <v>0</v>
      </c>
      <c r="N33" s="115">
        <v>0</v>
      </c>
      <c r="O33" s="115">
        <v>57</v>
      </c>
      <c r="P33" s="115">
        <v>3</v>
      </c>
      <c r="Q33" s="115">
        <v>1</v>
      </c>
      <c r="R33" s="115">
        <v>0</v>
      </c>
      <c r="S33" s="115">
        <v>32</v>
      </c>
      <c r="T33" s="116">
        <f t="shared" si="7"/>
        <v>119</v>
      </c>
      <c r="U33" s="44"/>
      <c r="V33" s="44"/>
      <c r="W33" s="44"/>
      <c r="X33" s="44"/>
    </row>
    <row r="34" spans="1:24">
      <c r="A34" s="57"/>
      <c r="B34" s="57" t="s">
        <v>31</v>
      </c>
      <c r="C34" s="58" t="s">
        <v>523</v>
      </c>
      <c r="D34" s="58" t="s">
        <v>522</v>
      </c>
      <c r="E34" s="83">
        <f t="shared" si="8"/>
        <v>329.4</v>
      </c>
      <c r="F34" s="115">
        <v>0</v>
      </c>
      <c r="G34" s="115">
        <v>0</v>
      </c>
      <c r="H34" s="115">
        <v>19.333333333333332</v>
      </c>
      <c r="I34" s="115">
        <v>116.66666666666666</v>
      </c>
      <c r="J34" s="115">
        <v>0</v>
      </c>
      <c r="K34" s="115">
        <v>0</v>
      </c>
      <c r="L34" s="115">
        <v>0</v>
      </c>
      <c r="M34" s="115">
        <v>0</v>
      </c>
      <c r="N34" s="115">
        <v>0</v>
      </c>
      <c r="O34" s="115">
        <v>104.4</v>
      </c>
      <c r="P34" s="115">
        <v>3</v>
      </c>
      <c r="Q34" s="115">
        <v>0</v>
      </c>
      <c r="R34" s="115">
        <v>0</v>
      </c>
      <c r="S34" s="115">
        <v>86</v>
      </c>
      <c r="T34" s="116">
        <f t="shared" si="7"/>
        <v>329.4</v>
      </c>
      <c r="U34" s="44"/>
      <c r="V34" s="44"/>
      <c r="W34" s="44"/>
      <c r="X34" s="44"/>
    </row>
    <row r="35" spans="1:24">
      <c r="A35" s="149"/>
      <c r="B35" s="149"/>
      <c r="C35" s="44"/>
      <c r="D35" s="44"/>
      <c r="E35" s="94"/>
      <c r="F35" s="95"/>
      <c r="G35" s="141"/>
      <c r="H35" s="141"/>
      <c r="I35" s="95"/>
      <c r="J35" s="95"/>
      <c r="K35" s="95"/>
      <c r="L35" s="95"/>
      <c r="M35" s="95"/>
      <c r="N35" s="95"/>
      <c r="O35" s="95"/>
      <c r="P35" s="90"/>
      <c r="Q35" s="90"/>
      <c r="R35" s="90"/>
      <c r="S35" s="90"/>
      <c r="T35" s="78"/>
      <c r="U35" s="44"/>
      <c r="V35" s="44"/>
      <c r="W35" s="44"/>
      <c r="X35" s="44"/>
    </row>
    <row r="36" spans="1:24">
      <c r="A36" s="148" t="s">
        <v>524</v>
      </c>
      <c r="B36" s="148"/>
      <c r="C36" s="59"/>
      <c r="D36" s="59"/>
      <c r="E36" s="96">
        <f>E37+E38</f>
        <v>213</v>
      </c>
      <c r="F36" s="97">
        <f>SUM(F37)</f>
        <v>0</v>
      </c>
      <c r="G36" s="97">
        <f t="shared" ref="G36:S36" si="9">SUM(G37)</f>
        <v>36</v>
      </c>
      <c r="H36" s="97">
        <f t="shared" si="9"/>
        <v>11</v>
      </c>
      <c r="I36" s="97">
        <f t="shared" si="9"/>
        <v>3</v>
      </c>
      <c r="J36" s="97">
        <f t="shared" si="9"/>
        <v>0</v>
      </c>
      <c r="K36" s="97">
        <f t="shared" si="9"/>
        <v>1</v>
      </c>
      <c r="L36" s="97">
        <f t="shared" si="9"/>
        <v>0</v>
      </c>
      <c r="M36" s="97">
        <f t="shared" si="9"/>
        <v>0</v>
      </c>
      <c r="N36" s="97">
        <f t="shared" si="9"/>
        <v>5</v>
      </c>
      <c r="O36" s="97">
        <f t="shared" si="9"/>
        <v>107</v>
      </c>
      <c r="P36" s="97">
        <f t="shared" si="9"/>
        <v>3</v>
      </c>
      <c r="Q36" s="97">
        <f t="shared" si="9"/>
        <v>0</v>
      </c>
      <c r="R36" s="97">
        <f t="shared" si="9"/>
        <v>0</v>
      </c>
      <c r="S36" s="97">
        <f t="shared" si="9"/>
        <v>39</v>
      </c>
      <c r="T36" s="96">
        <f>SUM(T37:T38)</f>
        <v>213</v>
      </c>
      <c r="U36" s="60"/>
      <c r="V36" s="60"/>
      <c r="W36" s="60"/>
      <c r="X36" s="61"/>
    </row>
    <row r="37" spans="1:24">
      <c r="A37" s="62"/>
      <c r="B37" s="62" t="s">
        <v>44</v>
      </c>
      <c r="C37" s="63" t="s">
        <v>525</v>
      </c>
      <c r="D37" s="63" t="s">
        <v>526</v>
      </c>
      <c r="E37" s="98">
        <f>T37</f>
        <v>205</v>
      </c>
      <c r="F37" s="117" t="s">
        <v>527</v>
      </c>
      <c r="G37" s="117">
        <v>36</v>
      </c>
      <c r="H37" s="117">
        <v>11</v>
      </c>
      <c r="I37" s="117">
        <v>3</v>
      </c>
      <c r="J37" s="117" t="s">
        <v>527</v>
      </c>
      <c r="K37" s="117">
        <v>1</v>
      </c>
      <c r="L37" s="117" t="s">
        <v>527</v>
      </c>
      <c r="M37" s="117" t="s">
        <v>527</v>
      </c>
      <c r="N37" s="117">
        <v>5</v>
      </c>
      <c r="O37" s="117">
        <v>107</v>
      </c>
      <c r="P37" s="117">
        <v>3</v>
      </c>
      <c r="Q37" s="117" t="s">
        <v>527</v>
      </c>
      <c r="R37" s="117" t="s">
        <v>527</v>
      </c>
      <c r="S37" s="117">
        <v>39</v>
      </c>
      <c r="T37" s="118">
        <f t="shared" ref="T37" si="10">SUM(F37:S37)</f>
        <v>205</v>
      </c>
      <c r="U37" s="44"/>
      <c r="V37" s="44"/>
      <c r="W37" s="44"/>
      <c r="X37" s="44"/>
    </row>
    <row r="38" spans="1:24">
      <c r="A38" s="62"/>
      <c r="B38" s="62" t="s">
        <v>43</v>
      </c>
      <c r="C38" s="63" t="s">
        <v>528</v>
      </c>
      <c r="D38" s="63">
        <v>1</v>
      </c>
      <c r="E38" s="98">
        <f>T38</f>
        <v>8</v>
      </c>
      <c r="F38" s="119" t="s">
        <v>529</v>
      </c>
      <c r="G38" s="121"/>
      <c r="H38" s="121"/>
      <c r="I38" s="117"/>
      <c r="J38" s="117"/>
      <c r="K38" s="117"/>
      <c r="L38" s="117"/>
      <c r="M38" s="117"/>
      <c r="N38" s="117"/>
      <c r="O38" s="117"/>
      <c r="P38" s="120"/>
      <c r="Q38" s="120"/>
      <c r="R38" s="120"/>
      <c r="S38" s="120"/>
      <c r="T38" s="118">
        <v>8</v>
      </c>
      <c r="U38" s="44"/>
      <c r="V38" s="44"/>
      <c r="W38" s="44"/>
      <c r="X38" s="44"/>
    </row>
    <row r="39" spans="1:24">
      <c r="A39" s="149"/>
      <c r="B39" s="149"/>
      <c r="C39" s="44"/>
      <c r="D39" s="44"/>
      <c r="E39" s="94"/>
      <c r="F39" s="95"/>
      <c r="G39" s="141"/>
      <c r="H39" s="141"/>
      <c r="I39" s="95"/>
      <c r="J39" s="95"/>
      <c r="K39" s="95"/>
      <c r="L39" s="95"/>
      <c r="M39" s="95"/>
      <c r="N39" s="95"/>
      <c r="O39" s="95"/>
      <c r="P39" s="90"/>
      <c r="Q39" s="90"/>
      <c r="R39" s="90"/>
      <c r="S39" s="90"/>
      <c r="T39" s="78"/>
      <c r="U39" s="44"/>
      <c r="V39" s="44"/>
      <c r="W39" s="44"/>
      <c r="X39" s="44"/>
    </row>
    <row r="40" spans="1:24">
      <c r="A40" s="142" t="s">
        <v>530</v>
      </c>
      <c r="B40" s="142"/>
      <c r="C40" s="64"/>
      <c r="D40" s="65"/>
      <c r="E40" s="99">
        <f>T40</f>
        <v>60</v>
      </c>
      <c r="F40" s="100">
        <f>SUM(F41:F44)</f>
        <v>0</v>
      </c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1">
        <v>60</v>
      </c>
      <c r="U40" s="64"/>
      <c r="V40" s="64"/>
      <c r="W40" s="64"/>
      <c r="X40" s="61"/>
    </row>
    <row r="41" spans="1:24">
      <c r="A41" s="66"/>
      <c r="B41" s="67" t="s">
        <v>531</v>
      </c>
      <c r="C41" s="68" t="s">
        <v>532</v>
      </c>
      <c r="D41" s="68" t="s">
        <v>533</v>
      </c>
      <c r="E41" s="102">
        <f>T41</f>
        <v>60</v>
      </c>
      <c r="F41" s="122" t="s">
        <v>534</v>
      </c>
      <c r="G41" s="123"/>
      <c r="H41" s="123"/>
      <c r="I41" s="124"/>
      <c r="J41" s="124"/>
      <c r="K41" s="124"/>
      <c r="L41" s="124"/>
      <c r="M41" s="124"/>
      <c r="N41" s="124"/>
      <c r="O41" s="124"/>
      <c r="P41" s="124"/>
      <c r="Q41" s="143"/>
      <c r="R41" s="143"/>
      <c r="S41" s="124"/>
      <c r="T41" s="125">
        <v>60</v>
      </c>
      <c r="U41" s="149"/>
      <c r="V41" s="149"/>
      <c r="W41" s="43"/>
      <c r="X41" s="43"/>
    </row>
    <row r="42" spans="1:24">
      <c r="A42" s="66"/>
      <c r="B42" s="67" t="s">
        <v>535</v>
      </c>
      <c r="C42" s="69" t="s">
        <v>536</v>
      </c>
      <c r="D42" s="69" t="s">
        <v>536</v>
      </c>
      <c r="E42" s="104"/>
      <c r="F42" s="124"/>
      <c r="G42" s="123"/>
      <c r="H42" s="123"/>
      <c r="I42" s="124"/>
      <c r="J42" s="126"/>
      <c r="K42" s="124"/>
      <c r="L42" s="124"/>
      <c r="M42" s="124"/>
      <c r="N42" s="124"/>
      <c r="O42" s="124"/>
      <c r="P42" s="124"/>
      <c r="Q42" s="143"/>
      <c r="R42" s="143"/>
      <c r="S42" s="124"/>
      <c r="T42" s="125"/>
      <c r="U42" s="149"/>
      <c r="V42" s="149"/>
      <c r="W42" s="43"/>
      <c r="X42" s="43"/>
    </row>
    <row r="43" spans="1:24">
      <c r="A43" s="149"/>
      <c r="B43" s="149"/>
      <c r="C43" s="44"/>
      <c r="D43" s="44"/>
      <c r="E43" s="89"/>
      <c r="F43" s="95"/>
      <c r="G43" s="103"/>
      <c r="H43" s="103"/>
      <c r="I43" s="95"/>
      <c r="J43" s="95"/>
      <c r="K43" s="95"/>
      <c r="L43" s="95"/>
      <c r="M43" s="95"/>
      <c r="N43" s="90"/>
      <c r="O43" s="90"/>
      <c r="P43" s="90"/>
      <c r="Q43" s="90"/>
      <c r="R43" s="90"/>
      <c r="S43" s="90"/>
      <c r="T43" s="78"/>
      <c r="U43" s="44"/>
      <c r="V43" s="44"/>
      <c r="W43" s="44"/>
      <c r="X43" s="44"/>
    </row>
    <row r="44" spans="1:24">
      <c r="A44" s="153" t="s">
        <v>537</v>
      </c>
      <c r="B44" s="153"/>
      <c r="C44" s="70" t="s">
        <v>538</v>
      </c>
      <c r="D44" s="71"/>
      <c r="E44" s="105">
        <f>T44</f>
        <v>200</v>
      </c>
      <c r="F44" s="127"/>
      <c r="G44" s="128"/>
      <c r="H44" s="128"/>
      <c r="I44" s="127"/>
      <c r="J44" s="127"/>
      <c r="K44" s="127"/>
      <c r="L44" s="127"/>
      <c r="M44" s="127"/>
      <c r="N44" s="129"/>
      <c r="O44" s="129"/>
      <c r="P44" s="129"/>
      <c r="Q44" s="129"/>
      <c r="R44" s="129"/>
      <c r="S44" s="129"/>
      <c r="T44" s="130">
        <v>200</v>
      </c>
      <c r="U44" s="72"/>
      <c r="V44" s="72"/>
      <c r="W44" s="72"/>
      <c r="X44" s="72"/>
    </row>
    <row r="45" spans="1:24">
      <c r="A45" s="153" t="s">
        <v>539</v>
      </c>
      <c r="B45" s="153"/>
      <c r="C45" s="70" t="s">
        <v>538</v>
      </c>
      <c r="D45" s="71"/>
      <c r="E45" s="105">
        <v>4</v>
      </c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118">
        <v>4</v>
      </c>
    </row>
  </sheetData>
  <mergeCells count="40">
    <mergeCell ref="A43:B43"/>
    <mergeCell ref="A44:B44"/>
    <mergeCell ref="A45:B45"/>
    <mergeCell ref="A40:B40"/>
    <mergeCell ref="Q41:R41"/>
    <mergeCell ref="Q42:R42"/>
    <mergeCell ref="U42:V42"/>
    <mergeCell ref="W30:X30"/>
    <mergeCell ref="A35:B35"/>
    <mergeCell ref="G35:H35"/>
    <mergeCell ref="A36:B36"/>
    <mergeCell ref="A39:B39"/>
    <mergeCell ref="G39:H39"/>
    <mergeCell ref="A8:B8"/>
    <mergeCell ref="A13:B13"/>
    <mergeCell ref="A14:B14"/>
    <mergeCell ref="A28:B28"/>
    <mergeCell ref="U41:V41"/>
    <mergeCell ref="A29:B29"/>
    <mergeCell ref="U3:U4"/>
    <mergeCell ref="V3:V4"/>
    <mergeCell ref="W3:W4"/>
    <mergeCell ref="X3:X4"/>
    <mergeCell ref="A5:B5"/>
    <mergeCell ref="R3:R4"/>
    <mergeCell ref="T3:T4"/>
    <mergeCell ref="H3:H4"/>
    <mergeCell ref="I3:I4"/>
    <mergeCell ref="N3:N4"/>
    <mergeCell ref="O3:O4"/>
    <mergeCell ref="C3:C4"/>
    <mergeCell ref="D3:D4"/>
    <mergeCell ref="A7:B7"/>
    <mergeCell ref="E3:E4"/>
    <mergeCell ref="F3:F4"/>
    <mergeCell ref="G3:G4"/>
    <mergeCell ref="A1:B1"/>
    <mergeCell ref="A3:A4"/>
    <mergeCell ref="B3:B4"/>
    <mergeCell ref="A6:B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4DB142618A74B8E8D9254A18E3864" ma:contentTypeVersion="15" ma:contentTypeDescription="Create a new document." ma:contentTypeScope="" ma:versionID="98f0c430b77dc2a791a78c99d6b96253">
  <xsd:schema xmlns:xsd="http://www.w3.org/2001/XMLSchema" xmlns:xs="http://www.w3.org/2001/XMLSchema" xmlns:p="http://schemas.microsoft.com/office/2006/metadata/properties" xmlns:ns2="27085d45-0c41-4209-a280-fb4003bf1341" xmlns:ns3="622ecbc4-9b75-4c65-8939-3ec7b5eead68" targetNamespace="http://schemas.microsoft.com/office/2006/metadata/properties" ma:root="true" ma:fieldsID="b4e6449cd4085c32630b4ca9c8292b56" ns2:_="" ns3:_="">
    <xsd:import namespace="27085d45-0c41-4209-a280-fb4003bf1341"/>
    <xsd:import namespace="622ecbc4-9b75-4c65-8939-3ec7b5eea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85d45-0c41-4209-a280-fb4003bf13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ecbc4-9b75-4c65-8939-3ec7b5eea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f6b20d2-0ad4-478c-a932-da52b8727fba}" ma:internalName="TaxCatchAll" ma:showField="CatchAllData" ma:web="622ecbc4-9b75-4c65-8939-3ec7b5eea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085d45-0c41-4209-a280-fb4003bf1341">
      <Terms xmlns="http://schemas.microsoft.com/office/infopath/2007/PartnerControls"/>
    </lcf76f155ced4ddcb4097134ff3c332f>
    <TaxCatchAll xmlns="622ecbc4-9b75-4c65-8939-3ec7b5eead68" xsi:nil="true"/>
  </documentManagement>
</p:properties>
</file>

<file path=customXml/itemProps1.xml><?xml version="1.0" encoding="utf-8"?>
<ds:datastoreItem xmlns:ds="http://schemas.openxmlformats.org/officeDocument/2006/customXml" ds:itemID="{034B5602-9E93-425B-B4BA-A4E404CB9566}"/>
</file>

<file path=customXml/itemProps2.xml><?xml version="1.0" encoding="utf-8"?>
<ds:datastoreItem xmlns:ds="http://schemas.openxmlformats.org/officeDocument/2006/customXml" ds:itemID="{84714D3F-EFA4-4ECF-AD14-A19A48C4AFD8}"/>
</file>

<file path=customXml/itemProps3.xml><?xml version="1.0" encoding="utf-8"?>
<ds:datastoreItem xmlns:ds="http://schemas.openxmlformats.org/officeDocument/2006/customXml" ds:itemID="{FA70C675-E66B-48DC-A757-75C6963D9A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Jorjan de Wit</dc:creator>
  <cp:keywords/>
  <dc:description/>
  <cp:lastModifiedBy>j.dewit@districon.com</cp:lastModifiedBy>
  <cp:revision/>
  <dcterms:created xsi:type="dcterms:W3CDTF">2024-03-07T09:02:57Z</dcterms:created>
  <dcterms:modified xsi:type="dcterms:W3CDTF">2024-03-08T13:17:08Z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0x0101008234DB142618A74B8E8D9254A18E3864</vt:lpwstr>
  </property>
  <property fmtid="{D5CDD505-2E9C-101B-9397-08002B2CF9AE}" pid="3" name="MediaServiceImageTags">
    <vt:lpwstr/>
  </property>
</Properties>
</file>