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NWO-I Inkoop\A Aanbestedingen Europees\PLD Differ\03 Bestek, offerteaanvrrag\01 Concept\"/>
    </mc:Choice>
  </mc:AlternateContent>
  <xr:revisionPtr revIDLastSave="0" documentId="13_ncr:1_{74CF0013-3C89-417B-AADC-23C9C9D421B7}" xr6:coauthVersionLast="47" xr6:coauthVersionMax="47" xr10:uidLastSave="{00000000-0000-0000-0000-000000000000}"/>
  <bookViews>
    <workbookView xWindow="-28920" yWindow="-120" windowWidth="29040" windowHeight="15840" xr2:uid="{00000000-000D-0000-FFFF-FFFF00000000}"/>
  </bookViews>
  <sheets>
    <sheet name="Sheet1"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 l="1"/>
  <c r="H39" i="1"/>
  <c r="F41" i="1"/>
  <c r="H47" i="1" l="1"/>
  <c r="H46" i="1"/>
  <c r="H45" i="1"/>
  <c r="H44" i="1"/>
  <c r="H38" i="1"/>
  <c r="H37" i="1"/>
  <c r="H36" i="1"/>
  <c r="H35" i="1"/>
  <c r="H34" i="1"/>
  <c r="H33" i="1"/>
  <c r="H32" i="1"/>
  <c r="H31" i="1"/>
  <c r="H30" i="1"/>
  <c r="H29" i="1"/>
  <c r="H28" i="1"/>
  <c r="H27" i="1"/>
  <c r="H26" i="1"/>
  <c r="H23" i="1"/>
  <c r="H22" i="1"/>
  <c r="H21" i="1"/>
  <c r="H20" i="1"/>
  <c r="H19" i="1"/>
  <c r="H18" i="1"/>
  <c r="H17" i="1"/>
  <c r="H16" i="1"/>
  <c r="H15" i="1"/>
  <c r="H14" i="1"/>
  <c r="H13" i="1"/>
  <c r="H12" i="1"/>
  <c r="H48" i="1" l="1"/>
  <c r="H41" i="1"/>
  <c r="F48" i="1"/>
  <c r="F50" i="1" s="1"/>
  <c r="H50" i="1" l="1"/>
  <c r="H54" i="1" s="1"/>
  <c r="A13" i="1"/>
  <c r="A14" i="1" s="1"/>
  <c r="A15" i="1" l="1"/>
  <c r="A16" i="1" s="1"/>
  <c r="A17" i="1" s="1"/>
  <c r="A18" i="1" s="1"/>
  <c r="A19" i="1" s="1"/>
  <c r="A20" i="1" s="1"/>
  <c r="A21" i="1" l="1"/>
  <c r="A22" i="1" s="1"/>
  <c r="A23" i="1" s="1"/>
  <c r="A26" i="1" s="1"/>
  <c r="A27" i="1" l="1"/>
  <c r="A28" i="1" s="1"/>
  <c r="A29" i="1" s="1"/>
  <c r="A30" i="1" l="1"/>
  <c r="A31" i="1" s="1"/>
  <c r="A32" i="1" s="1"/>
  <c r="A33" i="1" l="1"/>
  <c r="A34" i="1" s="1"/>
  <c r="A35" i="1" s="1"/>
  <c r="A36" i="1" s="1"/>
  <c r="A37" i="1" s="1"/>
  <c r="A39" i="1" s="1"/>
  <c r="A38" i="1" l="1"/>
  <c r="A40" i="1" s="1"/>
  <c r="A44" i="1" s="1"/>
  <c r="A45" i="1" s="1"/>
  <c r="A46" i="1" s="1"/>
  <c r="A47" i="1" s="1"/>
</calcChain>
</file>

<file path=xl/sharedStrings.xml><?xml version="1.0" encoding="utf-8"?>
<sst xmlns="http://schemas.openxmlformats.org/spreadsheetml/2006/main" count="231" uniqueCount="213">
  <si>
    <t>Tenderer:</t>
  </si>
  <si>
    <t>The yellow cells must be filled in by the Tenderer.</t>
  </si>
  <si>
    <t>Means of proof</t>
  </si>
  <si>
    <t>Tenders must provide documentation with the quotation to show that the offered solution meets the minimum requirements and/or there is surplus offered on the minimum requirements. The purpose of this table is to avoid misunderstandings in the verification process we carry out on the minimum requirements and the extent to which the surplus on the minimum requirement is offered. For this reason, please fill out the form carefully. Factsheets are preferable to brochures, but this in itself does not affect the result of the verification.</t>
  </si>
  <si>
    <t>#</t>
  </si>
  <si>
    <t>Related requirement(s)</t>
  </si>
  <si>
    <t>Citeria</t>
  </si>
  <si>
    <t>Required proof</t>
  </si>
  <si>
    <t xml:space="preserve">Evaluation criteria </t>
  </si>
  <si>
    <t>Max. score</t>
  </si>
  <si>
    <t>Your offer includes</t>
  </si>
  <si>
    <t>Your score</t>
  </si>
  <si>
    <t>Name of the document</t>
  </si>
  <si>
    <t>Page/Paragraph</t>
  </si>
  <si>
    <t>HR3, HR4</t>
  </si>
  <si>
    <t xml:space="preserve">The source-detector combination shall have the best full width at half maximum (FW) for Ag3d5/2 peak possible at given analyzer settings. </t>
  </si>
  <si>
    <t>Measurement data of Ag3d at best settings of Ag3d5</t>
  </si>
  <si>
    <t>FW&lt; 0.5 eV: 10 points
0.5&lt;FW&lt; 0.7 eV: 4 points
FW&gt; 0.7eV: 1 point</t>
  </si>
  <si>
    <t xml:space="preserve"> maximum count rate of fast scan mode (snapshot,spectral acquisition time 1s) of Ag3d at given analyzer settings. </t>
  </si>
  <si>
    <t>Count rate measurement data of a fast scan mode (snapshot) of Ag3d peaks at optimal settings. MP=maximim peak value -background</t>
  </si>
  <si>
    <r>
      <t>MP&gt; 4.10</t>
    </r>
    <r>
      <rPr>
        <i/>
        <vertAlign val="superscript"/>
        <sz val="11"/>
        <color theme="1"/>
        <rFont val="Calibri"/>
        <family val="2"/>
        <scheme val="minor"/>
      </rPr>
      <t>3</t>
    </r>
    <r>
      <rPr>
        <i/>
        <sz val="11"/>
        <color theme="1"/>
        <rFont val="Calibri"/>
        <family val="2"/>
        <scheme val="minor"/>
      </rPr>
      <t xml:space="preserve"> cps: 5 points
1.10</t>
    </r>
    <r>
      <rPr>
        <i/>
        <vertAlign val="superscript"/>
        <sz val="11"/>
        <color theme="1"/>
        <rFont val="Calibri"/>
        <family val="2"/>
        <scheme val="minor"/>
      </rPr>
      <t>3</t>
    </r>
    <r>
      <rPr>
        <i/>
        <sz val="11"/>
        <color theme="1"/>
        <rFont val="Calibri"/>
        <family val="2"/>
        <scheme val="minor"/>
      </rPr>
      <t>&gt;MP&gt; 4.10</t>
    </r>
    <r>
      <rPr>
        <i/>
        <vertAlign val="superscript"/>
        <sz val="11"/>
        <color theme="1"/>
        <rFont val="Calibri"/>
        <family val="2"/>
        <scheme val="minor"/>
      </rPr>
      <t>2</t>
    </r>
    <r>
      <rPr>
        <i/>
        <sz val="11"/>
        <color theme="1"/>
        <rFont val="Calibri"/>
        <family val="2"/>
        <scheme val="minor"/>
      </rPr>
      <t xml:space="preserve"> cps: 4 points
MP&lt; 1.10</t>
    </r>
    <r>
      <rPr>
        <i/>
        <vertAlign val="superscript"/>
        <sz val="11"/>
        <color theme="1"/>
        <rFont val="Calibri"/>
        <family val="2"/>
        <scheme val="minor"/>
      </rPr>
      <t>2</t>
    </r>
    <r>
      <rPr>
        <i/>
        <sz val="11"/>
        <color theme="1"/>
        <rFont val="Calibri"/>
        <family val="2"/>
        <scheme val="minor"/>
      </rPr>
      <t xml:space="preserve"> cps: 1 point</t>
    </r>
  </si>
  <si>
    <r>
      <t>Accuracy of angle resolved mode: the angular response of the</t>
    </r>
    <r>
      <rPr>
        <sz val="11"/>
        <rFont val="Calibri"/>
        <family val="2"/>
        <scheme val="minor"/>
      </rPr>
      <t xml:space="preserve"> native oxide on a bare silicon wafer should match the single perfect overlayer model. </t>
    </r>
  </si>
  <si>
    <t>Measurement data of an angle resolved measurement of an air exposed bare silicon wafer. The overlayer and substrate layer intensity will be estimated by peak area of the corresponding parts. The data should allow estimating the ratio of overlayer (oxide) and substrate layer (elemental silicon) withing the Si2p peak  better than +/-2% error in all angular ranges presented. An angular range of at least 25-65 degrees with respect to the surface normal should be covered by at least 5 average angles. The best model thickness to the data should be determined. The data and model will be evaluated by determining the standard deviation of the difference between data and model intensity ratios. The resulting standard deviation of the relative errors (std-RE) will be evaluated.</t>
  </si>
  <si>
    <t>std-RE&lt; 10%: 10 points
10%&lt;std-RE&lt; 25% eV: 4 points
std-RE&lt; 50%: 1 point</t>
  </si>
  <si>
    <t>HR3, SR4</t>
  </si>
  <si>
    <t xml:space="preserve">The hemospherical analyzer shall support detector modes snapshot, sweeping, angle resolved snapshot and angle resolved sweeping. </t>
  </si>
  <si>
    <t>Measurement data in each of the four modes of any substrate  material</t>
  </si>
  <si>
    <t>4 modes: 5 points
2 modes: 2 points
1 modes: 1 point</t>
  </si>
  <si>
    <t>HR4</t>
  </si>
  <si>
    <t xml:space="preserve">footprint diameter of the Monochromatic Al Kalpha source at moderate power (50-100W) </t>
  </si>
  <si>
    <r>
      <t>image on fluorescent screen (with dimensions) shows the range of the (largest) diameter of the footprin</t>
    </r>
    <r>
      <rPr>
        <sz val="11"/>
        <rFont val="Calibri"/>
        <family val="2"/>
        <scheme val="minor"/>
      </rPr>
      <t>t for samples at normal incidence (no tilt)</t>
    </r>
  </si>
  <si>
    <t xml:space="preserve"> footprint diameter &lt; 0.1 mm: 5 points
 footprint diameter &lt; 1 mm: 2 points
 footprint diameter &lt; 2 mm: 1 points</t>
  </si>
  <si>
    <t xml:space="preserve">Photon intensity of the Monochromatic Al Kalpha source at moderate power (50-100W) together with analyser efficiency should result in maximum count rate at given analyzer settings. </t>
  </si>
  <si>
    <r>
      <t>Measurement data of Ag3d peak at optimum settings</t>
    </r>
    <r>
      <rPr>
        <sz val="11"/>
        <rFont val="Calibri"/>
        <family val="2"/>
        <scheme val="minor"/>
      </rPr>
      <t xml:space="preserve"> but with a fwhm of the Ag3d5 of at most 0.85eV</t>
    </r>
    <r>
      <rPr>
        <sz val="11"/>
        <color theme="1"/>
        <rFont val="Calibri"/>
        <family val="2"/>
        <scheme val="minor"/>
      </rPr>
      <t>: MP=maximim peak value -background</t>
    </r>
  </si>
  <si>
    <r>
      <t>MP&gt; 1.10</t>
    </r>
    <r>
      <rPr>
        <i/>
        <vertAlign val="superscript"/>
        <sz val="11"/>
        <color theme="1"/>
        <rFont val="Calibri"/>
        <family val="2"/>
        <scheme val="minor"/>
      </rPr>
      <t>6</t>
    </r>
    <r>
      <rPr>
        <i/>
        <sz val="11"/>
        <color theme="1"/>
        <rFont val="Calibri"/>
        <family val="2"/>
        <scheme val="minor"/>
      </rPr>
      <t xml:space="preserve"> cps: 10 points
1.10</t>
    </r>
    <r>
      <rPr>
        <i/>
        <vertAlign val="superscript"/>
        <sz val="11"/>
        <color theme="1"/>
        <rFont val="Calibri"/>
        <family val="2"/>
        <scheme val="minor"/>
      </rPr>
      <t>6</t>
    </r>
    <r>
      <rPr>
        <i/>
        <sz val="11"/>
        <color theme="1"/>
        <rFont val="Calibri"/>
        <family val="2"/>
        <scheme val="minor"/>
      </rPr>
      <t>&gt;MP&gt; 1.10</t>
    </r>
    <r>
      <rPr>
        <i/>
        <vertAlign val="superscript"/>
        <sz val="11"/>
        <color theme="1"/>
        <rFont val="Calibri"/>
        <family val="2"/>
        <scheme val="minor"/>
      </rPr>
      <t>5</t>
    </r>
    <r>
      <rPr>
        <i/>
        <sz val="11"/>
        <color theme="1"/>
        <rFont val="Calibri"/>
        <family val="2"/>
        <scheme val="minor"/>
      </rPr>
      <t xml:space="preserve"> cps: 4 points
MP&lt; 1.10</t>
    </r>
    <r>
      <rPr>
        <i/>
        <vertAlign val="superscript"/>
        <sz val="11"/>
        <color theme="1"/>
        <rFont val="Calibri"/>
        <family val="2"/>
        <scheme val="minor"/>
      </rPr>
      <t>5</t>
    </r>
    <r>
      <rPr>
        <i/>
        <sz val="11"/>
        <color theme="1"/>
        <rFont val="Calibri"/>
        <family val="2"/>
        <scheme val="minor"/>
      </rPr>
      <t xml:space="preserve"> cps: 1 point</t>
    </r>
  </si>
  <si>
    <t>HR5</t>
  </si>
  <si>
    <t>The XPS system should have magnetic shielding (µ-metal or Helmholtz coils) to compensate a static magnetic field up to 50 μT (0.5 G) and a time varying component up to 0.3 μ T (3.0 mG) (RMS).</t>
  </si>
  <si>
    <t>References to XPS system with magnetic shielding.</t>
  </si>
  <si>
    <r>
      <rPr>
        <i/>
        <sz val="11"/>
        <rFont val="Symbol"/>
        <family val="1"/>
        <charset val="2"/>
      </rPr>
      <t>m</t>
    </r>
    <r>
      <rPr>
        <i/>
        <sz val="11"/>
        <rFont val="Calibri"/>
        <family val="2"/>
        <scheme val="minor"/>
      </rPr>
      <t>-metal shielding: 5 points
Helmholtz coil: 1 points</t>
    </r>
  </si>
  <si>
    <t>HR7</t>
  </si>
  <si>
    <t>Flood gun for insulating samples is able to show the Si2p peak on glass at the appropriate position for silica (or comparable insulator material).</t>
  </si>
  <si>
    <t>measured data on insulating substrate like glass or alumina to determime binding energy position (BE).</t>
  </si>
  <si>
    <t>insulator BE peak position within 0.5eV of target: 5 points
insulator BE peak position within 0.5-1eV of target: 2 points
insulator BE peak position within 1-5eV of target: 1 points</t>
  </si>
  <si>
    <t>HR8</t>
  </si>
  <si>
    <t xml:space="preserve">Data display and quick quantification, including a database of transmission correction, photoionization cross sections and inelastic mean free paths for correct quantification schemes, is accessible during data acqisition. </t>
  </si>
  <si>
    <t>List of available data modification and analysis schemes with data examples during data acquisition of a data set (e.g. a set consisting of a survey and several higher resolution scans of specific peaks).</t>
  </si>
  <si>
    <t>during data acquisition display and quantification: 10 points
during data acqisition display, but after acquisition quantification: 4 points
after data acquisition display and quantification: 1 point</t>
  </si>
  <si>
    <t>Automation scripting in software for multiple sampling positions (#SP) and different analysis modes</t>
  </si>
  <si>
    <t>List of available scripting and analysis schemes with data examples.</t>
  </si>
  <si>
    <t>#SP&gt; 25: 10 points
1&lt;#SP&lt;25: 4 points
#SP=1: 1 point</t>
  </si>
  <si>
    <t xml:space="preserve">Export possibilities to free-ware software (e.g. CasaXPS) is included. Real-time read-out of raw and/or processed data by external software, such as DIFFER's CODAC system, is desirable.  </t>
  </si>
  <si>
    <t xml:space="preserve">References to and descriptions of realized XPS systems connected to external real-time data acquisistion software.   </t>
  </si>
  <si>
    <t>data export and real-time read-out possible: 5 points
data export or real-time read-out possible: 2 points
data export possible: 1 point</t>
  </si>
  <si>
    <t>HR9</t>
  </si>
  <si>
    <t>The XPS system shall have integrated process control software that shall support: vacuum system control</t>
  </si>
  <si>
    <t>References to XPS system with software controled of all vacuum interfaces (main chamber and possible load-lock pumps and valves).</t>
  </si>
  <si>
    <t xml:space="preserve">software control included: 1 points
Not included: 0 points
</t>
  </si>
  <si>
    <t>SR1</t>
  </si>
  <si>
    <t>Vacant flanges for attaching:
- A He-source for UV photonelectron spectroscopy (UPS).
- A Mg k-alpha source.
- An electron source Auger Electron Spectroscopy (AES).</t>
  </si>
  <si>
    <t xml:space="preserve">Additional flanges on quotation. </t>
  </si>
  <si>
    <t>All three additional flanges: 5 points.
Two out of three additional flanges: 3 points. 
One additional flange 1: point.</t>
  </si>
  <si>
    <t>SR2</t>
  </si>
  <si>
    <r>
      <t>Load-lock for 5 inch diameter sample carrier should be able to obtain a base pressure of typically 1x10</t>
    </r>
    <r>
      <rPr>
        <vertAlign val="superscript"/>
        <sz val="11"/>
        <color theme="1"/>
        <rFont val="Calibri"/>
        <family val="2"/>
        <scheme val="minor"/>
      </rPr>
      <t>-8</t>
    </r>
    <r>
      <rPr>
        <sz val="11"/>
        <color theme="1"/>
        <rFont val="Calibri"/>
        <family val="2"/>
        <scheme val="minor"/>
      </rPr>
      <t xml:space="preserve"> mbar. Load-lock pressure 15 min after pump down started should be reported.</t>
    </r>
  </si>
  <si>
    <t xml:space="preserve">Measurement data of the pressure within the load-lock over-time during pump down. </t>
  </si>
  <si>
    <t>SR3</t>
  </si>
  <si>
    <t>Optical camera view of sample table</t>
  </si>
  <si>
    <r>
      <t xml:space="preserve">Top view high resolution digital camera image 
</t>
    </r>
    <r>
      <rPr>
        <sz val="11"/>
        <rFont val="Calibri"/>
        <family val="2"/>
        <scheme val="minor"/>
      </rPr>
      <t>(at least 3840 x 2160  pixels)</t>
    </r>
    <r>
      <rPr>
        <sz val="11"/>
        <color theme="1"/>
        <rFont val="Calibri"/>
        <family val="2"/>
        <scheme val="minor"/>
      </rPr>
      <t>, lens adapted to application (selectable field of view: zoomed in range 5-10mm - overview range 100 mm field of view)</t>
    </r>
  </si>
  <si>
    <t>top view live zoomed in range and overview: 10 points
top view live zoomed in range or overview: 4 points
any image of sample table: 1 point</t>
  </si>
  <si>
    <t>SR5</t>
  </si>
  <si>
    <t xml:space="preserve">The ion gun shall be able to expose the native oxide on a silicon wafer with a 50 nm thick metal film  </t>
  </si>
  <si>
    <t>Depth profile measurement data of a 50 nm metal film on a silicon wafer with native oxide consisting of the atomic percentage quantivication data per depth point of the metal, oxygen and silicon peaks. The maximum value (atomic percentage) of the oxygen trace (O1s) around the location of the native oxyide will be evaluated.</t>
  </si>
  <si>
    <t>O1s&gt; 15%: 10 points
5%&lt;O1s&lt; 15% eV: 4 points
O1s&lt; 5%: 1 point</t>
  </si>
  <si>
    <t>SR6</t>
  </si>
  <si>
    <t>Additional Mg-source</t>
  </si>
  <si>
    <t xml:space="preserve">References to and descriptions of realized XPS systems with Mg-source. </t>
  </si>
  <si>
    <t>Mg-source included: 5 points
No Mg-source included: 0 points</t>
  </si>
  <si>
    <t>SR7</t>
  </si>
  <si>
    <t>Additional source for UPS</t>
  </si>
  <si>
    <t xml:space="preserve">References to and descriptions of realized XPS systems with UPS-source. </t>
  </si>
  <si>
    <t xml:space="preserve">UPS source included: 5 points
No UPS source included: 0 points
</t>
  </si>
  <si>
    <t>SR8</t>
  </si>
  <si>
    <t>Floor footprint</t>
  </si>
  <si>
    <t xml:space="preserve">Floor footprint dimensions of offered system. </t>
  </si>
  <si>
    <t>Floor footprint fits within a 1 m x 2 m rectangle: 1 point
Floor footprint does not fit within a 1 m x 2 m rectangle: 0 points</t>
  </si>
  <si>
    <t>SR9</t>
  </si>
  <si>
    <t>Option to add harder x-ray-source</t>
  </si>
  <si>
    <t xml:space="preserve">Geometric drawings to show it is feasible to add the harder x-ray source at a later point in time. </t>
  </si>
  <si>
    <t>Addition of harder x-ray source is feasible: 1 point
Addition of harder x-ray source is not feasible: 0 points.</t>
  </si>
  <si>
    <t>SR10</t>
  </si>
  <si>
    <t>Bake out tent</t>
  </si>
  <si>
    <t>Bake out tent on quotation</t>
  </si>
  <si>
    <t xml:space="preserve">Bake out tent on quotation: 1 point.
Bake out tent not on quotation: 0 points. </t>
  </si>
  <si>
    <t>SR11</t>
  </si>
  <si>
    <t>Transfer point camera</t>
  </si>
  <si>
    <t>Transfer point camera on quotation</t>
  </si>
  <si>
    <t xml:space="preserve">Transfer point camera on quotation: 1 point.
Transfer point camera not on quotation: 0 points. </t>
  </si>
  <si>
    <t>SR12</t>
  </si>
  <si>
    <t>Autoloading 5-inch</t>
  </si>
  <si>
    <t>References to XPS system in which autoloading is realized.</t>
  </si>
  <si>
    <t xml:space="preserve">Auto-loading feasible: 1 point.
Auto-loading not feasible: 0 points. </t>
  </si>
  <si>
    <t>SR13</t>
  </si>
  <si>
    <t>Wide-opening lens at off-normal position (AR-lens)</t>
  </si>
  <si>
    <t>Wide-opening lens on quotation</t>
  </si>
  <si>
    <t>Wide-opening lens on quotation: 5 points. 
Wide opening lens not on quotation: 0 points.</t>
  </si>
  <si>
    <t>SR14</t>
  </si>
  <si>
    <t>The XPS system should be equipped with a Faraday cup, phosphorous and Ag reference sample for calibration and alignment purposes.</t>
  </si>
  <si>
    <t>References to XPS system with required items.</t>
  </si>
  <si>
    <t>Faraday cup, phosphor and Ag sample: 5 points
phosfor and Ag sample: 1 points</t>
  </si>
  <si>
    <t>SR15</t>
  </si>
  <si>
    <t>The control software shall allow for automated control of load lock vacuum, main chamber vacuum and valve interfaces, as well as bakeout (not standard for lab XPS).</t>
  </si>
  <si>
    <t>Automated control feasibile: 1 point.
Automated control not-feasible: 0 point.</t>
  </si>
  <si>
    <t>Total technical score</t>
  </si>
  <si>
    <t xml:space="preserve">The Tenderer shall have a mature design department to design and realize semi-custom XPS systems in co-development with the customer. </t>
  </si>
  <si>
    <t>References  to realized XPS systems</t>
  </si>
  <si>
    <t>Points are assigned according to the following rules: 
- Tenderers that provide 4 or more references to semi-custom XPS systems they have realized in co-development receive 10 points.
- Tenderers that provide a 2 to 3 references to custom XPS systems they have realized in co-development receive 4 points.
- Tenderers that provide 1 reference to a custom XPS system they have realized in co-development receive 1 point.
- Tenderers that provide no references to custom XPS systems they have realized in co-development receive 0 points.
Tenderers may receive zero points if the provided proof is considered to be insufficient for proper evaluation.</t>
  </si>
  <si>
    <t xml:space="preserve"> The Tenderer shall have a mature maintenance organization for both hardware and software.  The tenderer shall be able to provide physical engineering support by qualified XPS experts within 48 h during regular working hours. Proficiency in Dutch and/or English is required.  </t>
  </si>
  <si>
    <t>Description of the maintenance organization (i.e. how are maintenance issues to be handled and by whom). Descriptions of maintenance activities that are envisioned by the Tenderer. Description of how software updates will be handled, by whom, and whether costs are related to them. References to and description of a setup being maintained by the Tenderer for prolonged periods of time. 
Indication of hourly rate for engineering support and maintenance activities.</t>
  </si>
  <si>
    <t>Tenderers that provide a well structured maintenance plan and 4 or more references to XPS systems that are maintained by them receive 10 points.
Tenderers that provide a well structured maintenance plan and 2 to 3 references to XPS systems that are maintained by them receive 4 points.
Tenderers that provide a well structured maintenance plan and 1 reference to XPS systems that are maintained by them receive 1 point.</t>
  </si>
  <si>
    <t xml:space="preserve"> At least 2-years of free software updates after the last acceptance test </t>
  </si>
  <si>
    <t xml:space="preserve">2-year software updates shall be part of the quotation. Description of how software is typically updated and maintained. </t>
  </si>
  <si>
    <t>Points are assigned according to the following rules:
- Tenderers receive 5 points if 2-year free software updates are part of the quotation. 
- Tenderers receive 0 points if 2-year free software update are not part of the quotation.</t>
  </si>
  <si>
    <t xml:space="preserve"> At least 1-year of replacement warranty on all major components of the XPS system after the last acceptance test.</t>
  </si>
  <si>
    <t xml:space="preserve">1-year warranty shall be part of the quotation. </t>
  </si>
  <si>
    <t xml:space="preserve">Points are assigned according to the following rules:
- Tenderers receive 5 points if 1-year replacement warranty is part of the quotation. 
- Tenderers receive 0 points if 1-year replacement warranty is not part of the quotation. </t>
  </si>
  <si>
    <t>Total service score</t>
  </si>
  <si>
    <t>Total score</t>
  </si>
  <si>
    <t>Price on offer (exl Vat)</t>
  </si>
  <si>
    <t>Price per quality point</t>
  </si>
  <si>
    <t>FW&lt; 0.5 eV</t>
  </si>
  <si>
    <t>Yes</t>
  </si>
  <si>
    <t>0.5&lt;FW&lt; 0.7 eV</t>
  </si>
  <si>
    <t>No</t>
  </si>
  <si>
    <t>FW&gt; 0.7eV</t>
  </si>
  <si>
    <t>4 or more references to semi-custom XPS systems realized in co-development</t>
  </si>
  <si>
    <t>MP&gt; 4.10³ cps</t>
  </si>
  <si>
    <t>2 to 3 references to custom XPS systems realized in co-development</t>
  </si>
  <si>
    <t>1.10³&gt;MP&gt; 4.10² cps</t>
  </si>
  <si>
    <t>1 reference to a custom XPS system realized in co-development</t>
  </si>
  <si>
    <t>MP&lt; 1.10² cps</t>
  </si>
  <si>
    <t>no references to custom XPS systems realized in co-development</t>
  </si>
  <si>
    <t>std-RE&lt; 10%</t>
  </si>
  <si>
    <t>I provide a well structured maintenance plan and 4 or more references to XPS systems that are maintained by my organization</t>
  </si>
  <si>
    <t>10%&lt;std-RE&lt; 25% eV</t>
  </si>
  <si>
    <t>I provide a well structured maintenance plan and 2 to 3 references to XPS systems that are maintained by my organization</t>
  </si>
  <si>
    <t>std-RE&lt; 50%</t>
  </si>
  <si>
    <t>I provide a well structured maintenance plan and 1 reference to XPS systems that are maintained by my organization</t>
  </si>
  <si>
    <t>4 modes</t>
  </si>
  <si>
    <t>2-year free software updates are part of the quotation</t>
  </si>
  <si>
    <t>2 modes</t>
  </si>
  <si>
    <t>2-year free software updates are not part of the quotation</t>
  </si>
  <si>
    <t>1 modes</t>
  </si>
  <si>
    <t>1-year replacement warranty is part of the quotation</t>
  </si>
  <si>
    <t xml:space="preserve"> footprint diameter &lt; 0.1 mm</t>
  </si>
  <si>
    <t>1-year replacement warranty is not part of the quotation</t>
  </si>
  <si>
    <t xml:space="preserve"> footprint diameter &lt; 1 mm</t>
  </si>
  <si>
    <t xml:space="preserve"> footprint diameter &lt; 2 mm</t>
  </si>
  <si>
    <r>
      <t>MP&gt; 1.10</t>
    </r>
    <r>
      <rPr>
        <vertAlign val="superscript"/>
        <sz val="11"/>
        <color theme="1"/>
        <rFont val="Calibri"/>
        <family val="2"/>
        <scheme val="minor"/>
      </rPr>
      <t>6</t>
    </r>
    <r>
      <rPr>
        <sz val="11"/>
        <color theme="1"/>
        <rFont val="Calibri"/>
        <family val="2"/>
        <scheme val="minor"/>
      </rPr>
      <t xml:space="preserve"> cps</t>
    </r>
  </si>
  <si>
    <r>
      <t>1.10</t>
    </r>
    <r>
      <rPr>
        <vertAlign val="superscript"/>
        <sz val="11"/>
        <color theme="1"/>
        <rFont val="Calibri"/>
        <family val="2"/>
        <scheme val="minor"/>
      </rPr>
      <t>6</t>
    </r>
    <r>
      <rPr>
        <sz val="11"/>
        <color theme="1"/>
        <rFont val="Calibri"/>
        <family val="2"/>
        <scheme val="minor"/>
      </rPr>
      <t>&gt;MP&gt; 1.10</t>
    </r>
    <r>
      <rPr>
        <vertAlign val="superscript"/>
        <sz val="11"/>
        <color theme="1"/>
        <rFont val="Calibri"/>
        <family val="2"/>
        <scheme val="minor"/>
      </rPr>
      <t>5</t>
    </r>
    <r>
      <rPr>
        <sz val="11"/>
        <color theme="1"/>
        <rFont val="Calibri"/>
        <family val="2"/>
        <scheme val="minor"/>
      </rPr>
      <t xml:space="preserve"> cps</t>
    </r>
  </si>
  <si>
    <r>
      <t>MP&lt; 1.10</t>
    </r>
    <r>
      <rPr>
        <vertAlign val="superscript"/>
        <sz val="11"/>
        <color theme="1"/>
        <rFont val="Calibri"/>
        <family val="2"/>
        <scheme val="minor"/>
      </rPr>
      <t>5</t>
    </r>
    <r>
      <rPr>
        <sz val="11"/>
        <color theme="1"/>
        <rFont val="Calibri"/>
        <family val="2"/>
        <scheme val="minor"/>
      </rPr>
      <t xml:space="preserve"> cps</t>
    </r>
  </si>
  <si>
    <t>m-metal shielding</t>
  </si>
  <si>
    <t>Helmholtz coil</t>
  </si>
  <si>
    <t>insulator BE peak position within 0.5eV of target</t>
  </si>
  <si>
    <t>insulator BE peak position within 0.5-1eV of target</t>
  </si>
  <si>
    <t>insulator BE peak position within 1-5eV of target</t>
  </si>
  <si>
    <t>during data acquisition display and quantification</t>
  </si>
  <si>
    <t>during data acqisition display, but after acquisition quantification</t>
  </si>
  <si>
    <t>after data acquisition display and quantification</t>
  </si>
  <si>
    <t>#SP&gt; 25</t>
  </si>
  <si>
    <t>1&lt;#SP&lt;25</t>
  </si>
  <si>
    <t>#SP=1</t>
  </si>
  <si>
    <t>data export and real-time read-out possible</t>
  </si>
  <si>
    <t>data export or real-time read-out possible</t>
  </si>
  <si>
    <t>data export possible</t>
  </si>
  <si>
    <t>software control included</t>
  </si>
  <si>
    <t>Not included</t>
  </si>
  <si>
    <t>All three additional flanges</t>
  </si>
  <si>
    <t>Two out of three additional flanges</t>
  </si>
  <si>
    <t>One additional flange</t>
  </si>
  <si>
    <r>
      <t>P&lt; 1x10</t>
    </r>
    <r>
      <rPr>
        <vertAlign val="superscript"/>
        <sz val="11"/>
        <color theme="1"/>
        <rFont val="Calibri"/>
        <family val="2"/>
        <scheme val="minor"/>
      </rPr>
      <t>-6</t>
    </r>
    <r>
      <rPr>
        <sz val="11"/>
        <color theme="1"/>
        <rFont val="Calibri"/>
        <family val="2"/>
        <scheme val="minor"/>
      </rPr>
      <t xml:space="preserve"> mbar within 15 min</t>
    </r>
  </si>
  <si>
    <r>
      <t>1x10</t>
    </r>
    <r>
      <rPr>
        <vertAlign val="superscript"/>
        <sz val="11"/>
        <color theme="1"/>
        <rFont val="Calibri"/>
        <family val="2"/>
        <scheme val="minor"/>
      </rPr>
      <t>-6</t>
    </r>
    <r>
      <rPr>
        <sz val="11"/>
        <color theme="1"/>
        <rFont val="Calibri"/>
        <family val="2"/>
        <scheme val="minor"/>
      </rPr>
      <t xml:space="preserve"> &lt; P&lt; 1x10</t>
    </r>
    <r>
      <rPr>
        <vertAlign val="superscript"/>
        <sz val="11"/>
        <color theme="1"/>
        <rFont val="Calibri"/>
        <family val="2"/>
        <scheme val="minor"/>
      </rPr>
      <t>-5</t>
    </r>
    <r>
      <rPr>
        <sz val="11"/>
        <color theme="1"/>
        <rFont val="Calibri"/>
        <family val="2"/>
        <scheme val="minor"/>
      </rPr>
      <t xml:space="preserve"> mbar within 15 min</t>
    </r>
  </si>
  <si>
    <r>
      <t>1x10</t>
    </r>
    <r>
      <rPr>
        <vertAlign val="superscript"/>
        <sz val="11"/>
        <color theme="1"/>
        <rFont val="Calibri"/>
        <family val="2"/>
        <scheme val="minor"/>
      </rPr>
      <t>-5</t>
    </r>
    <r>
      <rPr>
        <sz val="11"/>
        <color theme="1"/>
        <rFont val="Calibri"/>
        <family val="2"/>
        <scheme val="minor"/>
      </rPr>
      <t xml:space="preserve"> &lt;P&lt; 1x10</t>
    </r>
    <r>
      <rPr>
        <vertAlign val="superscript"/>
        <sz val="11"/>
        <color theme="1"/>
        <rFont val="Calibri"/>
        <family val="2"/>
        <scheme val="minor"/>
      </rPr>
      <t>-4</t>
    </r>
    <r>
      <rPr>
        <sz val="11"/>
        <color theme="1"/>
        <rFont val="Calibri"/>
        <family val="2"/>
        <scheme val="minor"/>
      </rPr>
      <t xml:space="preserve"> mbar within 15 min</t>
    </r>
  </si>
  <si>
    <t>top view live zoomed in range and overview</t>
  </si>
  <si>
    <t>top view live zoomed in range or overview</t>
  </si>
  <si>
    <t>any image of sample table</t>
  </si>
  <si>
    <t>O1s&gt; 15%</t>
  </si>
  <si>
    <t>5%&lt;O1s&lt; 15% eV</t>
  </si>
  <si>
    <t>O1s&lt; 5%</t>
  </si>
  <si>
    <t>Mg-source included</t>
  </si>
  <si>
    <t>No Mg-source included</t>
  </si>
  <si>
    <t>UPS source included</t>
  </si>
  <si>
    <t>No UPS source included</t>
  </si>
  <si>
    <t>Floor footprint fits within a 1 m x 2 m rectangle</t>
  </si>
  <si>
    <t>Floor footprint does not fit within a 1 m x 2 m rectangle</t>
  </si>
  <si>
    <t>Addition of harder x-ray source is feasible</t>
  </si>
  <si>
    <t>Addition of harder x-ray source is not feasible</t>
  </si>
  <si>
    <t>Bake out tent not on quotation</t>
  </si>
  <si>
    <t>Transfer point camera not on quotation</t>
  </si>
  <si>
    <t>Auto-loading feasible</t>
  </si>
  <si>
    <t>Auto-loading not feasible</t>
  </si>
  <si>
    <t>Wide opening lens not on quotation</t>
  </si>
  <si>
    <t>Faraday cup, phosphor and Ag sample</t>
  </si>
  <si>
    <t>phosfor and Ag sample</t>
  </si>
  <si>
    <t>Automated control feasibile</t>
  </si>
  <si>
    <t>Automated control not-feasible</t>
  </si>
  <si>
    <t>SR16</t>
  </si>
  <si>
    <t>Analysis software integrated with control software that including, elaborate data analysis and modification schemes allowing elaborate peak shape fitting, charge shift correction, target factor analysis for components, principal components analysis, overlay and compare of multiple datasets, spectral modifications like differentiation, multiple display modes for large data sets (single trace, 2D, image), stratified systems modelling</t>
  </si>
  <si>
    <t>Analysis software on quotation</t>
  </si>
  <si>
    <t>Analysis software on quotation: 3 point.
Analysis software not on quotation: 0 point.</t>
  </si>
  <si>
    <t>Analysis software not on quotation</t>
  </si>
  <si>
    <t>Annex A - XPS Award criteria</t>
  </si>
  <si>
    <r>
      <t>P&lt; 1x10</t>
    </r>
    <r>
      <rPr>
        <i/>
        <vertAlign val="superscript"/>
        <sz val="11"/>
        <color theme="1"/>
        <rFont val="Calibri"/>
        <family val="2"/>
        <scheme val="minor"/>
      </rPr>
      <t>-6</t>
    </r>
    <r>
      <rPr>
        <i/>
        <sz val="11"/>
        <color theme="1"/>
        <rFont val="Calibri"/>
        <family val="2"/>
        <scheme val="minor"/>
      </rPr>
      <t xml:space="preserve"> mbar within 15 min: 10 points
1x10</t>
    </r>
    <r>
      <rPr>
        <i/>
        <vertAlign val="superscript"/>
        <sz val="11"/>
        <color theme="1"/>
        <rFont val="Calibri"/>
        <family val="2"/>
        <scheme val="minor"/>
      </rPr>
      <t>-6</t>
    </r>
    <r>
      <rPr>
        <i/>
        <sz val="11"/>
        <color theme="1"/>
        <rFont val="Calibri"/>
        <family val="2"/>
        <scheme val="minor"/>
      </rPr>
      <t xml:space="preserve"> &lt; P&lt; 1x10</t>
    </r>
    <r>
      <rPr>
        <i/>
        <vertAlign val="superscript"/>
        <sz val="11"/>
        <color theme="1"/>
        <rFont val="Calibri"/>
        <family val="2"/>
        <scheme val="minor"/>
      </rPr>
      <t>-5</t>
    </r>
    <r>
      <rPr>
        <i/>
        <sz val="11"/>
        <color theme="1"/>
        <rFont val="Calibri"/>
        <family val="2"/>
        <scheme val="minor"/>
      </rPr>
      <t xml:space="preserve"> mbar within 15 min: 4 points
1x10</t>
    </r>
    <r>
      <rPr>
        <i/>
        <vertAlign val="superscript"/>
        <sz val="11"/>
        <color theme="1"/>
        <rFont val="Calibri"/>
        <family val="2"/>
        <scheme val="minor"/>
      </rPr>
      <t>-5</t>
    </r>
    <r>
      <rPr>
        <i/>
        <sz val="11"/>
        <color theme="1"/>
        <rFont val="Calibri"/>
        <family val="2"/>
        <scheme val="minor"/>
      </rPr>
      <t xml:space="preserve"> &lt;P&lt; 1x10</t>
    </r>
    <r>
      <rPr>
        <i/>
        <vertAlign val="superscript"/>
        <sz val="11"/>
        <color theme="1"/>
        <rFont val="Calibri"/>
        <family val="2"/>
        <scheme val="minor"/>
      </rPr>
      <t>-4</t>
    </r>
    <r>
      <rPr>
        <i/>
        <sz val="11"/>
        <color theme="1"/>
        <rFont val="Calibri"/>
        <family val="2"/>
        <scheme val="minor"/>
      </rPr>
      <t xml:space="preserve"> mbar within 15 min: 1 point</t>
    </r>
  </si>
  <si>
    <r>
      <t xml:space="preserve">Upload this document </t>
    </r>
    <r>
      <rPr>
        <b/>
        <u/>
        <sz val="13"/>
        <color rgb="FFFF0000"/>
        <rFont val="Calibri"/>
        <family val="2"/>
        <scheme val="minor"/>
      </rPr>
      <t>in Excel-format</t>
    </r>
    <r>
      <rPr>
        <b/>
        <sz val="13"/>
        <color rgb="FFFF0000"/>
        <rFont val="Calibri"/>
        <family val="2"/>
        <scheme val="minor"/>
      </rPr>
      <t xml:space="preserve"> with your Tender in TenderNed. It is </t>
    </r>
    <r>
      <rPr>
        <b/>
        <u/>
        <sz val="13"/>
        <color rgb="FFFF0000"/>
        <rFont val="Calibri"/>
        <family val="2"/>
        <scheme val="minor"/>
      </rPr>
      <t>not allowed</t>
    </r>
    <r>
      <rPr>
        <b/>
        <sz val="13"/>
        <color rgb="FFFF0000"/>
        <rFont val="Calibri"/>
        <family val="2"/>
        <scheme val="minor"/>
      </rPr>
      <t xml:space="preserve"> to upload this document in PDF-format.</t>
    </r>
  </si>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</sst>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i/>
      <vertAlign val="superscript"/>
      <sz val="11"/>
      <color theme="1"/>
      <name val="Calibri"/>
      <family val="2"/>
      <scheme val="minor"/>
    </font>
    <font>
      <sz val="11"/>
      <name val="Calibri"/>
      <family val="2"/>
      <scheme val="minor"/>
    </font>
    <font>
      <i/>
      <sz val="11"/>
      <name val="Calibri"/>
      <family val="2"/>
      <scheme val="minor"/>
    </font>
    <font>
      <vertAlign val="superscript"/>
      <sz val="11"/>
      <color theme="1"/>
      <name val="Calibri"/>
      <family val="2"/>
      <scheme val="minor"/>
    </font>
    <font>
      <sz val="11"/>
      <color rgb="FF000000"/>
      <name val="Calibri"/>
      <family val="2"/>
      <scheme val="minor"/>
    </font>
    <font>
      <sz val="11"/>
      <color rgb="FFFF0000"/>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20"/>
      <name val="Calibri"/>
      <family val="2"/>
      <scheme val="minor"/>
    </font>
    <font>
      <i/>
      <sz val="11"/>
      <name val="Symbol"/>
      <family val="1"/>
      <charset val="2"/>
    </font>
    <font>
      <i/>
      <sz val="11"/>
      <name val="Calibri"/>
      <family val="1"/>
      <charset val="2"/>
      <scheme val="minor"/>
    </font>
    <font>
      <b/>
      <sz val="12"/>
      <color rgb="FFFF0000"/>
      <name val="Calibri"/>
      <family val="2"/>
      <scheme val="minor"/>
    </font>
    <font>
      <b/>
      <sz val="13"/>
      <color rgb="FFFF0000"/>
      <name val="Calibri"/>
      <family val="2"/>
      <scheme val="minor"/>
    </font>
    <font>
      <b/>
      <u/>
      <sz val="13"/>
      <color rgb="FFFF0000"/>
      <name val="Calibri"/>
      <family val="2"/>
      <scheme val="minor"/>
    </font>
  </fonts>
  <fills count="7">
    <fill>
      <patternFill patternType="none"/>
    </fill>
    <fill>
      <patternFill patternType="gray125"/>
    </fill>
    <fill>
      <patternFill patternType="solid">
        <fgColor theme="9"/>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bgColor indexed="64"/>
      </patternFill>
    </fill>
    <fill>
      <patternFill patternType="solid">
        <fgColor theme="0" tint="-0.249977111117893"/>
        <bgColor indexed="64"/>
      </patternFill>
    </fill>
  </fills>
  <borders count="39">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dashed">
        <color indexed="64"/>
      </bottom>
      <diagonal/>
    </border>
    <border>
      <left style="dashed">
        <color indexed="64"/>
      </left>
      <right/>
      <top/>
      <bottom/>
      <diagonal/>
    </border>
    <border>
      <left/>
      <right/>
      <top style="dashed">
        <color indexed="64"/>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right style="medium">
        <color indexed="64"/>
      </right>
      <top/>
      <bottom style="medium">
        <color indexed="64"/>
      </bottom>
      <diagonal/>
    </border>
    <border>
      <left style="dashed">
        <color indexed="64"/>
      </left>
      <right style="medium">
        <color indexed="64"/>
      </right>
      <top/>
      <bottom style="dashed">
        <color indexed="64"/>
      </bottom>
      <diagonal/>
    </border>
    <border>
      <left style="thin">
        <color theme="0" tint="-0.14999847407452621"/>
      </left>
      <right style="medium">
        <color indexed="64"/>
      </right>
      <top style="medium">
        <color indexed="64"/>
      </top>
      <bottom style="thin">
        <color theme="0" tint="-0.1499984740745262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medium">
        <color indexed="64"/>
      </bottom>
      <diagonal/>
    </border>
    <border>
      <left/>
      <right style="medium">
        <color indexed="64"/>
      </right>
      <top style="medium">
        <color indexed="64"/>
      </top>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dashed">
        <color indexed="64"/>
      </left>
      <right style="thin">
        <color indexed="64"/>
      </right>
      <top/>
      <bottom style="dashed">
        <color indexed="64"/>
      </bottom>
      <diagonal/>
    </border>
    <border>
      <left/>
      <right style="dashed">
        <color indexed="64"/>
      </right>
      <top style="dashed">
        <color indexed="64"/>
      </top>
      <bottom/>
      <diagonal/>
    </border>
    <border>
      <left style="dashed">
        <color indexed="64"/>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style="thin">
        <color theme="0" tint="-0.14999847407452621"/>
      </left>
      <right style="thin">
        <color theme="0" tint="-0.14999847407452621"/>
      </right>
      <top style="medium">
        <color indexed="64"/>
      </top>
      <bottom style="thin">
        <color theme="0" tint="-0.14999847407452621"/>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dashed">
        <color indexed="64"/>
      </bottom>
      <diagonal/>
    </border>
    <border>
      <left style="thin">
        <color theme="2" tint="-9.9978637043366805E-2"/>
      </left>
      <right style="thin">
        <color theme="2" tint="-9.9978637043366805E-2"/>
      </right>
      <top style="medium">
        <color indexed="64"/>
      </top>
      <bottom style="thin">
        <color theme="2" tint="-9.9978637043366805E-2"/>
      </bottom>
      <diagonal/>
    </border>
  </borders>
  <cellStyleXfs count="2">
    <xf numFmtId="0" fontId="0" fillId="0" borderId="0"/>
    <xf numFmtId="44" fontId="1" fillId="0" borderId="0" applyFont="0" applyFill="0" applyBorder="0" applyAlignment="0" applyProtection="0"/>
  </cellStyleXfs>
  <cellXfs count="180">
    <xf numFmtId="0" fontId="0" fillId="0" borderId="0" xfId="0"/>
    <xf numFmtId="0" fontId="13" fillId="3" borderId="5" xfId="0" applyFont="1" applyFill="1" applyBorder="1" applyAlignment="1" applyProtection="1">
      <alignment horizontal="left" vertical="top" wrapText="1"/>
      <protection locked="0"/>
    </xf>
    <xf numFmtId="0" fontId="11" fillId="3" borderId="20" xfId="0" applyFont="1" applyFill="1" applyBorder="1" applyAlignment="1" applyProtection="1">
      <alignment vertical="center" wrapText="1"/>
      <protection locked="0"/>
    </xf>
    <xf numFmtId="0" fontId="0" fillId="3" borderId="1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11" fillId="3" borderId="21" xfId="0" applyFont="1" applyFill="1" applyBorder="1" applyAlignment="1" applyProtection="1">
      <alignment vertical="center" wrapText="1"/>
      <protection locked="0"/>
    </xf>
    <xf numFmtId="0" fontId="0" fillId="3" borderId="17" xfId="0" applyFill="1" applyBorder="1" applyAlignment="1" applyProtection="1">
      <alignment vertical="center"/>
      <protection locked="0"/>
    </xf>
    <xf numFmtId="0" fontId="0" fillId="3" borderId="9" xfId="0" applyFill="1" applyBorder="1" applyAlignment="1" applyProtection="1">
      <alignment vertical="center"/>
      <protection locked="0"/>
    </xf>
    <xf numFmtId="0" fontId="11" fillId="3" borderId="22" xfId="0" applyFont="1" applyFill="1" applyBorder="1" applyAlignment="1" applyProtection="1">
      <alignment vertical="center" wrapText="1"/>
      <protection locked="0"/>
    </xf>
    <xf numFmtId="0" fontId="0" fillId="3" borderId="18"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11" fillId="3" borderId="37" xfId="0" applyFont="1" applyFill="1" applyBorder="1" applyAlignment="1" applyProtection="1">
      <alignment vertical="center" wrapText="1"/>
      <protection locked="0"/>
    </xf>
    <xf numFmtId="0" fontId="0" fillId="3" borderId="12" xfId="0" applyFill="1" applyBorder="1" applyAlignment="1" applyProtection="1">
      <alignment vertical="center"/>
      <protection locked="0"/>
    </xf>
    <xf numFmtId="0" fontId="11" fillId="3" borderId="29" xfId="0" applyFont="1" applyFill="1" applyBorder="1" applyAlignment="1" applyProtection="1">
      <alignment vertical="center" wrapText="1"/>
      <protection locked="0"/>
    </xf>
    <xf numFmtId="0" fontId="11" fillId="3" borderId="29" xfId="0" applyFont="1" applyFill="1" applyBorder="1" applyAlignment="1" applyProtection="1">
      <alignment wrapText="1"/>
      <protection locked="0"/>
    </xf>
    <xf numFmtId="0" fontId="0" fillId="3" borderId="17" xfId="0" applyFill="1" applyBorder="1" applyProtection="1">
      <protection locked="0"/>
    </xf>
    <xf numFmtId="0" fontId="0" fillId="3" borderId="9" xfId="0" applyFill="1" applyBorder="1" applyProtection="1">
      <protection locked="0"/>
    </xf>
    <xf numFmtId="0" fontId="11" fillId="3" borderId="31" xfId="0" applyFont="1" applyFill="1" applyBorder="1" applyAlignment="1" applyProtection="1">
      <alignment vertical="center" wrapText="1"/>
      <protection locked="0"/>
    </xf>
    <xf numFmtId="0" fontId="0" fillId="3" borderId="27" xfId="0" applyFill="1" applyBorder="1" applyProtection="1">
      <protection locked="0"/>
    </xf>
    <xf numFmtId="0" fontId="0" fillId="3" borderId="28" xfId="0" applyFill="1" applyBorder="1" applyProtection="1">
      <protection locked="0"/>
    </xf>
    <xf numFmtId="0" fontId="11" fillId="3" borderId="26" xfId="0" applyFont="1" applyFill="1" applyBorder="1" applyAlignment="1" applyProtection="1">
      <alignment vertical="center" wrapText="1"/>
      <protection locked="0"/>
    </xf>
    <xf numFmtId="0" fontId="0" fillId="3" borderId="16" xfId="0" applyFill="1" applyBorder="1" applyProtection="1">
      <protection locked="0"/>
    </xf>
    <xf numFmtId="0" fontId="0" fillId="3" borderId="12" xfId="0" applyFill="1" applyBorder="1" applyProtection="1">
      <protection locked="0"/>
    </xf>
    <xf numFmtId="0" fontId="0" fillId="3" borderId="18" xfId="0" applyFill="1" applyBorder="1" applyProtection="1">
      <protection locked="0"/>
    </xf>
    <xf numFmtId="0" fontId="0" fillId="3" borderId="10" xfId="0" applyFill="1" applyBorder="1" applyProtection="1">
      <protection locked="0"/>
    </xf>
    <xf numFmtId="0" fontId="0" fillId="0" borderId="0" xfId="0" applyProtection="1"/>
    <xf numFmtId="0" fontId="15" fillId="0" borderId="0" xfId="0" applyFont="1" applyProtection="1"/>
    <xf numFmtId="0" fontId="0" fillId="0" borderId="2" xfId="0" applyBorder="1" applyAlignment="1" applyProtection="1">
      <alignment horizontal="left" vertical="top" wrapText="1"/>
    </xf>
    <xf numFmtId="0" fontId="0" fillId="0" borderId="0" xfId="0" applyAlignment="1" applyProtection="1">
      <alignment horizontal="left" vertical="top" wrapText="1"/>
    </xf>
    <xf numFmtId="0" fontId="3" fillId="0" borderId="0" xfId="0" applyFont="1" applyProtection="1"/>
    <xf numFmtId="0" fontId="0" fillId="0" borderId="0" xfId="0" applyAlignment="1" applyProtection="1">
      <alignment horizontal="center"/>
    </xf>
    <xf numFmtId="0" fontId="10" fillId="0" borderId="0" xfId="0" applyFont="1" applyProtection="1"/>
    <xf numFmtId="0" fontId="10" fillId="0" borderId="0" xfId="0" applyFont="1" applyAlignment="1" applyProtection="1">
      <alignment horizontal="center"/>
    </xf>
    <xf numFmtId="0" fontId="13" fillId="0" borderId="0" xfId="0" applyFont="1" applyProtection="1"/>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19" fillId="0" borderId="0" xfId="0" applyFont="1" applyProtection="1"/>
    <xf numFmtId="0" fontId="19" fillId="0" borderId="0" xfId="0" applyFont="1" applyAlignment="1" applyProtection="1">
      <alignment horizontal="left" vertical="top"/>
    </xf>
    <xf numFmtId="0" fontId="18" fillId="0" borderId="0" xfId="0" applyFont="1" applyAlignment="1" applyProtection="1">
      <alignment horizontal="left" vertical="top"/>
    </xf>
    <xf numFmtId="0" fontId="3" fillId="3" borderId="1" xfId="0" applyFont="1" applyFill="1" applyBorder="1" applyProtection="1"/>
    <xf numFmtId="0" fontId="0" fillId="0" borderId="0" xfId="0" applyFill="1" applyProtection="1"/>
    <xf numFmtId="0" fontId="3" fillId="0" borderId="0" xfId="0" applyFont="1" applyFill="1" applyBorder="1" applyProtection="1"/>
    <xf numFmtId="0" fontId="3" fillId="0" borderId="0" xfId="0" applyFont="1" applyFill="1" applyProtection="1"/>
    <xf numFmtId="0" fontId="0" fillId="0" borderId="0" xfId="0" applyFill="1" applyAlignment="1" applyProtection="1">
      <alignment horizontal="center"/>
    </xf>
    <xf numFmtId="0" fontId="10" fillId="0" borderId="0" xfId="0" applyFont="1" applyFill="1" applyProtection="1"/>
    <xf numFmtId="0" fontId="10" fillId="0" borderId="0" xfId="0" applyFont="1" applyFill="1" applyAlignment="1" applyProtection="1">
      <alignment horizontal="center"/>
    </xf>
    <xf numFmtId="0" fontId="0" fillId="0" borderId="0" xfId="0" applyFont="1" applyFill="1" applyBorder="1" applyAlignment="1" applyProtection="1">
      <alignment horizontal="right" wrapText="1"/>
    </xf>
    <xf numFmtId="0" fontId="0" fillId="0" borderId="0" xfId="0" applyFont="1" applyFill="1" applyBorder="1" applyAlignment="1" applyProtection="1">
      <alignment horizontal="left" wrapText="1"/>
    </xf>
    <xf numFmtId="0" fontId="13" fillId="4" borderId="0" xfId="0" applyFont="1" applyFill="1" applyAlignment="1" applyProtection="1">
      <alignment horizontal="left"/>
    </xf>
    <xf numFmtId="0" fontId="1" fillId="2" borderId="0" xfId="0" applyFont="1" applyFill="1" applyProtection="1"/>
    <xf numFmtId="0" fontId="2" fillId="2" borderId="0" xfId="0" applyFont="1" applyFill="1" applyAlignment="1" applyProtection="1">
      <alignment wrapText="1"/>
    </xf>
    <xf numFmtId="0" fontId="1" fillId="2" borderId="0" xfId="0" applyFont="1" applyFill="1" applyAlignment="1" applyProtection="1">
      <alignment horizontal="left" vertical="top" wrapText="1"/>
    </xf>
    <xf numFmtId="0" fontId="3" fillId="2" borderId="0" xfId="0" applyFont="1" applyFill="1" applyProtection="1"/>
    <xf numFmtId="0" fontId="1" fillId="2" borderId="0" xfId="0" applyFont="1" applyFill="1" applyAlignment="1" applyProtection="1">
      <alignment horizontal="center"/>
    </xf>
    <xf numFmtId="0" fontId="10" fillId="2" borderId="0" xfId="0" applyFont="1" applyFill="1" applyProtection="1"/>
    <xf numFmtId="0" fontId="10" fillId="2" borderId="0" xfId="0" applyFont="1" applyFill="1" applyAlignment="1" applyProtection="1">
      <alignment horizontal="center"/>
    </xf>
    <xf numFmtId="0" fontId="0" fillId="4" borderId="0" xfId="0" applyFill="1" applyAlignment="1" applyProtection="1">
      <alignment horizontal="left" wrapText="1"/>
    </xf>
    <xf numFmtId="0" fontId="0" fillId="2" borderId="7" xfId="0" applyFill="1" applyBorder="1" applyAlignment="1" applyProtection="1">
      <alignment horizontal="right"/>
    </xf>
    <xf numFmtId="0" fontId="2" fillId="2" borderId="7" xfId="0" applyFont="1" applyFill="1" applyBorder="1" applyAlignment="1" applyProtection="1">
      <alignment wrapText="1"/>
    </xf>
    <xf numFmtId="0" fontId="2" fillId="2" borderId="7" xfId="0" applyFont="1" applyFill="1" applyBorder="1" applyAlignment="1" applyProtection="1">
      <alignment horizontal="left" wrapText="1"/>
    </xf>
    <xf numFmtId="0" fontId="4" fillId="2" borderId="7" xfId="0" applyFont="1" applyFill="1" applyBorder="1" applyProtection="1"/>
    <xf numFmtId="0" fontId="2" fillId="2" borderId="7" xfId="0" applyFont="1" applyFill="1" applyBorder="1" applyAlignment="1" applyProtection="1">
      <alignment horizontal="center"/>
    </xf>
    <xf numFmtId="0" fontId="14" fillId="2" borderId="7" xfId="0" applyFont="1" applyFill="1" applyBorder="1" applyAlignment="1" applyProtection="1">
      <alignment horizontal="center" wrapText="1"/>
    </xf>
    <xf numFmtId="0" fontId="14" fillId="2" borderId="7" xfId="0" applyFont="1" applyFill="1" applyBorder="1" applyAlignment="1" applyProtection="1">
      <alignment horizontal="center"/>
    </xf>
    <xf numFmtId="0" fontId="13" fillId="4" borderId="7" xfId="0" applyFont="1" applyFill="1" applyBorder="1" applyAlignment="1" applyProtection="1">
      <alignment horizontal="left"/>
    </xf>
    <xf numFmtId="0" fontId="12" fillId="0" borderId="0" xfId="0" applyFont="1" applyProtection="1"/>
    <xf numFmtId="0" fontId="1" fillId="0" borderId="0" xfId="0" applyFont="1" applyAlignment="1" applyProtection="1">
      <alignment horizontal="right" vertical="top"/>
    </xf>
    <xf numFmtId="0" fontId="3" fillId="0" borderId="0" xfId="0" applyFont="1" applyAlignment="1" applyProtection="1">
      <alignment vertical="top" wrapText="1"/>
    </xf>
    <xf numFmtId="0" fontId="1" fillId="0" borderId="23" xfId="0" applyFont="1" applyBorder="1" applyAlignment="1" applyProtection="1">
      <alignment horizontal="center" vertical="center"/>
    </xf>
    <xf numFmtId="0" fontId="11" fillId="0" borderId="19" xfId="0" applyFont="1" applyBorder="1" applyAlignment="1" applyProtection="1">
      <alignment horizontal="center" vertical="center"/>
    </xf>
    <xf numFmtId="0" fontId="1" fillId="0" borderId="0" xfId="0" applyFont="1" applyAlignment="1" applyProtection="1">
      <alignment horizontal="left" vertical="top" wrapText="1"/>
    </xf>
    <xf numFmtId="0" fontId="1" fillId="0" borderId="24" xfId="0" applyFont="1" applyBorder="1" applyAlignment="1" applyProtection="1">
      <alignment horizontal="center" vertical="center"/>
    </xf>
    <xf numFmtId="0" fontId="11" fillId="0" borderId="14" xfId="0" applyFont="1" applyBorder="1" applyAlignment="1" applyProtection="1">
      <alignment horizontal="center" vertical="center"/>
    </xf>
    <xf numFmtId="0" fontId="9" fillId="0" borderId="0" xfId="0" applyFont="1" applyAlignment="1" applyProtection="1">
      <alignment vertical="top" wrapText="1"/>
    </xf>
    <xf numFmtId="0" fontId="6" fillId="0" borderId="0" xfId="0" applyFont="1" applyAlignment="1" applyProtection="1">
      <alignment horizontal="left" vertical="top" wrapText="1"/>
    </xf>
    <xf numFmtId="0" fontId="17" fillId="0" borderId="0" xfId="0" applyFont="1" applyAlignment="1" applyProtection="1">
      <alignment vertical="top" wrapText="1"/>
    </xf>
    <xf numFmtId="0" fontId="1" fillId="0" borderId="7" xfId="0" applyFont="1" applyBorder="1" applyAlignment="1" applyProtection="1">
      <alignment horizontal="right" vertical="top"/>
    </xf>
    <xf numFmtId="0" fontId="9" fillId="0" borderId="7" xfId="0" applyFont="1" applyBorder="1" applyAlignment="1" applyProtection="1">
      <alignment horizontal="justify" vertical="top"/>
    </xf>
    <xf numFmtId="0" fontId="6" fillId="0" borderId="7" xfId="0" applyFont="1" applyBorder="1" applyAlignment="1" applyProtection="1">
      <alignment horizontal="left" vertical="top" wrapText="1"/>
    </xf>
    <xf numFmtId="0" fontId="7" fillId="0" borderId="7" xfId="0" applyFont="1" applyBorder="1" applyAlignment="1" applyProtection="1">
      <alignment vertical="top" wrapText="1"/>
    </xf>
    <xf numFmtId="0" fontId="1" fillId="0" borderId="25" xfId="0" applyFont="1" applyBorder="1" applyAlignment="1" applyProtection="1">
      <alignment horizontal="center" vertical="center"/>
    </xf>
    <xf numFmtId="0" fontId="11" fillId="0" borderId="11" xfId="0" applyFont="1" applyBorder="1" applyAlignment="1" applyProtection="1">
      <alignment horizontal="center" vertical="center"/>
    </xf>
    <xf numFmtId="0" fontId="1" fillId="0" borderId="32" xfId="0" applyFont="1" applyBorder="1" applyAlignment="1" applyProtection="1">
      <alignment horizontal="right" vertical="top"/>
    </xf>
    <xf numFmtId="0" fontId="1" fillId="0" borderId="33" xfId="0" applyFont="1" applyBorder="1" applyAlignment="1" applyProtection="1">
      <alignment horizontal="right" vertical="top"/>
    </xf>
    <xf numFmtId="0" fontId="9" fillId="0" borderId="33" xfId="0" applyFont="1" applyBorder="1" applyAlignment="1" applyProtection="1">
      <alignment horizontal="justify" vertical="top"/>
    </xf>
    <xf numFmtId="0" fontId="6" fillId="0" borderId="33" xfId="0" applyFont="1" applyBorder="1" applyAlignment="1" applyProtection="1">
      <alignment horizontal="left" vertical="top" wrapText="1"/>
    </xf>
    <xf numFmtId="0" fontId="7" fillId="0" borderId="33" xfId="0" applyFont="1" applyBorder="1" applyAlignment="1" applyProtection="1">
      <alignment vertical="top" wrapText="1"/>
    </xf>
    <xf numFmtId="0" fontId="1" fillId="0" borderId="33" xfId="0" applyFont="1" applyBorder="1" applyAlignment="1" applyProtection="1">
      <alignment horizontal="center" vertical="center"/>
    </xf>
    <xf numFmtId="0" fontId="11" fillId="0" borderId="38" xfId="0" applyFont="1" applyBorder="1" applyAlignment="1" applyProtection="1">
      <alignment vertical="center" wrapText="1"/>
    </xf>
    <xf numFmtId="0" fontId="11" fillId="0" borderId="33" xfId="0" applyFont="1" applyBorder="1" applyAlignment="1" applyProtection="1">
      <alignment horizontal="center" vertical="center"/>
    </xf>
    <xf numFmtId="0" fontId="0" fillId="0" borderId="34" xfId="0" applyBorder="1" applyAlignment="1" applyProtection="1">
      <alignment vertical="center"/>
    </xf>
    <xf numFmtId="0" fontId="0" fillId="0" borderId="13" xfId="0" applyBorder="1" applyAlignment="1" applyProtection="1">
      <alignment vertical="center"/>
    </xf>
    <xf numFmtId="0" fontId="0" fillId="2" borderId="36" xfId="0" applyFill="1" applyBorder="1" applyAlignment="1" applyProtection="1">
      <alignment horizontal="right" vertical="top"/>
    </xf>
    <xf numFmtId="0" fontId="0" fillId="2" borderId="7" xfId="0" applyFill="1" applyBorder="1" applyAlignment="1" applyProtection="1">
      <alignment horizontal="right" vertical="top"/>
    </xf>
    <xf numFmtId="0" fontId="9" fillId="2" borderId="7" xfId="0" applyFont="1" applyFill="1" applyBorder="1" applyAlignment="1" applyProtection="1">
      <alignment horizontal="justify" vertical="top"/>
    </xf>
    <xf numFmtId="0" fontId="6" fillId="2" borderId="7" xfId="0" applyFont="1" applyFill="1" applyBorder="1" applyAlignment="1" applyProtection="1">
      <alignment horizontal="left" vertical="top" wrapText="1"/>
    </xf>
    <xf numFmtId="0" fontId="7" fillId="2" borderId="7" xfId="0" applyFont="1" applyFill="1" applyBorder="1" applyAlignment="1" applyProtection="1">
      <alignment vertical="top" wrapText="1"/>
    </xf>
    <xf numFmtId="0" fontId="13" fillId="4" borderId="11" xfId="0" applyFont="1" applyFill="1" applyBorder="1" applyAlignment="1" applyProtection="1">
      <alignment horizontal="left"/>
    </xf>
    <xf numFmtId="0" fontId="1" fillId="0" borderId="30" xfId="0" applyFont="1" applyBorder="1" applyAlignment="1" applyProtection="1">
      <alignment horizontal="right" vertical="top"/>
    </xf>
    <xf numFmtId="0" fontId="1" fillId="0" borderId="0" xfId="0" applyFont="1" applyBorder="1" applyAlignment="1" applyProtection="1">
      <alignment horizontal="right" vertical="top"/>
    </xf>
    <xf numFmtId="0" fontId="0" fillId="0" borderId="0" xfId="0" applyBorder="1" applyAlignment="1" applyProtection="1">
      <alignment horizontal="left" vertical="top" wrapText="1"/>
    </xf>
    <xf numFmtId="0" fontId="1" fillId="0" borderId="0" xfId="0" applyFont="1" applyBorder="1" applyAlignment="1" applyProtection="1">
      <alignment horizontal="left" vertical="top" wrapText="1"/>
    </xf>
    <xf numFmtId="0" fontId="3" fillId="0" borderId="0" xfId="0" applyFont="1" applyBorder="1" applyAlignment="1" applyProtection="1">
      <alignment vertical="top" wrapText="1"/>
    </xf>
    <xf numFmtId="0" fontId="1" fillId="0" borderId="0" xfId="0" applyFont="1" applyBorder="1" applyAlignment="1" applyProtection="1">
      <alignment horizontal="left" vertical="top"/>
    </xf>
    <xf numFmtId="0" fontId="1" fillId="0" borderId="0" xfId="0" applyFont="1" applyBorder="1" applyAlignment="1" applyProtection="1">
      <alignment horizontal="right" vertical="top" wrapText="1"/>
    </xf>
    <xf numFmtId="0" fontId="3" fillId="0" borderId="0" xfId="0" applyFont="1" applyBorder="1" applyAlignment="1" applyProtection="1">
      <alignment horizontal="left" vertical="top" wrapText="1"/>
    </xf>
    <xf numFmtId="0" fontId="1" fillId="0" borderId="24" xfId="0" applyFont="1" applyBorder="1" applyAlignment="1" applyProtection="1">
      <alignment horizontal="center"/>
    </xf>
    <xf numFmtId="0" fontId="11" fillId="0" borderId="14" xfId="0" applyFont="1" applyBorder="1" applyAlignment="1" applyProtection="1">
      <alignment horizontal="center"/>
    </xf>
    <xf numFmtId="0" fontId="9" fillId="0" borderId="0" xfId="0" applyFont="1" applyBorder="1" applyAlignment="1" applyProtection="1">
      <alignment horizontal="right" vertical="top"/>
    </xf>
    <xf numFmtId="0" fontId="9" fillId="0" borderId="0" xfId="0" applyFont="1" applyBorder="1" applyAlignment="1" applyProtection="1">
      <alignment horizontal="left" vertical="top" wrapText="1"/>
    </xf>
    <xf numFmtId="0" fontId="3" fillId="0" borderId="0" xfId="0" applyFont="1" applyBorder="1" applyAlignment="1" applyProtection="1">
      <alignment wrapText="1"/>
    </xf>
    <xf numFmtId="0" fontId="6" fillId="0" borderId="0" xfId="0" applyFont="1" applyBorder="1" applyAlignment="1" applyProtection="1">
      <alignment vertical="top" wrapText="1"/>
    </xf>
    <xf numFmtId="0" fontId="6" fillId="0" borderId="0" xfId="0" applyFont="1" applyBorder="1" applyAlignment="1" applyProtection="1">
      <alignment horizontal="left" vertical="top" wrapText="1"/>
    </xf>
    <xf numFmtId="0" fontId="7" fillId="0" borderId="0" xfId="0" applyFont="1" applyBorder="1" applyAlignment="1" applyProtection="1">
      <alignment vertical="top" wrapText="1"/>
    </xf>
    <xf numFmtId="0" fontId="1" fillId="0" borderId="0" xfId="0" applyFont="1" applyBorder="1" applyAlignment="1" applyProtection="1">
      <alignment vertical="top" wrapText="1"/>
    </xf>
    <xf numFmtId="0" fontId="0" fillId="0" borderId="0" xfId="0" applyFont="1" applyBorder="1" applyAlignment="1" applyProtection="1">
      <alignment horizontal="right" vertical="top"/>
    </xf>
    <xf numFmtId="0" fontId="12" fillId="2" borderId="32" xfId="0" applyFont="1" applyFill="1" applyBorder="1" applyAlignment="1" applyProtection="1">
      <alignment horizontal="right" vertical="top"/>
    </xf>
    <xf numFmtId="0" fontId="12" fillId="2" borderId="33" xfId="0" applyFont="1" applyFill="1" applyBorder="1" applyAlignment="1" applyProtection="1">
      <alignment horizontal="right" vertical="top"/>
    </xf>
    <xf numFmtId="0" fontId="12" fillId="2" borderId="33" xfId="0" applyFont="1" applyFill="1" applyBorder="1" applyAlignment="1" applyProtection="1">
      <alignment horizontal="left" vertical="top" wrapText="1"/>
    </xf>
    <xf numFmtId="0" fontId="13" fillId="2" borderId="33" xfId="0" applyFont="1" applyFill="1" applyBorder="1" applyAlignment="1" applyProtection="1">
      <alignment horizontal="right"/>
    </xf>
    <xf numFmtId="0" fontId="13" fillId="2" borderId="33" xfId="0" applyFont="1" applyFill="1" applyBorder="1" applyAlignment="1" applyProtection="1">
      <alignment horizontal="center"/>
    </xf>
    <xf numFmtId="0" fontId="14" fillId="2" borderId="33" xfId="0" applyFont="1" applyFill="1" applyBorder="1" applyProtection="1"/>
    <xf numFmtId="0" fontId="14" fillId="2" borderId="33" xfId="0" applyFont="1" applyFill="1" applyBorder="1" applyAlignment="1" applyProtection="1">
      <alignment horizontal="center"/>
    </xf>
    <xf numFmtId="0" fontId="0" fillId="0" borderId="33" xfId="0" applyBorder="1" applyProtection="1"/>
    <xf numFmtId="0" fontId="0" fillId="0" borderId="19" xfId="0" applyBorder="1" applyProtection="1"/>
    <xf numFmtId="0" fontId="12" fillId="0" borderId="35" xfId="0" applyFont="1" applyBorder="1" applyAlignment="1" applyProtection="1">
      <alignment horizontal="right" vertical="top"/>
    </xf>
    <xf numFmtId="0" fontId="12" fillId="0" borderId="0" xfId="0" applyFont="1" applyBorder="1" applyAlignment="1" applyProtection="1">
      <alignment horizontal="right" vertical="top"/>
    </xf>
    <xf numFmtId="0" fontId="12" fillId="0" borderId="0" xfId="0" applyFont="1" applyBorder="1" applyAlignment="1" applyProtection="1">
      <alignment horizontal="left" vertical="top" wrapText="1"/>
    </xf>
    <xf numFmtId="0" fontId="13" fillId="0" borderId="0" xfId="0" applyFont="1" applyBorder="1" applyAlignment="1" applyProtection="1">
      <alignment horizontal="right"/>
    </xf>
    <xf numFmtId="0" fontId="13" fillId="0" borderId="0" xfId="0" applyFont="1" applyBorder="1" applyAlignment="1" applyProtection="1">
      <alignment horizontal="center"/>
    </xf>
    <xf numFmtId="0" fontId="14" fillId="0" borderId="0" xfId="0" applyFont="1" applyBorder="1" applyProtection="1"/>
    <xf numFmtId="0" fontId="14" fillId="0" borderId="0" xfId="0" applyFont="1" applyBorder="1" applyAlignment="1" applyProtection="1">
      <alignment horizontal="center"/>
    </xf>
    <xf numFmtId="0" fontId="13" fillId="0" borderId="0" xfId="0" applyFont="1" applyBorder="1" applyAlignment="1" applyProtection="1">
      <alignment horizontal="left"/>
    </xf>
    <xf numFmtId="0" fontId="13" fillId="0" borderId="14" xfId="0" applyFont="1" applyBorder="1" applyAlignment="1" applyProtection="1">
      <alignment horizontal="left"/>
    </xf>
    <xf numFmtId="0" fontId="12" fillId="2" borderId="36" xfId="0" applyFont="1" applyFill="1" applyBorder="1" applyAlignment="1" applyProtection="1">
      <alignment horizontal="right" vertical="top"/>
    </xf>
    <xf numFmtId="0" fontId="12" fillId="2" borderId="7" xfId="0" applyFont="1" applyFill="1" applyBorder="1" applyAlignment="1" applyProtection="1">
      <alignment horizontal="right" vertical="top"/>
    </xf>
    <xf numFmtId="0" fontId="12" fillId="2" borderId="7" xfId="0" applyFont="1" applyFill="1" applyBorder="1" applyAlignment="1" applyProtection="1">
      <alignment horizontal="left" vertical="top" wrapText="1"/>
    </xf>
    <xf numFmtId="0" fontId="13" fillId="2" borderId="7" xfId="0" applyFont="1" applyFill="1" applyBorder="1" applyAlignment="1" applyProtection="1">
      <alignment horizontal="right"/>
    </xf>
    <xf numFmtId="0" fontId="13" fillId="2" borderId="7" xfId="0" applyFont="1" applyFill="1" applyBorder="1" applyAlignment="1" applyProtection="1">
      <alignment horizontal="center"/>
    </xf>
    <xf numFmtId="0" fontId="9" fillId="0" borderId="0" xfId="0" applyFont="1" applyAlignment="1" applyProtection="1">
      <alignment horizontal="left" vertical="top" wrapText="1"/>
    </xf>
    <xf numFmtId="0" fontId="3" fillId="0" borderId="0" xfId="0" applyFont="1" applyAlignment="1" applyProtection="1">
      <alignment horizontal="left" vertical="top" wrapText="1"/>
    </xf>
    <xf numFmtId="0" fontId="0" fillId="0" borderId="7" xfId="0" applyBorder="1" applyAlignment="1" applyProtection="1">
      <alignment horizontal="left" vertical="top" wrapText="1"/>
    </xf>
    <xf numFmtId="0" fontId="1" fillId="0" borderId="7" xfId="0" applyFont="1" applyBorder="1" applyAlignment="1" applyProtection="1">
      <alignment horizontal="left" vertical="top" wrapText="1"/>
    </xf>
    <xf numFmtId="0" fontId="3" fillId="0" borderId="7" xfId="0" applyFont="1" applyBorder="1" applyAlignment="1" applyProtection="1">
      <alignment wrapText="1"/>
    </xf>
    <xf numFmtId="0" fontId="1" fillId="0" borderId="25" xfId="0" applyFont="1" applyBorder="1" applyAlignment="1" applyProtection="1">
      <alignment horizontal="center"/>
    </xf>
    <xf numFmtId="0" fontId="13" fillId="2" borderId="0" xfId="0" applyFont="1" applyFill="1" applyAlignment="1" applyProtection="1">
      <alignment horizontal="right" vertical="top"/>
    </xf>
    <xf numFmtId="0" fontId="13" fillId="2" borderId="0" xfId="0" applyFont="1" applyFill="1" applyAlignment="1" applyProtection="1">
      <alignment horizontal="left" vertical="top" wrapText="1"/>
    </xf>
    <xf numFmtId="0" fontId="13" fillId="2" borderId="0" xfId="0" applyFont="1" applyFill="1" applyAlignment="1" applyProtection="1">
      <alignment horizontal="right" vertical="center"/>
    </xf>
    <xf numFmtId="0" fontId="13" fillId="2" borderId="0" xfId="0" applyFont="1" applyFill="1" applyAlignment="1" applyProtection="1">
      <alignment horizontal="center"/>
    </xf>
    <xf numFmtId="0" fontId="14" fillId="2" borderId="0" xfId="0" applyFont="1" applyFill="1" applyProtection="1"/>
    <xf numFmtId="0" fontId="14" fillId="2" borderId="0" xfId="0" applyFont="1" applyFill="1" applyAlignment="1" applyProtection="1">
      <alignment horizontal="center"/>
    </xf>
    <xf numFmtId="0" fontId="13" fillId="0" borderId="0" xfId="0" applyFont="1" applyFill="1" applyProtection="1"/>
    <xf numFmtId="0" fontId="13" fillId="0" borderId="0" xfId="0" applyFont="1" applyAlignment="1" applyProtection="1">
      <alignment horizontal="right" vertical="top"/>
    </xf>
    <xf numFmtId="0" fontId="13" fillId="0" borderId="0" xfId="0" applyFont="1" applyAlignment="1" applyProtection="1">
      <alignment horizontal="left" vertical="top" wrapText="1"/>
    </xf>
    <xf numFmtId="0" fontId="13" fillId="0" borderId="0" xfId="0" applyFont="1" applyAlignment="1" applyProtection="1">
      <alignment horizontal="right" vertical="center"/>
    </xf>
    <xf numFmtId="0" fontId="13" fillId="0" borderId="0" xfId="0" applyFont="1" applyAlignment="1" applyProtection="1">
      <alignment horizontal="center"/>
    </xf>
    <xf numFmtId="0" fontId="14" fillId="0" borderId="0" xfId="0" applyFont="1" applyProtection="1"/>
    <xf numFmtId="0" fontId="14" fillId="0" borderId="0" xfId="0" applyFont="1" applyAlignment="1" applyProtection="1">
      <alignment horizontal="center"/>
    </xf>
    <xf numFmtId="0" fontId="13" fillId="5" borderId="0" xfId="0" applyFont="1" applyFill="1" applyAlignment="1" applyProtection="1">
      <alignment horizontal="right" vertical="top"/>
    </xf>
    <xf numFmtId="0" fontId="13" fillId="5" borderId="0" xfId="0" applyFont="1" applyFill="1" applyAlignment="1" applyProtection="1">
      <alignment horizontal="left" vertical="top" wrapText="1"/>
    </xf>
    <xf numFmtId="0" fontId="13" fillId="5" borderId="0" xfId="0" applyFont="1" applyFill="1" applyAlignment="1" applyProtection="1">
      <alignment horizontal="right" vertical="center"/>
    </xf>
    <xf numFmtId="164" fontId="13" fillId="5" borderId="0" xfId="0" applyNumberFormat="1" applyFont="1" applyFill="1" applyAlignment="1" applyProtection="1">
      <alignment horizontal="center"/>
    </xf>
    <xf numFmtId="164" fontId="14" fillId="5" borderId="0" xfId="0" applyNumberFormat="1" applyFont="1" applyFill="1" applyProtection="1"/>
    <xf numFmtId="164" fontId="14" fillId="5" borderId="6" xfId="0" applyNumberFormat="1" applyFont="1" applyFill="1" applyBorder="1" applyAlignment="1" applyProtection="1">
      <alignment horizontal="center"/>
    </xf>
    <xf numFmtId="164" fontId="13" fillId="0" borderId="0" xfId="0" applyNumberFormat="1" applyFont="1" applyFill="1" applyProtection="1"/>
    <xf numFmtId="164" fontId="13" fillId="0" borderId="0" xfId="0" applyNumberFormat="1" applyFont="1" applyAlignment="1" applyProtection="1">
      <alignment horizontal="center"/>
    </xf>
    <xf numFmtId="164" fontId="14" fillId="0" borderId="0" xfId="0" applyNumberFormat="1" applyFont="1" applyProtection="1"/>
    <xf numFmtId="164" fontId="14" fillId="0" borderId="0" xfId="0" applyNumberFormat="1" applyFont="1" applyAlignment="1" applyProtection="1">
      <alignment horizontal="center"/>
    </xf>
    <xf numFmtId="0" fontId="13" fillId="6" borderId="0" xfId="0" applyFont="1" applyFill="1" applyAlignment="1" applyProtection="1">
      <alignment horizontal="right" vertical="top"/>
    </xf>
    <xf numFmtId="0" fontId="13" fillId="6" borderId="0" xfId="0" applyFont="1" applyFill="1" applyAlignment="1" applyProtection="1">
      <alignment horizontal="left" vertical="top" wrapText="1"/>
    </xf>
    <xf numFmtId="0" fontId="13" fillId="6" borderId="0" xfId="0" applyFont="1" applyFill="1" applyAlignment="1" applyProtection="1">
      <alignment horizontal="right" vertical="center"/>
    </xf>
    <xf numFmtId="164" fontId="13" fillId="6" borderId="0" xfId="0" applyNumberFormat="1" applyFont="1" applyFill="1" applyAlignment="1" applyProtection="1">
      <alignment horizontal="center"/>
    </xf>
    <xf numFmtId="164" fontId="14" fillId="6" borderId="0" xfId="0" applyNumberFormat="1" applyFont="1" applyFill="1" applyProtection="1"/>
    <xf numFmtId="44" fontId="14" fillId="6" borderId="0" xfId="1" applyFont="1" applyFill="1" applyAlignment="1" applyProtection="1">
      <alignment horizontal="center"/>
    </xf>
    <xf numFmtId="0" fontId="13" fillId="6" borderId="0" xfId="0" applyFont="1" applyFill="1" applyAlignment="1" applyProtection="1">
      <alignment horizontal="center"/>
    </xf>
    <xf numFmtId="0" fontId="14" fillId="6" borderId="0" xfId="0" applyFont="1" applyFill="1" applyProtection="1"/>
    <xf numFmtId="44" fontId="14" fillId="6" borderId="15" xfId="0" applyNumberFormat="1" applyFont="1" applyFill="1" applyBorder="1" applyAlignment="1" applyProtection="1">
      <alignment horizontal="center"/>
    </xf>
    <xf numFmtId="0" fontId="0" fillId="0" borderId="0" xfId="0" applyAlignment="1" applyProtection="1">
      <alignment horizontal="right" vertical="top"/>
    </xf>
    <xf numFmtId="0" fontId="0" fillId="0" borderId="0" xfId="0" applyAlignment="1" applyProtection="1">
      <alignment vertical="top" wrapText="1"/>
    </xf>
    <xf numFmtId="0" fontId="0" fillId="0" borderId="0" xfId="0" applyAlignment="1" applyProtection="1">
      <alignment horizontal="righ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74"/>
  <sheetViews>
    <sheetView tabSelected="1" topLeftCell="B1" zoomScale="75" zoomScaleNormal="75" workbookViewId="0">
      <selection activeCell="G4" sqref="G4"/>
    </sheetView>
  </sheetViews>
  <sheetFormatPr defaultRowHeight="15" customHeight="1"/>
  <cols>
    <col min="1" max="1" width="7.109375" style="25" customWidth="1"/>
    <col min="2" max="2" width="16.88671875" style="25" customWidth="1"/>
    <col min="3" max="3" width="62.109375" style="28" customWidth="1"/>
    <col min="4" max="4" width="60" style="28" customWidth="1"/>
    <col min="5" max="5" width="56.5546875" style="29" customWidth="1"/>
    <col min="6" max="6" width="12.44140625" style="30" customWidth="1"/>
    <col min="7" max="7" width="36.44140625" style="31" customWidth="1"/>
    <col min="8" max="8" width="18.88671875" style="32" bestFit="1" customWidth="1"/>
    <col min="9" max="9" width="53.88671875" style="25" customWidth="1"/>
    <col min="10" max="10" width="22.88671875" style="25" customWidth="1"/>
    <col min="11" max="16384" width="8.88671875" style="25"/>
  </cols>
  <sheetData>
    <row r="2" spans="1:10" ht="25.8">
      <c r="B2" s="26" t="s">
        <v>209</v>
      </c>
      <c r="C2" s="27"/>
    </row>
    <row r="3" spans="1:10" ht="27" customHeight="1">
      <c r="B3" s="33" t="s">
        <v>0</v>
      </c>
      <c r="C3" s="1"/>
      <c r="D3" s="34"/>
    </row>
    <row r="4" spans="1:10" ht="15" customHeight="1">
      <c r="C4" s="35"/>
    </row>
    <row r="5" spans="1:10" ht="17.399999999999999">
      <c r="B5" s="36"/>
      <c r="C5" s="37" t="s">
        <v>211</v>
      </c>
    </row>
    <row r="6" spans="1:10" ht="15.6">
      <c r="C6" s="38"/>
    </row>
    <row r="7" spans="1:10" ht="15" customHeight="1">
      <c r="C7" s="39" t="s">
        <v>1</v>
      </c>
      <c r="D7" s="29"/>
    </row>
    <row r="8" spans="1:10" s="40" customFormat="1" ht="15" customHeight="1">
      <c r="C8" s="41"/>
      <c r="D8" s="42"/>
      <c r="E8" s="42"/>
      <c r="F8" s="43"/>
      <c r="G8" s="44"/>
      <c r="H8" s="45"/>
    </row>
    <row r="9" spans="1:10" ht="15" customHeight="1">
      <c r="B9" s="46"/>
      <c r="C9" s="47"/>
      <c r="I9" s="48" t="s">
        <v>2</v>
      </c>
      <c r="J9" s="48"/>
    </row>
    <row r="10" spans="1:10" ht="109.65" customHeight="1">
      <c r="A10" s="49"/>
      <c r="B10" s="50"/>
      <c r="C10" s="51"/>
      <c r="D10" s="51"/>
      <c r="E10" s="52"/>
      <c r="F10" s="53"/>
      <c r="G10" s="54"/>
      <c r="H10" s="55"/>
      <c r="I10" s="56" t="s">
        <v>3</v>
      </c>
      <c r="J10" s="56"/>
    </row>
    <row r="11" spans="1:10" s="65" customFormat="1" ht="29.4" thickBot="1">
      <c r="A11" s="57" t="s">
        <v>4</v>
      </c>
      <c r="B11" s="58" t="s">
        <v>5</v>
      </c>
      <c r="C11" s="59" t="s">
        <v>6</v>
      </c>
      <c r="D11" s="59" t="s">
        <v>7</v>
      </c>
      <c r="E11" s="60" t="s">
        <v>8</v>
      </c>
      <c r="F11" s="61" t="s">
        <v>9</v>
      </c>
      <c r="G11" s="62" t="s">
        <v>10</v>
      </c>
      <c r="H11" s="63" t="s">
        <v>11</v>
      </c>
      <c r="I11" s="64" t="s">
        <v>12</v>
      </c>
      <c r="J11" s="64" t="s">
        <v>13</v>
      </c>
    </row>
    <row r="12" spans="1:10" ht="43.2">
      <c r="A12" s="66">
        <v>1</v>
      </c>
      <c r="B12" s="66" t="s">
        <v>14</v>
      </c>
      <c r="C12" s="28" t="s">
        <v>15</v>
      </c>
      <c r="D12" s="28" t="s">
        <v>16</v>
      </c>
      <c r="E12" s="67" t="s">
        <v>17</v>
      </c>
      <c r="F12" s="68">
        <v>10</v>
      </c>
      <c r="G12" s="2"/>
      <c r="H12" s="69">
        <f>IFERROR(VLOOKUP(G12,Sheet2!$A$1:$B$3,2,FALSE),0)</f>
        <v>0</v>
      </c>
      <c r="I12" s="3"/>
      <c r="J12" s="4"/>
    </row>
    <row r="13" spans="1:10" ht="48.6">
      <c r="A13" s="66">
        <f>A12+1</f>
        <v>2</v>
      </c>
      <c r="B13" s="66" t="s">
        <v>14</v>
      </c>
      <c r="C13" s="28" t="s">
        <v>18</v>
      </c>
      <c r="D13" s="70" t="s">
        <v>19</v>
      </c>
      <c r="E13" s="67" t="s">
        <v>20</v>
      </c>
      <c r="F13" s="71">
        <v>5</v>
      </c>
      <c r="G13" s="5"/>
      <c r="H13" s="72">
        <f>IFERROR(VLOOKUP(G13,Sheet2!$A$5:$B$7,2,FALSE),0)</f>
        <v>0</v>
      </c>
      <c r="I13" s="6"/>
      <c r="J13" s="7"/>
    </row>
    <row r="14" spans="1:10" ht="172.8">
      <c r="A14" s="66">
        <f t="shared" ref="A14:A37" si="0">A13+1</f>
        <v>3</v>
      </c>
      <c r="B14" s="66" t="s">
        <v>14</v>
      </c>
      <c r="C14" s="70" t="s">
        <v>21</v>
      </c>
      <c r="D14" s="70" t="s">
        <v>22</v>
      </c>
      <c r="E14" s="67" t="s">
        <v>23</v>
      </c>
      <c r="F14" s="71">
        <v>10</v>
      </c>
      <c r="G14" s="5"/>
      <c r="H14" s="72">
        <f>IFERROR(VLOOKUP(G14,Sheet2!$A$9:$B$11,2,FALSE),0)</f>
        <v>0</v>
      </c>
      <c r="I14" s="6"/>
      <c r="J14" s="7"/>
    </row>
    <row r="15" spans="1:10" ht="43.2">
      <c r="A15" s="66">
        <f t="shared" si="0"/>
        <v>4</v>
      </c>
      <c r="B15" s="66" t="s">
        <v>24</v>
      </c>
      <c r="C15" s="70" t="s">
        <v>25</v>
      </c>
      <c r="D15" s="70" t="s">
        <v>26</v>
      </c>
      <c r="E15" s="67" t="s">
        <v>27</v>
      </c>
      <c r="F15" s="71">
        <v>5</v>
      </c>
      <c r="G15" s="5"/>
      <c r="H15" s="72">
        <f>IFERROR(VLOOKUP(G15,Sheet2!$A$13:$B$15,2,FALSE),0)</f>
        <v>0</v>
      </c>
      <c r="I15" s="6"/>
      <c r="J15" s="7"/>
    </row>
    <row r="16" spans="1:10" ht="43.2">
      <c r="A16" s="66">
        <f t="shared" si="0"/>
        <v>5</v>
      </c>
      <c r="B16" s="66" t="s">
        <v>28</v>
      </c>
      <c r="C16" s="70" t="s">
        <v>29</v>
      </c>
      <c r="D16" s="70" t="s">
        <v>30</v>
      </c>
      <c r="E16" s="67" t="s">
        <v>31</v>
      </c>
      <c r="F16" s="71">
        <v>5</v>
      </c>
      <c r="G16" s="5"/>
      <c r="H16" s="72">
        <f>IFERROR(VLOOKUP(G16,Sheet2!$A$17:$B$19,2,FALSE),0)</f>
        <v>0</v>
      </c>
      <c r="I16" s="6"/>
      <c r="J16" s="7"/>
    </row>
    <row r="17" spans="1:10" ht="48.6">
      <c r="A17" s="66">
        <f t="shared" si="0"/>
        <v>6</v>
      </c>
      <c r="B17" s="66" t="s">
        <v>28</v>
      </c>
      <c r="C17" s="28" t="s">
        <v>32</v>
      </c>
      <c r="D17" s="70" t="s">
        <v>33</v>
      </c>
      <c r="E17" s="67" t="s">
        <v>34</v>
      </c>
      <c r="F17" s="71">
        <v>10</v>
      </c>
      <c r="G17" s="5"/>
      <c r="H17" s="72">
        <f>IFERROR(VLOOKUP(G17,Sheet2!$A$21:$B$23,2,FALSE),0)</f>
        <v>0</v>
      </c>
      <c r="I17" s="6"/>
      <c r="J17" s="7"/>
    </row>
    <row r="18" spans="1:10" ht="43.2">
      <c r="A18" s="66">
        <f t="shared" si="0"/>
        <v>7</v>
      </c>
      <c r="B18" s="66" t="s">
        <v>35</v>
      </c>
      <c r="C18" s="73" t="s">
        <v>36</v>
      </c>
      <c r="D18" s="74" t="s">
        <v>37</v>
      </c>
      <c r="E18" s="75" t="s">
        <v>38</v>
      </c>
      <c r="F18" s="71">
        <v>5</v>
      </c>
      <c r="G18" s="5"/>
      <c r="H18" s="72">
        <f>IFERROR(VLOOKUP(G18,Sheet2!$A$25:$B$26,2,FALSE),0)</f>
        <v>0</v>
      </c>
      <c r="I18" s="6"/>
      <c r="J18" s="7"/>
    </row>
    <row r="19" spans="1:10" ht="43.2">
      <c r="A19" s="66">
        <f t="shared" si="0"/>
        <v>8</v>
      </c>
      <c r="B19" s="66" t="s">
        <v>39</v>
      </c>
      <c r="C19" s="70" t="s">
        <v>40</v>
      </c>
      <c r="D19" s="70" t="s">
        <v>41</v>
      </c>
      <c r="E19" s="67" t="s">
        <v>42</v>
      </c>
      <c r="F19" s="71">
        <v>5</v>
      </c>
      <c r="G19" s="5"/>
      <c r="H19" s="72">
        <f>IFERROR(VLOOKUP(G19,Sheet2!$A$28:$B$30,2,FALSE),0)</f>
        <v>0</v>
      </c>
      <c r="I19" s="6"/>
      <c r="J19" s="7"/>
    </row>
    <row r="20" spans="1:10" ht="57.6">
      <c r="A20" s="66">
        <f t="shared" si="0"/>
        <v>9</v>
      </c>
      <c r="B20" s="66" t="s">
        <v>43</v>
      </c>
      <c r="C20" s="70" t="s">
        <v>44</v>
      </c>
      <c r="D20" s="70" t="s">
        <v>45</v>
      </c>
      <c r="E20" s="67" t="s">
        <v>46</v>
      </c>
      <c r="F20" s="71">
        <v>10</v>
      </c>
      <c r="G20" s="5"/>
      <c r="H20" s="72">
        <f>IFERROR(VLOOKUP(G20,Sheet2!$A$32:$B$34,2,FALSE),0)</f>
        <v>0</v>
      </c>
      <c r="I20" s="6"/>
      <c r="J20" s="7"/>
    </row>
    <row r="21" spans="1:10" ht="43.2">
      <c r="A21" s="66">
        <f t="shared" si="0"/>
        <v>10</v>
      </c>
      <c r="B21" s="66" t="s">
        <v>43</v>
      </c>
      <c r="C21" s="70" t="s">
        <v>47</v>
      </c>
      <c r="D21" s="70" t="s">
        <v>48</v>
      </c>
      <c r="E21" s="67" t="s">
        <v>49</v>
      </c>
      <c r="F21" s="71">
        <v>10</v>
      </c>
      <c r="G21" s="5"/>
      <c r="H21" s="72">
        <f>IFERROR(VLOOKUP(G21,Sheet2!$A$36:$B$38,2,FALSE),0)</f>
        <v>0</v>
      </c>
      <c r="I21" s="6"/>
      <c r="J21" s="7"/>
    </row>
    <row r="22" spans="1:10" ht="43.2">
      <c r="A22" s="66">
        <f t="shared" si="0"/>
        <v>11</v>
      </c>
      <c r="B22" s="66" t="s">
        <v>43</v>
      </c>
      <c r="C22" s="70" t="s">
        <v>50</v>
      </c>
      <c r="D22" s="70" t="s">
        <v>51</v>
      </c>
      <c r="E22" s="67" t="s">
        <v>52</v>
      </c>
      <c r="F22" s="71">
        <v>5</v>
      </c>
      <c r="G22" s="5"/>
      <c r="H22" s="72">
        <f>IFERROR(VLOOKUP(G22,Sheet2!$A$40:$B$42,2,FALSE),0)</f>
        <v>0</v>
      </c>
      <c r="I22" s="6"/>
      <c r="J22" s="7"/>
    </row>
    <row r="23" spans="1:10" ht="43.8" thickBot="1">
      <c r="A23" s="76">
        <f t="shared" si="0"/>
        <v>12</v>
      </c>
      <c r="B23" s="76" t="s">
        <v>53</v>
      </c>
      <c r="C23" s="77" t="s">
        <v>54</v>
      </c>
      <c r="D23" s="78" t="s">
        <v>55</v>
      </c>
      <c r="E23" s="79" t="s">
        <v>56</v>
      </c>
      <c r="F23" s="80">
        <v>1</v>
      </c>
      <c r="G23" s="8"/>
      <c r="H23" s="81">
        <f>IFERROR(VLOOKUP(G23,Sheet2!$A$44:$B$45,2,FALSE),0)</f>
        <v>0</v>
      </c>
      <c r="I23" s="9"/>
      <c r="J23" s="10"/>
    </row>
    <row r="24" spans="1:10" ht="14.4">
      <c r="A24" s="82"/>
      <c r="B24" s="83"/>
      <c r="C24" s="84"/>
      <c r="D24" s="85"/>
      <c r="E24" s="86"/>
      <c r="F24" s="87"/>
      <c r="G24" s="88"/>
      <c r="H24" s="89"/>
      <c r="I24" s="90"/>
      <c r="J24" s="91"/>
    </row>
    <row r="25" spans="1:10" s="65" customFormat="1" ht="48.6" customHeight="1" thickBot="1">
      <c r="A25" s="92"/>
      <c r="B25" s="93"/>
      <c r="C25" s="94"/>
      <c r="D25" s="95"/>
      <c r="E25" s="96"/>
      <c r="F25" s="61" t="s">
        <v>9</v>
      </c>
      <c r="G25" s="62" t="s">
        <v>10</v>
      </c>
      <c r="H25" s="63" t="s">
        <v>11</v>
      </c>
      <c r="I25" s="64" t="s">
        <v>12</v>
      </c>
      <c r="J25" s="97" t="s">
        <v>13</v>
      </c>
    </row>
    <row r="26" spans="1:10" ht="57.6">
      <c r="A26" s="98">
        <f>A23+1</f>
        <v>13</v>
      </c>
      <c r="B26" s="99" t="s">
        <v>57</v>
      </c>
      <c r="C26" s="100" t="s">
        <v>58</v>
      </c>
      <c r="D26" s="101" t="s">
        <v>59</v>
      </c>
      <c r="E26" s="102" t="s">
        <v>60</v>
      </c>
      <c r="F26" s="71">
        <v>5</v>
      </c>
      <c r="G26" s="11"/>
      <c r="H26" s="72">
        <f>IFERROR(VLOOKUP(G26,Sheet2!$A$47:$B$49,2,FALSE),0)</f>
        <v>0</v>
      </c>
      <c r="I26" s="3"/>
      <c r="J26" s="12"/>
    </row>
    <row r="27" spans="1:10" ht="48.6">
      <c r="A27" s="98">
        <f t="shared" si="0"/>
        <v>14</v>
      </c>
      <c r="B27" s="99" t="s">
        <v>61</v>
      </c>
      <c r="C27" s="100" t="s">
        <v>62</v>
      </c>
      <c r="D27" s="101" t="s">
        <v>63</v>
      </c>
      <c r="E27" s="102" t="s">
        <v>210</v>
      </c>
      <c r="F27" s="71">
        <v>10</v>
      </c>
      <c r="G27" s="13"/>
      <c r="H27" s="72">
        <f>IFERROR(VLOOKUP(G27,Sheet2!$A$51:$B$53,2,FALSE),0)</f>
        <v>0</v>
      </c>
      <c r="I27" s="6"/>
      <c r="J27" s="7"/>
    </row>
    <row r="28" spans="1:10" ht="57.6">
      <c r="A28" s="98">
        <f t="shared" si="0"/>
        <v>15</v>
      </c>
      <c r="B28" s="99" t="s">
        <v>64</v>
      </c>
      <c r="C28" s="103" t="s">
        <v>65</v>
      </c>
      <c r="D28" s="101" t="s">
        <v>66</v>
      </c>
      <c r="E28" s="102" t="s">
        <v>67</v>
      </c>
      <c r="F28" s="71">
        <v>10</v>
      </c>
      <c r="G28" s="13"/>
      <c r="H28" s="72">
        <f>IFERROR(VLOOKUP(G28,Sheet2!$A$55:$B$57,2,FALSE),0)</f>
        <v>0</v>
      </c>
      <c r="I28" s="6"/>
      <c r="J28" s="7"/>
    </row>
    <row r="29" spans="1:10" ht="72">
      <c r="A29" s="98">
        <f t="shared" si="0"/>
        <v>16</v>
      </c>
      <c r="B29" s="99" t="s">
        <v>68</v>
      </c>
      <c r="C29" s="100" t="s">
        <v>69</v>
      </c>
      <c r="D29" s="100" t="s">
        <v>70</v>
      </c>
      <c r="E29" s="102" t="s">
        <v>71</v>
      </c>
      <c r="F29" s="71">
        <v>10</v>
      </c>
      <c r="G29" s="13"/>
      <c r="H29" s="72">
        <f>IFERROR(VLOOKUP(G29,Sheet2!$A$59:$B$61,2,FALSE),0)</f>
        <v>0</v>
      </c>
      <c r="I29" s="6"/>
      <c r="J29" s="7"/>
    </row>
    <row r="30" spans="1:10" ht="28.8">
      <c r="A30" s="98">
        <f t="shared" si="0"/>
        <v>17</v>
      </c>
      <c r="B30" s="99" t="s">
        <v>72</v>
      </c>
      <c r="C30" s="101" t="s">
        <v>73</v>
      </c>
      <c r="D30" s="101" t="s">
        <v>74</v>
      </c>
      <c r="E30" s="102" t="s">
        <v>75</v>
      </c>
      <c r="F30" s="71">
        <v>5</v>
      </c>
      <c r="G30" s="13"/>
      <c r="H30" s="72">
        <f>IFERROR(VLOOKUP(G30,Sheet2!$A$63:$B$64,2,FALSE),0)</f>
        <v>0</v>
      </c>
      <c r="I30" s="6"/>
      <c r="J30" s="7"/>
    </row>
    <row r="31" spans="1:10" ht="43.2">
      <c r="A31" s="98">
        <f t="shared" si="0"/>
        <v>18</v>
      </c>
      <c r="B31" s="99" t="s">
        <v>76</v>
      </c>
      <c r="C31" s="101" t="s">
        <v>77</v>
      </c>
      <c r="D31" s="101" t="s">
        <v>78</v>
      </c>
      <c r="E31" s="102" t="s">
        <v>79</v>
      </c>
      <c r="F31" s="71">
        <v>5</v>
      </c>
      <c r="G31" s="13"/>
      <c r="H31" s="72">
        <f>IFERROR(VLOOKUP(G31,Sheet2!$A$66:$B$67,2,FALSE),0)</f>
        <v>0</v>
      </c>
      <c r="I31" s="6"/>
      <c r="J31" s="7"/>
    </row>
    <row r="32" spans="1:10" ht="28.8">
      <c r="A32" s="98">
        <f t="shared" si="0"/>
        <v>19</v>
      </c>
      <c r="B32" s="104" t="s">
        <v>80</v>
      </c>
      <c r="C32" s="101" t="s">
        <v>81</v>
      </c>
      <c r="D32" s="101" t="s">
        <v>82</v>
      </c>
      <c r="E32" s="105" t="s">
        <v>83</v>
      </c>
      <c r="F32" s="106">
        <v>1</v>
      </c>
      <c r="G32" s="14"/>
      <c r="H32" s="107">
        <f>IFERROR(VLOOKUP(G32,Sheet2!$A$69:$B$70,2,FALSE),0)</f>
        <v>0</v>
      </c>
      <c r="I32" s="6"/>
      <c r="J32" s="7"/>
    </row>
    <row r="33" spans="1:10" ht="28.8">
      <c r="A33" s="98">
        <f t="shared" si="0"/>
        <v>20</v>
      </c>
      <c r="B33" s="108" t="s">
        <v>84</v>
      </c>
      <c r="C33" s="109" t="s">
        <v>85</v>
      </c>
      <c r="D33" s="101" t="s">
        <v>86</v>
      </c>
      <c r="E33" s="110" t="s">
        <v>87</v>
      </c>
      <c r="F33" s="71">
        <v>1</v>
      </c>
      <c r="G33" s="13"/>
      <c r="H33" s="72">
        <f>IFERROR(VLOOKUP(G33,Sheet2!$A$72:$B$73,2,FALSE),0)</f>
        <v>0</v>
      </c>
      <c r="I33" s="15"/>
      <c r="J33" s="16"/>
    </row>
    <row r="34" spans="1:10" ht="28.8">
      <c r="A34" s="98">
        <f t="shared" si="0"/>
        <v>21</v>
      </c>
      <c r="B34" s="108" t="s">
        <v>88</v>
      </c>
      <c r="C34" s="109" t="s">
        <v>89</v>
      </c>
      <c r="D34" s="101" t="s">
        <v>90</v>
      </c>
      <c r="E34" s="110" t="s">
        <v>91</v>
      </c>
      <c r="F34" s="71">
        <v>1</v>
      </c>
      <c r="G34" s="13"/>
      <c r="H34" s="72">
        <f>IFERROR(VLOOKUP(G34,Sheet2!$A$75:$B$76,2,FALSE),0)</f>
        <v>0</v>
      </c>
      <c r="I34" s="15"/>
      <c r="J34" s="16"/>
    </row>
    <row r="35" spans="1:10" ht="28.8">
      <c r="A35" s="98">
        <f t="shared" si="0"/>
        <v>22</v>
      </c>
      <c r="B35" s="108" t="s">
        <v>92</v>
      </c>
      <c r="C35" s="109" t="s">
        <v>93</v>
      </c>
      <c r="D35" s="101" t="s">
        <v>94</v>
      </c>
      <c r="E35" s="110" t="s">
        <v>95</v>
      </c>
      <c r="F35" s="71">
        <v>1</v>
      </c>
      <c r="G35" s="13"/>
      <c r="H35" s="72">
        <f>IFERROR(VLOOKUP(G35,Sheet2!$A$78:$B$79,2,FALSE),0)</f>
        <v>0</v>
      </c>
      <c r="I35" s="15"/>
      <c r="J35" s="16"/>
    </row>
    <row r="36" spans="1:10" ht="28.8">
      <c r="A36" s="98">
        <f t="shared" si="0"/>
        <v>23</v>
      </c>
      <c r="B36" s="99" t="s">
        <v>96</v>
      </c>
      <c r="C36" s="101" t="s">
        <v>97</v>
      </c>
      <c r="D36" s="101" t="s">
        <v>98</v>
      </c>
      <c r="E36" s="110" t="s">
        <v>99</v>
      </c>
      <c r="F36" s="71">
        <v>1</v>
      </c>
      <c r="G36" s="13"/>
      <c r="H36" s="72">
        <f>IFERROR(VLOOKUP(G36,Sheet2!$A$81:$B$82,2,FALSE),0)</f>
        <v>0</v>
      </c>
      <c r="I36" s="15"/>
      <c r="J36" s="16"/>
    </row>
    <row r="37" spans="1:10" ht="28.8">
      <c r="A37" s="98">
        <f t="shared" si="0"/>
        <v>24</v>
      </c>
      <c r="B37" s="99" t="s">
        <v>100</v>
      </c>
      <c r="C37" s="100" t="s">
        <v>101</v>
      </c>
      <c r="D37" s="101" t="s">
        <v>102</v>
      </c>
      <c r="E37" s="110" t="s">
        <v>103</v>
      </c>
      <c r="F37" s="71">
        <v>5</v>
      </c>
      <c r="G37" s="13"/>
      <c r="H37" s="72">
        <f>IFERROR(VLOOKUP(G37,Sheet2!$A$84:$B$85,2,FALSE),0)</f>
        <v>0</v>
      </c>
      <c r="I37" s="15"/>
      <c r="J37" s="16"/>
    </row>
    <row r="38" spans="1:10" ht="28.8">
      <c r="A38" s="98">
        <f>A37+1</f>
        <v>25</v>
      </c>
      <c r="B38" s="99" t="s">
        <v>104</v>
      </c>
      <c r="C38" s="111" t="s">
        <v>105</v>
      </c>
      <c r="D38" s="112" t="s">
        <v>106</v>
      </c>
      <c r="E38" s="113" t="s">
        <v>107</v>
      </c>
      <c r="F38" s="71">
        <v>5</v>
      </c>
      <c r="G38" s="13"/>
      <c r="H38" s="72">
        <f>IFERROR(VLOOKUP(G38,Sheet2!$A$87:$B$88,2,FALSE),0)</f>
        <v>0</v>
      </c>
      <c r="I38" s="15"/>
      <c r="J38" s="16"/>
    </row>
    <row r="39" spans="1:10" ht="58.5" customHeight="1">
      <c r="A39" s="98">
        <f>A37+1</f>
        <v>25</v>
      </c>
      <c r="B39" s="99" t="s">
        <v>108</v>
      </c>
      <c r="C39" s="114" t="s">
        <v>109</v>
      </c>
      <c r="D39" s="100" t="s">
        <v>106</v>
      </c>
      <c r="E39" s="102" t="s">
        <v>110</v>
      </c>
      <c r="F39" s="71">
        <v>1</v>
      </c>
      <c r="G39" s="13"/>
      <c r="H39" s="72">
        <f>IFERROR(VLOOKUP(G39,Sheet2!$A$90:$B$91,2,FALSE),0)</f>
        <v>0</v>
      </c>
      <c r="I39" s="15"/>
      <c r="J39" s="16"/>
    </row>
    <row r="40" spans="1:10" ht="101.4" thickBot="1">
      <c r="A40" s="98">
        <f>A38+1</f>
        <v>26</v>
      </c>
      <c r="B40" s="115" t="s">
        <v>204</v>
      </c>
      <c r="C40" s="114" t="s">
        <v>205</v>
      </c>
      <c r="D40" s="100" t="s">
        <v>206</v>
      </c>
      <c r="E40" s="102" t="s">
        <v>207</v>
      </c>
      <c r="F40" s="71">
        <v>3</v>
      </c>
      <c r="G40" s="17"/>
      <c r="H40" s="72">
        <f>IFERROR(VLOOKUP(G40,Sheet2!$A$93:$B$94,2,FALSE),0)</f>
        <v>0</v>
      </c>
      <c r="I40" s="18" t="s">
        <v>212</v>
      </c>
      <c r="J40" s="19">
        <v>123</v>
      </c>
    </row>
    <row r="41" spans="1:10" ht="16.649999999999999" customHeight="1">
      <c r="A41" s="116"/>
      <c r="B41" s="117"/>
      <c r="C41" s="118"/>
      <c r="D41" s="118"/>
      <c r="E41" s="119" t="s">
        <v>111</v>
      </c>
      <c r="F41" s="120">
        <f>SUM(F12:F40)</f>
        <v>145</v>
      </c>
      <c r="G41" s="121"/>
      <c r="H41" s="122">
        <f>SUM(H12:H40)</f>
        <v>0</v>
      </c>
      <c r="I41" s="123"/>
      <c r="J41" s="124"/>
    </row>
    <row r="42" spans="1:10" s="65" customFormat="1" ht="15.6">
      <c r="A42" s="125"/>
      <c r="B42" s="126"/>
      <c r="C42" s="127"/>
      <c r="D42" s="127"/>
      <c r="E42" s="128"/>
      <c r="F42" s="129"/>
      <c r="G42" s="130"/>
      <c r="H42" s="131"/>
      <c r="I42" s="132"/>
      <c r="J42" s="133"/>
    </row>
    <row r="43" spans="1:10" ht="16.2" thickBot="1">
      <c r="A43" s="134"/>
      <c r="B43" s="135"/>
      <c r="C43" s="136"/>
      <c r="D43" s="136"/>
      <c r="E43" s="137"/>
      <c r="F43" s="138"/>
      <c r="G43" s="62" t="s">
        <v>10</v>
      </c>
      <c r="H43" s="63"/>
      <c r="I43" s="64" t="s">
        <v>12</v>
      </c>
      <c r="J43" s="97" t="s">
        <v>13</v>
      </c>
    </row>
    <row r="44" spans="1:10" ht="201.6">
      <c r="A44" s="66">
        <f>A40+1</f>
        <v>27</v>
      </c>
      <c r="B44" s="66"/>
      <c r="C44" s="70" t="s">
        <v>112</v>
      </c>
      <c r="D44" s="70" t="s">
        <v>113</v>
      </c>
      <c r="E44" s="67" t="s">
        <v>114</v>
      </c>
      <c r="F44" s="106">
        <v>10</v>
      </c>
      <c r="G44" s="20"/>
      <c r="H44" s="72">
        <f>IFERROR(VLOOKUP(G44,Sheet2!$D$4:$E$7,2,FALSE),0)</f>
        <v>0</v>
      </c>
      <c r="I44" s="21"/>
      <c r="J44" s="22"/>
    </row>
    <row r="45" spans="1:10" ht="129.6">
      <c r="A45" s="66">
        <f>A44+1</f>
        <v>28</v>
      </c>
      <c r="B45" s="66"/>
      <c r="C45" s="139" t="s">
        <v>115</v>
      </c>
      <c r="D45" s="70" t="s">
        <v>116</v>
      </c>
      <c r="E45" s="67" t="s">
        <v>117</v>
      </c>
      <c r="F45" s="106">
        <v>10</v>
      </c>
      <c r="G45" s="5"/>
      <c r="H45" s="72">
        <f>IFERROR(VLOOKUP(G45,Sheet2!$D$9:$E$11,2,FALSE),0)</f>
        <v>0</v>
      </c>
      <c r="I45" s="15"/>
      <c r="J45" s="16"/>
    </row>
    <row r="46" spans="1:10" ht="72">
      <c r="A46" s="66">
        <f t="shared" ref="A46:A47" si="1">A45+1</f>
        <v>29</v>
      </c>
      <c r="B46" s="66"/>
      <c r="C46" s="140" t="s">
        <v>118</v>
      </c>
      <c r="D46" s="70" t="s">
        <v>119</v>
      </c>
      <c r="E46" s="67" t="s">
        <v>120</v>
      </c>
      <c r="F46" s="106">
        <v>5</v>
      </c>
      <c r="G46" s="5"/>
      <c r="H46" s="72">
        <f>IFERROR(VLOOKUP(G46,Sheet2!$D$13:$E$14,2,FALSE),0)</f>
        <v>0</v>
      </c>
      <c r="I46" s="15"/>
      <c r="J46" s="16"/>
    </row>
    <row r="47" spans="1:10" ht="72">
      <c r="A47" s="76">
        <f t="shared" si="1"/>
        <v>30</v>
      </c>
      <c r="B47" s="76"/>
      <c r="C47" s="141" t="s">
        <v>121</v>
      </c>
      <c r="D47" s="142" t="s">
        <v>122</v>
      </c>
      <c r="E47" s="143" t="s">
        <v>123</v>
      </c>
      <c r="F47" s="144">
        <v>5</v>
      </c>
      <c r="G47" s="8"/>
      <c r="H47" s="81">
        <f>IFERROR(VLOOKUP(G47,Sheet2!$D$16:$E$17,2,FALSE),0)</f>
        <v>0</v>
      </c>
      <c r="I47" s="23"/>
      <c r="J47" s="24"/>
    </row>
    <row r="48" spans="1:10" s="33" customFormat="1" ht="15.6">
      <c r="A48" s="145"/>
      <c r="B48" s="145"/>
      <c r="C48" s="146"/>
      <c r="D48" s="146"/>
      <c r="E48" s="147" t="s">
        <v>124</v>
      </c>
      <c r="F48" s="148">
        <f>SUM(F44:F47)</f>
        <v>30</v>
      </c>
      <c r="G48" s="149"/>
      <c r="H48" s="150">
        <f>SUM(H44:H47)</f>
        <v>0</v>
      </c>
      <c r="I48" s="151"/>
      <c r="J48" s="151"/>
    </row>
    <row r="49" spans="1:10" s="33" customFormat="1" ht="15.6">
      <c r="A49" s="152"/>
      <c r="B49" s="152"/>
      <c r="C49" s="153"/>
      <c r="D49" s="153"/>
      <c r="E49" s="154"/>
      <c r="F49" s="155"/>
      <c r="G49" s="156"/>
      <c r="H49" s="157"/>
      <c r="I49" s="151"/>
      <c r="J49" s="151"/>
    </row>
    <row r="50" spans="1:10" s="33" customFormat="1" ht="16.2" thickTop="1">
      <c r="A50" s="158"/>
      <c r="B50" s="158"/>
      <c r="C50" s="159"/>
      <c r="D50" s="159"/>
      <c r="E50" s="160" t="s">
        <v>125</v>
      </c>
      <c r="F50" s="161">
        <f>SUM(F41,F48)</f>
        <v>175</v>
      </c>
      <c r="G50" s="162"/>
      <c r="H50" s="163">
        <f>SUM(H41+H48)</f>
        <v>0</v>
      </c>
      <c r="I50" s="164"/>
      <c r="J50" s="164"/>
    </row>
    <row r="51" spans="1:10" s="33" customFormat="1" ht="15.6" hidden="1">
      <c r="A51" s="152"/>
      <c r="B51" s="152"/>
      <c r="C51" s="153"/>
      <c r="D51" s="153"/>
      <c r="E51" s="154"/>
      <c r="F51" s="165"/>
      <c r="G51" s="166"/>
      <c r="H51" s="167"/>
      <c r="I51" s="164"/>
      <c r="J51" s="164"/>
    </row>
    <row r="52" spans="1:10" s="33" customFormat="1" ht="15.6" hidden="1">
      <c r="A52" s="168"/>
      <c r="B52" s="168"/>
      <c r="C52" s="169"/>
      <c r="D52" s="169"/>
      <c r="E52" s="170" t="s">
        <v>126</v>
      </c>
      <c r="F52" s="171"/>
      <c r="G52" s="172"/>
      <c r="H52" s="173">
        <v>0</v>
      </c>
      <c r="I52" s="164"/>
      <c r="J52" s="164"/>
    </row>
    <row r="53" spans="1:10" s="33" customFormat="1" ht="15.6" hidden="1">
      <c r="A53" s="152"/>
      <c r="B53" s="152"/>
      <c r="C53" s="153"/>
      <c r="D53" s="153"/>
      <c r="E53" s="154"/>
      <c r="F53" s="155"/>
      <c r="G53" s="156"/>
      <c r="H53" s="157"/>
      <c r="I53" s="151"/>
      <c r="J53" s="151"/>
    </row>
    <row r="54" spans="1:10" s="33" customFormat="1" ht="16.2" hidden="1" thickBot="1">
      <c r="A54" s="168"/>
      <c r="B54" s="168"/>
      <c r="C54" s="169"/>
      <c r="D54" s="169"/>
      <c r="E54" s="170" t="s">
        <v>127</v>
      </c>
      <c r="F54" s="174"/>
      <c r="G54" s="175"/>
      <c r="H54" s="176" t="e">
        <f>(H52/H50)</f>
        <v>#DIV/0!</v>
      </c>
      <c r="I54" s="151"/>
      <c r="J54" s="151"/>
    </row>
    <row r="55" spans="1:10" ht="14.4">
      <c r="A55" s="177"/>
      <c r="B55" s="177"/>
    </row>
    <row r="56" spans="1:10" ht="14.4">
      <c r="A56" s="177"/>
      <c r="B56" s="177"/>
      <c r="D56" s="178"/>
    </row>
    <row r="57" spans="1:10" ht="14.4">
      <c r="A57" s="177"/>
      <c r="B57" s="177"/>
    </row>
    <row r="58" spans="1:10" ht="14.4">
      <c r="A58" s="177"/>
      <c r="B58" s="177"/>
    </row>
    <row r="59" spans="1:10" ht="14.4">
      <c r="A59" s="177"/>
      <c r="B59" s="177"/>
    </row>
    <row r="60" spans="1:10" ht="14.4">
      <c r="A60" s="177"/>
      <c r="B60" s="177"/>
    </row>
    <row r="61" spans="1:10" ht="14.4">
      <c r="A61" s="177"/>
      <c r="B61" s="177"/>
    </row>
    <row r="62" spans="1:10" ht="14.4">
      <c r="A62" s="177"/>
      <c r="B62" s="177"/>
    </row>
    <row r="63" spans="1:10" ht="14.4">
      <c r="A63" s="177"/>
      <c r="B63" s="177"/>
    </row>
    <row r="64" spans="1:10" ht="14.4">
      <c r="A64" s="177"/>
      <c r="B64" s="177"/>
    </row>
    <row r="65" spans="1:2" ht="14.4">
      <c r="A65" s="177"/>
      <c r="B65" s="177"/>
    </row>
    <row r="66" spans="1:2" ht="14.4">
      <c r="A66" s="177"/>
      <c r="B66" s="177"/>
    </row>
    <row r="67" spans="1:2" ht="14.4">
      <c r="A67" s="177"/>
      <c r="B67" s="177"/>
    </row>
    <row r="68" spans="1:2" ht="14.4">
      <c r="A68" s="177"/>
      <c r="B68" s="177"/>
    </row>
    <row r="69" spans="1:2" ht="14.4">
      <c r="A69" s="177"/>
      <c r="B69" s="177"/>
    </row>
    <row r="70" spans="1:2" ht="14.4">
      <c r="A70" s="177"/>
      <c r="B70" s="177"/>
    </row>
    <row r="71" spans="1:2" ht="14.4">
      <c r="A71" s="177"/>
      <c r="B71" s="177"/>
    </row>
    <row r="72" spans="1:2" ht="14.4">
      <c r="A72" s="177"/>
      <c r="B72" s="177"/>
    </row>
    <row r="73" spans="1:2" ht="14.4">
      <c r="A73" s="177"/>
      <c r="B73" s="177"/>
    </row>
    <row r="74" spans="1:2" ht="14.4">
      <c r="A74" s="177"/>
      <c r="B74" s="177"/>
    </row>
    <row r="75" spans="1:2" ht="14.4">
      <c r="A75" s="177"/>
      <c r="B75" s="177"/>
    </row>
    <row r="76" spans="1:2" ht="14.4">
      <c r="A76" s="177"/>
      <c r="B76" s="177"/>
    </row>
    <row r="77" spans="1:2" ht="14.4">
      <c r="A77" s="177"/>
      <c r="B77" s="177"/>
    </row>
    <row r="78" spans="1:2" ht="14.4">
      <c r="A78" s="177"/>
      <c r="B78" s="177"/>
    </row>
    <row r="79" spans="1:2" ht="14.4">
      <c r="A79" s="177"/>
      <c r="B79" s="177"/>
    </row>
    <row r="80" spans="1:2" ht="14.4">
      <c r="A80" s="177"/>
      <c r="B80" s="177"/>
    </row>
    <row r="81" spans="1:2" ht="14.4">
      <c r="A81" s="177"/>
      <c r="B81" s="177"/>
    </row>
    <row r="82" spans="1:2" ht="14.4">
      <c r="A82" s="177"/>
      <c r="B82" s="177"/>
    </row>
    <row r="83" spans="1:2" ht="14.4">
      <c r="A83" s="177"/>
      <c r="B83" s="177"/>
    </row>
    <row r="84" spans="1:2" ht="14.4">
      <c r="A84" s="177"/>
      <c r="B84" s="177"/>
    </row>
    <row r="85" spans="1:2" ht="14.4">
      <c r="A85" s="177"/>
      <c r="B85" s="177"/>
    </row>
    <row r="86" spans="1:2" ht="14.4">
      <c r="A86" s="177"/>
      <c r="B86" s="177"/>
    </row>
    <row r="87" spans="1:2" ht="14.4">
      <c r="A87" s="177"/>
      <c r="B87" s="177"/>
    </row>
    <row r="88" spans="1:2" ht="14.4">
      <c r="A88" s="177"/>
      <c r="B88" s="177"/>
    </row>
    <row r="89" spans="1:2" ht="14.4">
      <c r="A89" s="177"/>
      <c r="B89" s="177"/>
    </row>
    <row r="90" spans="1:2" ht="14.4">
      <c r="A90" s="177"/>
      <c r="B90" s="177"/>
    </row>
    <row r="91" spans="1:2" ht="14.4">
      <c r="A91" s="177"/>
      <c r="B91" s="177"/>
    </row>
    <row r="92" spans="1:2" ht="14.4">
      <c r="A92" s="177"/>
      <c r="B92" s="177"/>
    </row>
    <row r="93" spans="1:2" ht="14.4">
      <c r="A93" s="177"/>
      <c r="B93" s="177"/>
    </row>
    <row r="94" spans="1:2" ht="14.4">
      <c r="A94" s="177"/>
      <c r="B94" s="177"/>
    </row>
    <row r="95" spans="1:2" ht="14.4">
      <c r="A95" s="177"/>
      <c r="B95" s="177"/>
    </row>
    <row r="96" spans="1:2" ht="14.4">
      <c r="A96" s="177"/>
      <c r="B96" s="177"/>
    </row>
    <row r="97" spans="1:2" ht="14.4">
      <c r="A97" s="177"/>
      <c r="B97" s="177"/>
    </row>
    <row r="98" spans="1:2" ht="14.4">
      <c r="A98" s="177"/>
      <c r="B98" s="177"/>
    </row>
    <row r="99" spans="1:2" ht="14.4">
      <c r="A99" s="177"/>
      <c r="B99" s="177"/>
    </row>
    <row r="100" spans="1:2" ht="14.4">
      <c r="A100" s="177"/>
      <c r="B100" s="177"/>
    </row>
    <row r="101" spans="1:2" ht="14.4">
      <c r="A101" s="177"/>
      <c r="B101" s="177"/>
    </row>
    <row r="102" spans="1:2" ht="14.4">
      <c r="A102" s="177"/>
      <c r="B102" s="177"/>
    </row>
    <row r="103" spans="1:2" ht="14.4">
      <c r="A103" s="177"/>
      <c r="B103" s="177"/>
    </row>
    <row r="104" spans="1:2" ht="14.4">
      <c r="A104" s="177"/>
      <c r="B104" s="177"/>
    </row>
    <row r="105" spans="1:2" ht="14.4">
      <c r="A105" s="177"/>
      <c r="B105" s="177"/>
    </row>
    <row r="106" spans="1:2" ht="14.4">
      <c r="A106" s="177"/>
      <c r="B106" s="177"/>
    </row>
    <row r="107" spans="1:2" ht="14.4">
      <c r="A107" s="177"/>
      <c r="B107" s="177"/>
    </row>
    <row r="108" spans="1:2" ht="14.4">
      <c r="A108" s="177"/>
      <c r="B108" s="177"/>
    </row>
    <row r="109" spans="1:2" ht="14.4">
      <c r="A109" s="177"/>
      <c r="B109" s="177"/>
    </row>
    <row r="110" spans="1:2" ht="14.4">
      <c r="A110" s="177"/>
      <c r="B110" s="177"/>
    </row>
    <row r="111" spans="1:2" ht="14.4">
      <c r="A111" s="177"/>
      <c r="B111" s="177"/>
    </row>
    <row r="112" spans="1:2" ht="14.4">
      <c r="A112" s="177"/>
      <c r="B112" s="177"/>
    </row>
    <row r="113" spans="1:2" ht="14.4">
      <c r="A113" s="177"/>
      <c r="B113" s="177"/>
    </row>
    <row r="114" spans="1:2" ht="14.4">
      <c r="A114" s="177"/>
      <c r="B114" s="177"/>
    </row>
    <row r="115" spans="1:2" ht="14.4">
      <c r="A115" s="177"/>
      <c r="B115" s="177"/>
    </row>
    <row r="116" spans="1:2" ht="14.4">
      <c r="A116" s="177"/>
      <c r="B116" s="177"/>
    </row>
    <row r="117" spans="1:2" ht="14.4">
      <c r="A117" s="177"/>
      <c r="B117" s="177"/>
    </row>
    <row r="118" spans="1:2" ht="14.4">
      <c r="A118" s="177"/>
      <c r="B118" s="177"/>
    </row>
    <row r="119" spans="1:2" ht="14.4">
      <c r="A119" s="177"/>
      <c r="B119" s="177"/>
    </row>
    <row r="120" spans="1:2" ht="14.4">
      <c r="A120" s="177"/>
      <c r="B120" s="177"/>
    </row>
    <row r="121" spans="1:2" ht="14.4">
      <c r="A121" s="177"/>
      <c r="B121" s="177"/>
    </row>
    <row r="122" spans="1:2" ht="14.4">
      <c r="A122" s="177"/>
      <c r="B122" s="177"/>
    </row>
    <row r="123" spans="1:2" ht="14.4">
      <c r="A123" s="177"/>
      <c r="B123" s="177"/>
    </row>
    <row r="124" spans="1:2" ht="14.4">
      <c r="A124" s="177"/>
      <c r="B124" s="177"/>
    </row>
    <row r="125" spans="1:2" ht="14.4">
      <c r="A125" s="177"/>
      <c r="B125" s="177"/>
    </row>
    <row r="126" spans="1:2" ht="14.4">
      <c r="A126" s="177"/>
      <c r="B126" s="177"/>
    </row>
    <row r="127" spans="1:2" ht="14.4">
      <c r="A127" s="177"/>
      <c r="B127" s="177"/>
    </row>
    <row r="128" spans="1:2" ht="14.4">
      <c r="A128" s="177"/>
      <c r="B128" s="177"/>
    </row>
    <row r="129" spans="1:2" ht="14.4">
      <c r="A129" s="177"/>
      <c r="B129" s="177"/>
    </row>
    <row r="130" spans="1:2" ht="14.4">
      <c r="A130" s="177"/>
      <c r="B130" s="177"/>
    </row>
    <row r="131" spans="1:2" ht="14.4">
      <c r="A131" s="177"/>
      <c r="B131" s="177"/>
    </row>
    <row r="132" spans="1:2" ht="14.4">
      <c r="A132" s="177"/>
      <c r="B132" s="177"/>
    </row>
    <row r="133" spans="1:2" ht="14.4">
      <c r="A133" s="177"/>
      <c r="B133" s="177"/>
    </row>
    <row r="134" spans="1:2" ht="14.4">
      <c r="A134" s="177"/>
      <c r="B134" s="177"/>
    </row>
    <row r="135" spans="1:2" ht="14.4">
      <c r="A135" s="177"/>
      <c r="B135" s="177"/>
    </row>
    <row r="136" spans="1:2" ht="14.4">
      <c r="A136" s="177"/>
      <c r="B136" s="177"/>
    </row>
    <row r="137" spans="1:2" ht="14.4">
      <c r="A137" s="177"/>
      <c r="B137" s="177"/>
    </row>
    <row r="138" spans="1:2" ht="14.4">
      <c r="A138" s="177"/>
      <c r="B138" s="177"/>
    </row>
    <row r="139" spans="1:2" ht="14.4">
      <c r="A139" s="177"/>
      <c r="B139" s="177"/>
    </row>
    <row r="140" spans="1:2" ht="14.4">
      <c r="A140" s="177"/>
      <c r="B140" s="177"/>
    </row>
    <row r="141" spans="1:2" ht="14.4">
      <c r="A141" s="177"/>
      <c r="B141" s="177"/>
    </row>
    <row r="142" spans="1:2" ht="14.4">
      <c r="A142" s="177"/>
      <c r="B142" s="177"/>
    </row>
    <row r="143" spans="1:2" ht="14.4">
      <c r="A143" s="177"/>
      <c r="B143" s="177"/>
    </row>
    <row r="144" spans="1:2" ht="14.4">
      <c r="A144" s="177"/>
      <c r="B144" s="177"/>
    </row>
    <row r="145" spans="1:2" ht="14.4">
      <c r="A145" s="177"/>
      <c r="B145" s="177"/>
    </row>
    <row r="146" spans="1:2" ht="14.4">
      <c r="A146" s="177"/>
      <c r="B146" s="177"/>
    </row>
    <row r="147" spans="1:2" ht="14.4">
      <c r="A147" s="177"/>
      <c r="B147" s="177"/>
    </row>
    <row r="148" spans="1:2" ht="14.4">
      <c r="A148" s="177"/>
      <c r="B148" s="177"/>
    </row>
    <row r="149" spans="1:2" ht="14.4">
      <c r="A149" s="177"/>
      <c r="B149" s="177"/>
    </row>
    <row r="150" spans="1:2" ht="14.4">
      <c r="A150" s="177"/>
      <c r="B150" s="177"/>
    </row>
    <row r="151" spans="1:2" ht="14.4">
      <c r="A151" s="177"/>
      <c r="B151" s="177"/>
    </row>
    <row r="152" spans="1:2" ht="14.4">
      <c r="A152" s="177"/>
      <c r="B152" s="177"/>
    </row>
    <row r="153" spans="1:2" ht="14.4">
      <c r="A153" s="177"/>
      <c r="B153" s="177"/>
    </row>
    <row r="154" spans="1:2" ht="14.4">
      <c r="A154" s="177"/>
      <c r="B154" s="177"/>
    </row>
    <row r="155" spans="1:2" ht="14.4">
      <c r="A155" s="177"/>
      <c r="B155" s="177"/>
    </row>
    <row r="156" spans="1:2" ht="14.4">
      <c r="A156" s="177"/>
      <c r="B156" s="177"/>
    </row>
    <row r="157" spans="1:2" ht="14.4">
      <c r="A157" s="177"/>
      <c r="B157" s="177"/>
    </row>
    <row r="158" spans="1:2" ht="14.4">
      <c r="A158" s="177"/>
      <c r="B158" s="177"/>
    </row>
    <row r="159" spans="1:2" ht="14.4">
      <c r="A159" s="177"/>
      <c r="B159" s="177"/>
    </row>
    <row r="160" spans="1:2" ht="14.4">
      <c r="A160" s="177"/>
      <c r="B160" s="177"/>
    </row>
    <row r="161" spans="1:2" ht="14.4">
      <c r="A161" s="177"/>
      <c r="B161" s="177"/>
    </row>
    <row r="162" spans="1:2" ht="14.4">
      <c r="A162" s="177"/>
      <c r="B162" s="177"/>
    </row>
    <row r="163" spans="1:2" ht="14.4">
      <c r="A163" s="177"/>
      <c r="B163" s="177"/>
    </row>
    <row r="164" spans="1:2" ht="14.4">
      <c r="A164" s="177"/>
      <c r="B164" s="177"/>
    </row>
    <row r="165" spans="1:2" ht="14.4">
      <c r="A165" s="177"/>
      <c r="B165" s="177"/>
    </row>
    <row r="166" spans="1:2" ht="14.4">
      <c r="A166" s="177"/>
      <c r="B166" s="177"/>
    </row>
    <row r="167" spans="1:2" ht="14.4">
      <c r="A167" s="177"/>
      <c r="B167" s="177"/>
    </row>
    <row r="168" spans="1:2" ht="14.4">
      <c r="A168" s="177"/>
      <c r="B168" s="177"/>
    </row>
    <row r="169" spans="1:2" ht="14.4">
      <c r="A169" s="179"/>
      <c r="B169" s="179"/>
    </row>
    <row r="170" spans="1:2" ht="14.4">
      <c r="A170" s="179"/>
      <c r="B170" s="179"/>
    </row>
    <row r="171" spans="1:2" ht="14.4">
      <c r="A171" s="179"/>
      <c r="B171" s="179"/>
    </row>
    <row r="172" spans="1:2" ht="14.4">
      <c r="A172" s="179"/>
      <c r="B172" s="179"/>
    </row>
    <row r="173" spans="1:2" ht="14.4">
      <c r="A173" s="179"/>
      <c r="B173" s="179"/>
    </row>
    <row r="174" spans="1:2" ht="14.4">
      <c r="A174" s="179"/>
      <c r="B174" s="179"/>
    </row>
  </sheetData>
  <sheetProtection algorithmName="SHA-512" hashValue="9IQXndNHhongTwwIXKCkak4adjkmIY/PsTP8i0iJlWiq/faCdWFJdm4mVRwL5jc2+ptRGtkr+/E7NJBYklbifw==" saltValue="cjEPA+jPUBSSe49iMXAyuw==" spinCount="100000" sheet="1" objects="1" scenarios="1"/>
  <mergeCells count="2">
    <mergeCell ref="I9:J9"/>
    <mergeCell ref="I10:J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1">
        <x14:dataValidation type="list" allowBlank="1" showInputMessage="1" showErrorMessage="1" xr:uid="{27C14ABD-CB9C-467D-A529-623F69CDD8EE}">
          <x14:formula1>
            <xm:f>Sheet2!$A$1:$A$3</xm:f>
          </x14:formula1>
          <xm:sqref>G12</xm:sqref>
        </x14:dataValidation>
        <x14:dataValidation type="list" allowBlank="1" showInputMessage="1" showErrorMessage="1" xr:uid="{9CDF981A-D726-49BF-B024-2330E0A89364}">
          <x14:formula1>
            <xm:f>Sheet2!$A$5:$A$7</xm:f>
          </x14:formula1>
          <xm:sqref>G13</xm:sqref>
        </x14:dataValidation>
        <x14:dataValidation type="list" allowBlank="1" showInputMessage="1" showErrorMessage="1" xr:uid="{21A8301E-9649-4251-99F3-7471DD92FF01}">
          <x14:formula1>
            <xm:f>Sheet2!$A$9:$A$11</xm:f>
          </x14:formula1>
          <xm:sqref>G14</xm:sqref>
        </x14:dataValidation>
        <x14:dataValidation type="list" allowBlank="1" showInputMessage="1" showErrorMessage="1" xr:uid="{09096BEA-9E11-4FB6-B269-1FB1D764ED68}">
          <x14:formula1>
            <xm:f>Sheet2!$A$13:$A$15</xm:f>
          </x14:formula1>
          <xm:sqref>G15</xm:sqref>
        </x14:dataValidation>
        <x14:dataValidation type="list" allowBlank="1" showInputMessage="1" showErrorMessage="1" xr:uid="{0BF86D10-B725-4343-B1B7-70B4CD408AE3}">
          <x14:formula1>
            <xm:f>Sheet2!$A$17:$A$19</xm:f>
          </x14:formula1>
          <xm:sqref>G16</xm:sqref>
        </x14:dataValidation>
        <x14:dataValidation type="list" allowBlank="1" showInputMessage="1" showErrorMessage="1" xr:uid="{074EF557-DC3C-4CCD-8CDC-0A501D96A048}">
          <x14:formula1>
            <xm:f>Sheet2!$A$21:$A$23</xm:f>
          </x14:formula1>
          <xm:sqref>G17</xm:sqref>
        </x14:dataValidation>
        <x14:dataValidation type="list" allowBlank="1" showInputMessage="1" showErrorMessage="1" xr:uid="{699F3ADA-BC72-4C87-8266-5F92255B4B32}">
          <x14:formula1>
            <xm:f>Sheet2!$A$25:$A$26</xm:f>
          </x14:formula1>
          <xm:sqref>G18</xm:sqref>
        </x14:dataValidation>
        <x14:dataValidation type="list" allowBlank="1" showInputMessage="1" showErrorMessage="1" xr:uid="{6E4F5423-D6DA-428E-AE3C-9DF82AEE2A4D}">
          <x14:formula1>
            <xm:f>Sheet2!$A$28:$A$30</xm:f>
          </x14:formula1>
          <xm:sqref>G19</xm:sqref>
        </x14:dataValidation>
        <x14:dataValidation type="list" allowBlank="1" showInputMessage="1" showErrorMessage="1" xr:uid="{D9052F0E-45C0-499D-BD01-434B2C927A8F}">
          <x14:formula1>
            <xm:f>Sheet2!$A$32:$A$34</xm:f>
          </x14:formula1>
          <xm:sqref>G20</xm:sqref>
        </x14:dataValidation>
        <x14:dataValidation type="list" allowBlank="1" showInputMessage="1" showErrorMessage="1" xr:uid="{3073BF03-0D53-49C4-8504-81696FE40D02}">
          <x14:formula1>
            <xm:f>Sheet2!$A$36:$A$38</xm:f>
          </x14:formula1>
          <xm:sqref>G21</xm:sqref>
        </x14:dataValidation>
        <x14:dataValidation type="list" allowBlank="1" showInputMessage="1" showErrorMessage="1" xr:uid="{2DD48131-B94E-4269-ABF5-E0D53FE4E156}">
          <x14:formula1>
            <xm:f>Sheet2!$A$40:$A$42</xm:f>
          </x14:formula1>
          <xm:sqref>G22</xm:sqref>
        </x14:dataValidation>
        <x14:dataValidation type="list" allowBlank="1" showInputMessage="1" showErrorMessage="1" xr:uid="{1E469A82-BF79-4114-B05E-A59821791687}">
          <x14:formula1>
            <xm:f>Sheet2!$A$44:$A$45</xm:f>
          </x14:formula1>
          <xm:sqref>G23</xm:sqref>
        </x14:dataValidation>
        <x14:dataValidation type="list" allowBlank="1" showInputMessage="1" showErrorMessage="1" xr:uid="{6B3564FC-4498-4A86-B7C6-1BC8FFF827A3}">
          <x14:formula1>
            <xm:f>Sheet2!$A$47:$A$49</xm:f>
          </x14:formula1>
          <xm:sqref>G26</xm:sqref>
        </x14:dataValidation>
        <x14:dataValidation type="list" allowBlank="1" showInputMessage="1" showErrorMessage="1" xr:uid="{296D1014-D1CA-41E6-9FE9-AAA17D1A4AB5}">
          <x14:formula1>
            <xm:f>Sheet2!$A$51:$A$53</xm:f>
          </x14:formula1>
          <xm:sqref>G27</xm:sqref>
        </x14:dataValidation>
        <x14:dataValidation type="list" allowBlank="1" showInputMessage="1" showErrorMessage="1" xr:uid="{A52C9379-2BE3-456A-BC8D-28300F264D8F}">
          <x14:formula1>
            <xm:f>Sheet2!$A$55:$A$57</xm:f>
          </x14:formula1>
          <xm:sqref>G28</xm:sqref>
        </x14:dataValidation>
        <x14:dataValidation type="list" allowBlank="1" showInputMessage="1" showErrorMessage="1" xr:uid="{BBAC2A26-389D-498E-9B70-A084DE51A355}">
          <x14:formula1>
            <xm:f>Sheet2!$A$59:$A$61</xm:f>
          </x14:formula1>
          <xm:sqref>G29</xm:sqref>
        </x14:dataValidation>
        <x14:dataValidation type="list" allowBlank="1" showInputMessage="1" showErrorMessage="1" xr:uid="{9CFBFDFE-8676-42AB-A5EB-5844F6524A8C}">
          <x14:formula1>
            <xm:f>Sheet2!$A$63:$A$64</xm:f>
          </x14:formula1>
          <xm:sqref>G30</xm:sqref>
        </x14:dataValidation>
        <x14:dataValidation type="list" allowBlank="1" showInputMessage="1" showErrorMessage="1" xr:uid="{62183619-E9FA-4AC3-BDC5-60467EC01C94}">
          <x14:formula1>
            <xm:f>Sheet2!$A$66:$A$67</xm:f>
          </x14:formula1>
          <xm:sqref>G31</xm:sqref>
        </x14:dataValidation>
        <x14:dataValidation type="list" allowBlank="1" showInputMessage="1" showErrorMessage="1" xr:uid="{DD7F3E5A-CAC1-4482-A02A-1BDDAC2811BB}">
          <x14:formula1>
            <xm:f>Sheet2!$A$69:$A$70</xm:f>
          </x14:formula1>
          <xm:sqref>G32</xm:sqref>
        </x14:dataValidation>
        <x14:dataValidation type="list" allowBlank="1" showInputMessage="1" showErrorMessage="1" xr:uid="{5F28B496-FAAE-4DDE-873D-CF17C18CCAD1}">
          <x14:formula1>
            <xm:f>Sheet2!$A$72:$A$73</xm:f>
          </x14:formula1>
          <xm:sqref>G33</xm:sqref>
        </x14:dataValidation>
        <x14:dataValidation type="list" allowBlank="1" showInputMessage="1" showErrorMessage="1" xr:uid="{1D48B0E0-3391-4059-9DB6-72B8135E7442}">
          <x14:formula1>
            <xm:f>Sheet2!$A$75:$A$76</xm:f>
          </x14:formula1>
          <xm:sqref>G34</xm:sqref>
        </x14:dataValidation>
        <x14:dataValidation type="list" allowBlank="1" showInputMessage="1" showErrorMessage="1" xr:uid="{31073452-B249-41C8-BA07-247F82C32F94}">
          <x14:formula1>
            <xm:f>Sheet2!$A$78:$A$79</xm:f>
          </x14:formula1>
          <xm:sqref>G35</xm:sqref>
        </x14:dataValidation>
        <x14:dataValidation type="list" allowBlank="1" showInputMessage="1" showErrorMessage="1" xr:uid="{94FF0651-C636-4A47-A417-FDB4D0C14954}">
          <x14:formula1>
            <xm:f>Sheet2!$A$81:$A$82</xm:f>
          </x14:formula1>
          <xm:sqref>G36</xm:sqref>
        </x14:dataValidation>
        <x14:dataValidation type="list" allowBlank="1" showInputMessage="1" showErrorMessage="1" xr:uid="{269EC8C3-9B12-4851-B156-4981738B71F0}">
          <x14:formula1>
            <xm:f>Sheet2!$A$84:$A$85</xm:f>
          </x14:formula1>
          <xm:sqref>G37</xm:sqref>
        </x14:dataValidation>
        <x14:dataValidation type="list" allowBlank="1" showInputMessage="1" showErrorMessage="1" xr:uid="{0868DDF2-F2DD-44C7-82F5-0DA44B4B2677}">
          <x14:formula1>
            <xm:f>Sheet2!$A$87:$A$88</xm:f>
          </x14:formula1>
          <xm:sqref>G38</xm:sqref>
        </x14:dataValidation>
        <x14:dataValidation type="list" allowBlank="1" showInputMessage="1" showErrorMessage="1" xr:uid="{8AF9986E-AA77-4925-BD06-70506603C217}">
          <x14:formula1>
            <xm:f>Sheet2!$D$4:$D$7</xm:f>
          </x14:formula1>
          <xm:sqref>G44</xm:sqref>
        </x14:dataValidation>
        <x14:dataValidation type="list" allowBlank="1" showInputMessage="1" showErrorMessage="1" xr:uid="{94D92552-F7B2-4560-95DC-130979C18F62}">
          <x14:formula1>
            <xm:f>Sheet2!$D$9:$D$11</xm:f>
          </x14:formula1>
          <xm:sqref>G45</xm:sqref>
        </x14:dataValidation>
        <x14:dataValidation type="list" allowBlank="1" showInputMessage="1" showErrorMessage="1" xr:uid="{C0578917-795F-40F0-9E89-89E3619B0F7D}">
          <x14:formula1>
            <xm:f>Sheet2!$D$13:$D$14</xm:f>
          </x14:formula1>
          <xm:sqref>G46</xm:sqref>
        </x14:dataValidation>
        <x14:dataValidation type="list" allowBlank="1" showInputMessage="1" showErrorMessage="1" xr:uid="{DBA1A7D3-5D2B-44E8-BD0C-0648547D9EC7}">
          <x14:formula1>
            <xm:f>Sheet2!$D$16:$D$17</xm:f>
          </x14:formula1>
          <xm:sqref>G47</xm:sqref>
        </x14:dataValidation>
        <x14:dataValidation type="list" allowBlank="1" showInputMessage="1" showErrorMessage="1" xr:uid="{6DD92830-836F-4668-A6FE-D0F2C39A4819}">
          <x14:formula1>
            <xm:f>Sheet2!$A$90:$A$91</xm:f>
          </x14:formula1>
          <xm:sqref>G39</xm:sqref>
        </x14:dataValidation>
        <x14:dataValidation type="list" allowBlank="1" showInputMessage="1" showErrorMessage="1" xr:uid="{BDB67D80-6904-472C-866D-C72C6234B8AC}">
          <x14:formula1>
            <xm:f>Sheet2!$A$93:$A$94</xm:f>
          </x14:formula1>
          <xm:sqref>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E50E-E8CA-4C7C-A95D-A613F2FB19C0}">
  <dimension ref="A1:E94"/>
  <sheetViews>
    <sheetView topLeftCell="A21" workbookViewId="0">
      <selection activeCell="B53" sqref="B53"/>
    </sheetView>
  </sheetViews>
  <sheetFormatPr defaultRowHeight="14.4"/>
  <cols>
    <col min="1" max="1" width="16.44140625" customWidth="1"/>
    <col min="4" max="4" width="14.109375" customWidth="1"/>
  </cols>
  <sheetData>
    <row r="1" spans="1:5">
      <c r="A1" t="s">
        <v>128</v>
      </c>
      <c r="B1">
        <v>10</v>
      </c>
      <c r="D1" t="s">
        <v>129</v>
      </c>
      <c r="E1">
        <v>1</v>
      </c>
    </row>
    <row r="2" spans="1:5">
      <c r="A2" t="s">
        <v>130</v>
      </c>
      <c r="B2">
        <v>4</v>
      </c>
      <c r="D2" t="s">
        <v>131</v>
      </c>
      <c r="E2">
        <v>0</v>
      </c>
    </row>
    <row r="3" spans="1:5">
      <c r="A3" t="s">
        <v>132</v>
      </c>
      <c r="B3">
        <v>1</v>
      </c>
    </row>
    <row r="4" spans="1:5">
      <c r="D4" t="s">
        <v>133</v>
      </c>
      <c r="E4">
        <v>10</v>
      </c>
    </row>
    <row r="5" spans="1:5">
      <c r="A5" t="s">
        <v>134</v>
      </c>
      <c r="B5">
        <v>5</v>
      </c>
      <c r="D5" t="s">
        <v>135</v>
      </c>
      <c r="E5">
        <v>4</v>
      </c>
    </row>
    <row r="6" spans="1:5">
      <c r="A6" t="s">
        <v>136</v>
      </c>
      <c r="B6">
        <v>4</v>
      </c>
      <c r="D6" t="s">
        <v>137</v>
      </c>
      <c r="E6">
        <v>1</v>
      </c>
    </row>
    <row r="7" spans="1:5">
      <c r="A7" t="s">
        <v>138</v>
      </c>
      <c r="B7">
        <v>1</v>
      </c>
      <c r="D7" t="s">
        <v>139</v>
      </c>
      <c r="E7">
        <v>0</v>
      </c>
    </row>
    <row r="9" spans="1:5">
      <c r="A9" t="s">
        <v>140</v>
      </c>
      <c r="B9">
        <v>10</v>
      </c>
      <c r="D9" t="s">
        <v>141</v>
      </c>
      <c r="E9">
        <v>10</v>
      </c>
    </row>
    <row r="10" spans="1:5">
      <c r="A10" t="s">
        <v>142</v>
      </c>
      <c r="B10">
        <v>4</v>
      </c>
      <c r="D10" t="s">
        <v>143</v>
      </c>
      <c r="E10">
        <v>4</v>
      </c>
    </row>
    <row r="11" spans="1:5">
      <c r="A11" t="s">
        <v>144</v>
      </c>
      <c r="B11">
        <v>1</v>
      </c>
      <c r="D11" t="s">
        <v>145</v>
      </c>
      <c r="E11">
        <v>1</v>
      </c>
    </row>
    <row r="13" spans="1:5">
      <c r="A13" t="s">
        <v>146</v>
      </c>
      <c r="B13">
        <v>5</v>
      </c>
      <c r="D13" t="s">
        <v>147</v>
      </c>
      <c r="E13">
        <v>5</v>
      </c>
    </row>
    <row r="14" spans="1:5">
      <c r="A14" t="s">
        <v>148</v>
      </c>
      <c r="B14">
        <v>2</v>
      </c>
      <c r="D14" t="s">
        <v>149</v>
      </c>
      <c r="E14">
        <v>0</v>
      </c>
    </row>
    <row r="15" spans="1:5">
      <c r="A15" t="s">
        <v>150</v>
      </c>
      <c r="B15">
        <v>1</v>
      </c>
    </row>
    <row r="16" spans="1:5">
      <c r="D16" t="s">
        <v>151</v>
      </c>
      <c r="E16">
        <v>5</v>
      </c>
    </row>
    <row r="17" spans="1:5">
      <c r="A17" t="s">
        <v>152</v>
      </c>
      <c r="B17">
        <v>5</v>
      </c>
      <c r="D17" t="s">
        <v>153</v>
      </c>
      <c r="E17">
        <v>0</v>
      </c>
    </row>
    <row r="18" spans="1:5">
      <c r="A18" t="s">
        <v>154</v>
      </c>
      <c r="B18">
        <v>2</v>
      </c>
    </row>
    <row r="19" spans="1:5">
      <c r="A19" t="s">
        <v>155</v>
      </c>
      <c r="B19">
        <v>1</v>
      </c>
    </row>
    <row r="21" spans="1:5" ht="16.2">
      <c r="A21" t="s">
        <v>156</v>
      </c>
      <c r="B21">
        <v>10</v>
      </c>
    </row>
    <row r="22" spans="1:5" ht="16.2">
      <c r="A22" t="s">
        <v>157</v>
      </c>
      <c r="B22">
        <v>4</v>
      </c>
    </row>
    <row r="23" spans="1:5" ht="16.2">
      <c r="A23" t="s">
        <v>158</v>
      </c>
      <c r="B23">
        <v>1</v>
      </c>
    </row>
    <row r="25" spans="1:5">
      <c r="A25" t="s">
        <v>159</v>
      </c>
      <c r="B25">
        <v>5</v>
      </c>
    </row>
    <row r="26" spans="1:5">
      <c r="A26" t="s">
        <v>160</v>
      </c>
      <c r="B26">
        <v>1</v>
      </c>
    </row>
    <row r="28" spans="1:5">
      <c r="A28" t="s">
        <v>161</v>
      </c>
      <c r="B28">
        <v>5</v>
      </c>
    </row>
    <row r="29" spans="1:5">
      <c r="A29" t="s">
        <v>162</v>
      </c>
      <c r="B29">
        <v>2</v>
      </c>
    </row>
    <row r="30" spans="1:5">
      <c r="A30" t="s">
        <v>163</v>
      </c>
      <c r="B30">
        <v>1</v>
      </c>
    </row>
    <row r="32" spans="1:5">
      <c r="A32" t="s">
        <v>164</v>
      </c>
      <c r="B32">
        <v>10</v>
      </c>
    </row>
    <row r="33" spans="1:2">
      <c r="A33" t="s">
        <v>165</v>
      </c>
      <c r="B33">
        <v>4</v>
      </c>
    </row>
    <row r="34" spans="1:2">
      <c r="A34" t="s">
        <v>166</v>
      </c>
      <c r="B34">
        <v>1</v>
      </c>
    </row>
    <row r="36" spans="1:2">
      <c r="A36" t="s">
        <v>167</v>
      </c>
      <c r="B36">
        <v>10</v>
      </c>
    </row>
    <row r="37" spans="1:2">
      <c r="A37" t="s">
        <v>168</v>
      </c>
      <c r="B37">
        <v>4</v>
      </c>
    </row>
    <row r="38" spans="1:2">
      <c r="A38" t="s">
        <v>169</v>
      </c>
      <c r="B38">
        <v>1</v>
      </c>
    </row>
    <row r="40" spans="1:2">
      <c r="A40" t="s">
        <v>170</v>
      </c>
      <c r="B40">
        <v>5</v>
      </c>
    </row>
    <row r="41" spans="1:2">
      <c r="A41" t="s">
        <v>171</v>
      </c>
      <c r="B41">
        <v>2</v>
      </c>
    </row>
    <row r="42" spans="1:2">
      <c r="A42" t="s">
        <v>172</v>
      </c>
      <c r="B42">
        <v>1</v>
      </c>
    </row>
    <row r="44" spans="1:2">
      <c r="A44" t="s">
        <v>173</v>
      </c>
      <c r="B44">
        <v>1</v>
      </c>
    </row>
    <row r="45" spans="1:2">
      <c r="A45" t="s">
        <v>174</v>
      </c>
      <c r="B45">
        <v>0</v>
      </c>
    </row>
    <row r="47" spans="1:2">
      <c r="A47" t="s">
        <v>175</v>
      </c>
      <c r="B47">
        <v>5</v>
      </c>
    </row>
    <row r="48" spans="1:2">
      <c r="A48" t="s">
        <v>176</v>
      </c>
      <c r="B48">
        <v>3</v>
      </c>
    </row>
    <row r="49" spans="1:2">
      <c r="A49" t="s">
        <v>177</v>
      </c>
      <c r="B49">
        <v>1</v>
      </c>
    </row>
    <row r="51" spans="1:2" ht="16.2">
      <c r="A51" t="s">
        <v>178</v>
      </c>
      <c r="B51">
        <v>10</v>
      </c>
    </row>
    <row r="52" spans="1:2" ht="16.2">
      <c r="A52" t="s">
        <v>179</v>
      </c>
      <c r="B52">
        <v>4</v>
      </c>
    </row>
    <row r="53" spans="1:2" ht="16.2">
      <c r="A53" t="s">
        <v>180</v>
      </c>
      <c r="B53">
        <v>1</v>
      </c>
    </row>
    <row r="55" spans="1:2">
      <c r="A55" t="s">
        <v>181</v>
      </c>
      <c r="B55">
        <v>10</v>
      </c>
    </row>
    <row r="56" spans="1:2">
      <c r="A56" t="s">
        <v>182</v>
      </c>
      <c r="B56">
        <v>4</v>
      </c>
    </row>
    <row r="57" spans="1:2">
      <c r="A57" t="s">
        <v>183</v>
      </c>
      <c r="B57">
        <v>1</v>
      </c>
    </row>
    <row r="59" spans="1:2">
      <c r="A59" t="s">
        <v>184</v>
      </c>
      <c r="B59">
        <v>10</v>
      </c>
    </row>
    <row r="60" spans="1:2">
      <c r="A60" t="s">
        <v>185</v>
      </c>
      <c r="B60">
        <v>4</v>
      </c>
    </row>
    <row r="61" spans="1:2">
      <c r="A61" t="s">
        <v>186</v>
      </c>
      <c r="B61">
        <v>1</v>
      </c>
    </row>
    <row r="63" spans="1:2">
      <c r="A63" t="s">
        <v>187</v>
      </c>
      <c r="B63">
        <v>5</v>
      </c>
    </row>
    <row r="64" spans="1:2">
      <c r="A64" t="s">
        <v>188</v>
      </c>
      <c r="B64">
        <v>0</v>
      </c>
    </row>
    <row r="66" spans="1:2">
      <c r="A66" t="s">
        <v>189</v>
      </c>
      <c r="B66">
        <v>5</v>
      </c>
    </row>
    <row r="67" spans="1:2">
      <c r="A67" t="s">
        <v>190</v>
      </c>
      <c r="B67">
        <v>0</v>
      </c>
    </row>
    <row r="69" spans="1:2">
      <c r="A69" t="s">
        <v>191</v>
      </c>
      <c r="B69">
        <v>1</v>
      </c>
    </row>
    <row r="70" spans="1:2">
      <c r="A70" t="s">
        <v>192</v>
      </c>
      <c r="B70">
        <v>0</v>
      </c>
    </row>
    <row r="72" spans="1:2">
      <c r="A72" t="s">
        <v>193</v>
      </c>
      <c r="B72">
        <v>1</v>
      </c>
    </row>
    <row r="73" spans="1:2">
      <c r="A73" t="s">
        <v>194</v>
      </c>
      <c r="B73">
        <v>0</v>
      </c>
    </row>
    <row r="75" spans="1:2">
      <c r="A75" t="s">
        <v>90</v>
      </c>
      <c r="B75">
        <v>1</v>
      </c>
    </row>
    <row r="76" spans="1:2">
      <c r="A76" t="s">
        <v>195</v>
      </c>
      <c r="B76">
        <v>0</v>
      </c>
    </row>
    <row r="78" spans="1:2">
      <c r="A78" t="s">
        <v>94</v>
      </c>
      <c r="B78">
        <v>1</v>
      </c>
    </row>
    <row r="79" spans="1:2">
      <c r="A79" t="s">
        <v>196</v>
      </c>
      <c r="B79">
        <v>0</v>
      </c>
    </row>
    <row r="81" spans="1:2">
      <c r="A81" t="s">
        <v>197</v>
      </c>
      <c r="B81">
        <v>1</v>
      </c>
    </row>
    <row r="82" spans="1:2">
      <c r="A82" t="s">
        <v>198</v>
      </c>
      <c r="B82">
        <v>0</v>
      </c>
    </row>
    <row r="84" spans="1:2">
      <c r="A84" t="s">
        <v>102</v>
      </c>
      <c r="B84">
        <v>5</v>
      </c>
    </row>
    <row r="85" spans="1:2">
      <c r="A85" t="s">
        <v>199</v>
      </c>
      <c r="B85">
        <v>0</v>
      </c>
    </row>
    <row r="87" spans="1:2">
      <c r="A87" t="s">
        <v>200</v>
      </c>
      <c r="B87">
        <v>5</v>
      </c>
    </row>
    <row r="88" spans="1:2">
      <c r="A88" t="s">
        <v>201</v>
      </c>
      <c r="B88">
        <v>1</v>
      </c>
    </row>
    <row r="90" spans="1:2">
      <c r="A90" t="s">
        <v>202</v>
      </c>
      <c r="B90">
        <v>1</v>
      </c>
    </row>
    <row r="91" spans="1:2">
      <c r="A91" t="s">
        <v>203</v>
      </c>
      <c r="B91">
        <v>0</v>
      </c>
    </row>
    <row r="93" spans="1:2">
      <c r="A93" t="s">
        <v>206</v>
      </c>
      <c r="B93">
        <v>3</v>
      </c>
    </row>
    <row r="94" spans="1:2">
      <c r="A94" t="s">
        <v>208</v>
      </c>
      <c r="B94">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5C0F9BFE309A4480AE9B620A3B0165" ma:contentTypeVersion="4" ma:contentTypeDescription="Een nieuw document maken." ma:contentTypeScope="" ma:versionID="8671d6da24d94110424550ce845eb904">
  <xsd:schema xmlns:xsd="http://www.w3.org/2001/XMLSchema" xmlns:xs="http://www.w3.org/2001/XMLSchema" xmlns:p="http://schemas.microsoft.com/office/2006/metadata/properties" xmlns:ns2="94aceeb6-a368-4b73-9349-252435fb23ba" targetNamespace="http://schemas.microsoft.com/office/2006/metadata/properties" ma:root="true" ma:fieldsID="9308c7c3cbccfc3e76869768195d4953" ns2:_="">
    <xsd:import namespace="94aceeb6-a368-4b73-9349-252435fb23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ceeb6-a368-4b73-9349-252435fb2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2C67FC-3A97-49C0-9A33-3DB3822CE0B9}">
  <ds:schemaRefs>
    <ds:schemaRef ds:uri="http://schemas.microsoft.com/sharepoint/v3/contenttype/forms"/>
  </ds:schemaRefs>
</ds:datastoreItem>
</file>

<file path=customXml/itemProps2.xml><?xml version="1.0" encoding="utf-8"?>
<ds:datastoreItem xmlns:ds="http://schemas.openxmlformats.org/officeDocument/2006/customXml" ds:itemID="{BB1C00E2-8B6B-425B-947D-FDEB441C0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ceeb6-a368-4b73-9349-252435fb2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ADFC41-92CB-4715-B6F1-E3C6C80CCD04}">
  <ds:schemaRef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94aceeb6-a368-4b73-9349-252435fb23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Wilschut</dc:creator>
  <cp:keywords/>
  <dc:description/>
  <cp:lastModifiedBy>Zijlstra, F. [Freek]</cp:lastModifiedBy>
  <cp:revision/>
  <dcterms:created xsi:type="dcterms:W3CDTF">2023-09-13T13:23:34Z</dcterms:created>
  <dcterms:modified xsi:type="dcterms:W3CDTF">2024-10-18T11:05:08Z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0x010100B85C0F9BFE309A4480AE9B620A3B0165</vt:lpwstr>
  </property>
</Properties>
</file>