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cuvision-my.sharepoint.com/personal/r_diecke_docuvision_nl/Documents/Trevianum/Nvi 1/"/>
    </mc:Choice>
  </mc:AlternateContent>
  <xr:revisionPtr revIDLastSave="2" documentId="13_ncr:1_{BB5BD6E9-A208-1243-8C45-A606F002810C}" xr6:coauthVersionLast="47" xr6:coauthVersionMax="47" xr10:uidLastSave="{B547A638-7248-AC4B-BEF1-D5F4574529F9}"/>
  <bookViews>
    <workbookView xWindow="0" yWindow="500" windowWidth="51200" windowHeight="26700" activeTab="5" xr2:uid="{6D60F8E0-1995-4A6A-9BF8-266FE2567378}"/>
  </bookViews>
  <sheets>
    <sheet name="Voorblad" sheetId="1" r:id="rId1"/>
    <sheet name="Instructies" sheetId="2" r:id="rId2"/>
    <sheet name="Eisen" sheetId="3" r:id="rId3"/>
    <sheet name="Totale Kosten Inschrijver" sheetId="4" r:id="rId4"/>
    <sheet name="Implementatie" sheetId="5" r:id="rId5"/>
    <sheet name="Exploitatie" sheetId="6" r:id="rId6"/>
    <sheet name="Kosten Tijdens Looptijd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6" i="6" l="1"/>
  <c r="I36" i="6"/>
  <c r="H36" i="6"/>
  <c r="G36" i="6"/>
  <c r="L36" i="6"/>
  <c r="K36" i="6"/>
  <c r="M8" i="6"/>
  <c r="M9" i="6"/>
  <c r="M10" i="6"/>
  <c r="M7" i="6"/>
  <c r="L8" i="6"/>
  <c r="L9" i="6"/>
  <c r="L10" i="6"/>
  <c r="L7" i="6"/>
  <c r="K8" i="6"/>
  <c r="K9" i="6"/>
  <c r="K10" i="6"/>
  <c r="K7" i="6"/>
  <c r="J8" i="6"/>
  <c r="J9" i="6"/>
  <c r="J10" i="6"/>
  <c r="J7" i="6"/>
  <c r="I8" i="6"/>
  <c r="I9" i="6"/>
  <c r="I10" i="6"/>
  <c r="H8" i="6"/>
  <c r="H9" i="6"/>
  <c r="H10" i="6"/>
  <c r="I7" i="6"/>
  <c r="H7" i="6"/>
  <c r="G8" i="6"/>
  <c r="G9" i="6"/>
  <c r="G10" i="6"/>
  <c r="G7" i="6"/>
  <c r="F36" i="6"/>
  <c r="L11" i="6" l="1"/>
  <c r="M11" i="6"/>
  <c r="F37" i="6"/>
  <c r="C9" i="4" s="1"/>
  <c r="G37" i="6"/>
  <c r="D9" i="4" s="1"/>
  <c r="H37" i="6" l="1"/>
  <c r="E9" i="4" s="1"/>
  <c r="J37" i="6" l="1"/>
  <c r="G9" i="4" s="1"/>
  <c r="I37" i="6"/>
  <c r="F9" i="4" s="1"/>
  <c r="L37" i="6" l="1"/>
  <c r="I9" i="4" s="1"/>
  <c r="K37" i="6"/>
  <c r="H9" i="4" s="1"/>
  <c r="J11" i="6"/>
  <c r="F7" i="4" s="1"/>
  <c r="G11" i="6"/>
  <c r="C7" i="4" s="1"/>
  <c r="H11" i="6"/>
  <c r="I11" i="6"/>
  <c r="K11" i="6"/>
  <c r="J9" i="4" l="1"/>
  <c r="H7" i="4"/>
  <c r="I7" i="4"/>
  <c r="C7" i="5"/>
  <c r="C6" i="4" s="1"/>
  <c r="E24" i="6"/>
  <c r="F24" i="6" s="1"/>
  <c r="G24" i="6" s="1"/>
  <c r="E23" i="6"/>
  <c r="F23" i="6" s="1"/>
  <c r="G23" i="6" s="1"/>
  <c r="H24" i="6" l="1"/>
  <c r="J24" i="6" s="1"/>
  <c r="K24" i="6" s="1"/>
  <c r="I24" i="6"/>
  <c r="H23" i="6"/>
  <c r="J23" i="6" s="1"/>
  <c r="K23" i="6" s="1"/>
  <c r="I23" i="6"/>
  <c r="E25" i="6"/>
  <c r="C8" i="4" s="1"/>
  <c r="C10" i="4" s="1"/>
  <c r="F25" i="6"/>
  <c r="D8" i="4" s="1"/>
  <c r="D7" i="4"/>
  <c r="G7" i="4"/>
  <c r="E7" i="4"/>
  <c r="G25" i="6"/>
  <c r="D10" i="4" l="1"/>
  <c r="I25" i="6"/>
  <c r="E8" i="4"/>
  <c r="E10" i="4" s="1"/>
  <c r="F8" i="4"/>
  <c r="F10" i="4" s="1"/>
  <c r="K25" i="6"/>
  <c r="J7" i="4"/>
  <c r="H25" i="6"/>
  <c r="G8" i="4" l="1"/>
  <c r="G10" i="4" s="1"/>
  <c r="J25" i="6" l="1"/>
  <c r="H8" i="4" s="1"/>
  <c r="H10" i="4" s="1"/>
  <c r="I8" i="4" l="1"/>
  <c r="I10" i="4" s="1"/>
  <c r="J6" i="4"/>
  <c r="J8" i="4" l="1"/>
  <c r="J10" i="4" s="1"/>
  <c r="D6" i="5" l="1"/>
</calcChain>
</file>

<file path=xl/sharedStrings.xml><?xml version="1.0" encoding="utf-8"?>
<sst xmlns="http://schemas.openxmlformats.org/spreadsheetml/2006/main" count="189" uniqueCount="134">
  <si>
    <t>Trevianum</t>
  </si>
  <si>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</si>
  <si>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</si>
  <si>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</si>
  <si>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</si>
  <si>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</si>
  <si>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</si>
  <si>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</si>
  <si>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</si>
  <si>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</si>
  <si>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</si>
  <si>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</si>
  <si>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</si>
  <si>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</si>
  <si>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</si>
  <si>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</si>
  <si>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</si>
  <si>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 xml:space="preserve">Eisen </t>
  </si>
  <si>
    <t>Nr</t>
  </si>
  <si>
    <t xml:space="preserve">Eis </t>
  </si>
  <si>
    <t>Referentie tab</t>
  </si>
  <si>
    <t>Implementatie en Exploitatie</t>
  </si>
  <si>
    <t>Exploitatie</t>
  </si>
  <si>
    <t xml:space="preserve">Totale Kosten Inschrijver (TKI). De TKI berekening is van toepassing op de gehele looptijd van het initiële contract (5 jaar) en de eventuele verlening (2 maal 1 jaar). </t>
  </si>
  <si>
    <t>Implementatie</t>
  </si>
  <si>
    <t>Er zullen geen kosten in rekening worden gebracht voor het retourhalen van apparatuur tijdens of aan het einde van de overeenkomst, behoudens eventueel verschuldigde resttermijnen.</t>
  </si>
  <si>
    <t>Voor scans geldt een nul tarief, deze worden dus niet in rekening gebracht.</t>
  </si>
  <si>
    <t>Alle variabele en vaste kosten zoals toner en/of inkt (ongeacht vlakvulling), drum, toner opvangbakjes, Verbruiksartikelen in algemene zin, voorrijdkosten, reparatie etc. zitten in de afgesproken afdrukprijs. Enige uitzondering hierop zijn huur van de machine, nietjes, stroom en papier.</t>
  </si>
  <si>
    <t>Totale Kosten Inschrijver</t>
  </si>
  <si>
    <t>Samenvatting opgegeven kosten</t>
  </si>
  <si>
    <t>Initiële looptijd</t>
  </si>
  <si>
    <t>Verlenging</t>
  </si>
  <si>
    <t>Onderdeel</t>
  </si>
  <si>
    <t>Jaar 1</t>
  </si>
  <si>
    <t>Jaar 2</t>
  </si>
  <si>
    <t>Jaar 3</t>
  </si>
  <si>
    <t>Jaar 4</t>
  </si>
  <si>
    <t>Jaar 5</t>
  </si>
  <si>
    <t>Jaar 6</t>
  </si>
  <si>
    <t>Jaar 7</t>
  </si>
  <si>
    <t>Totaal TKI</t>
  </si>
  <si>
    <t>Tabel 1: Eenmalige implementatiekosten</t>
  </si>
  <si>
    <t>Tabel 2: Huur MFP's</t>
  </si>
  <si>
    <t>Tabel 3: Verbruik tikken</t>
  </si>
  <si>
    <t>Tabel 4: Portaal</t>
  </si>
  <si>
    <t>Totaal</t>
  </si>
  <si>
    <t>-Inschrijver dient in dit tabblad niets in te vullen of aan te passen, alle ingevulde bedragen uit de andere tabbladen worden automatisch overgenomen.</t>
  </si>
  <si>
    <t>-Bovenstaande tabel geeft een samenvatting van de prijzen en vergoedingen opgenomen in de andere tabbladen.</t>
  </si>
  <si>
    <t>-De optelsom van alle prijscomponenten over de gehele looptijd vormt de TKI (Totale Kosten Inschrijver).</t>
  </si>
  <si>
    <t>-Er wordt geen gebruik gemaakt van weging tussen de verschillende tabellen.</t>
  </si>
  <si>
    <t>Kosten Implementatie</t>
  </si>
  <si>
    <t xml:space="preserve">Tabel 1: Eenmalige implementatiekosten </t>
  </si>
  <si>
    <t>Tarief</t>
  </si>
  <si>
    <t>Percentage TKI</t>
  </si>
  <si>
    <t>Eenmalige implementatiekosten</t>
  </si>
  <si>
    <t xml:space="preserve">Subtotaal  </t>
  </si>
  <si>
    <t>-In de bovenstaande tabel vult Inschrijver de algemene kosten voor de totale implementatie in (zie Programma van Eisen voor de definitie).</t>
  </si>
  <si>
    <t>-De opgegeven eenmalige implementatiekosten mogen niet meer dan 2,5% van TKI bedragen.</t>
  </si>
  <si>
    <t>Kosten Exploitatie</t>
  </si>
  <si>
    <t>Huurkosten per jaar</t>
  </si>
  <si>
    <t>Tabel 2: Huur apparatuur</t>
  </si>
  <si>
    <t>Initiële Looptijd</t>
  </si>
  <si>
    <t xml:space="preserve">Type </t>
  </si>
  <si>
    <t>Model conform eisen PVE</t>
  </si>
  <si>
    <t>Aantal
(Indicatief)</t>
  </si>
  <si>
    <t>Type 1</t>
  </si>
  <si>
    <t>Optioneel</t>
  </si>
  <si>
    <t>Perforatie module (2-4 gaats)</t>
  </si>
  <si>
    <t>MFP A3 | 50 ppm | Model Inschrijver</t>
  </si>
  <si>
    <t>Bookletfinisher</t>
  </si>
  <si>
    <t>MFP A3 | 90 ppm | Model Inschrijver</t>
  </si>
  <si>
    <t>-In de kolom 'model conform eisen PvE' moet het modelnummer van de Inschrijver worden ingevuld.</t>
  </si>
  <si>
    <t xml:space="preserve">-In de bovenstaande tabel vult Inschrijver het leasetarief per machine per maand in. De configuratie van de aangeboden machine moet voldoen aan de machinespecificaties uit Bijlage C Machine specificaties </t>
  </si>
  <si>
    <t>-In de subtotaal regel van bovenstaande tabel wordt de TKI per jaar voor dit onderdeel berekend door de verschillende onderdelen bij elkaar op te tellen.</t>
  </si>
  <si>
    <t>Afdrukkosten per jaar</t>
  </si>
  <si>
    <t>Type Print</t>
  </si>
  <si>
    <t>Volume per maand</t>
  </si>
  <si>
    <t>Afdrukprijs</t>
  </si>
  <si>
    <t>Zwart/Wit A4</t>
  </si>
  <si>
    <t>Kleur A4</t>
  </si>
  <si>
    <t xml:space="preserve">-In de kolom afdrukprijs voert Inschrijver de afdrukprijs voor het betreffende type print. </t>
  </si>
  <si>
    <t xml:space="preserve">-Het volume per maand betreft een indicatief aantal. </t>
  </si>
  <si>
    <t>Portaal</t>
  </si>
  <si>
    <t xml:space="preserve">-In de kolom huur voert Inschrijver de huurprijs in. </t>
  </si>
  <si>
    <t>Kosten tijdens looptijd</t>
  </si>
  <si>
    <t>Tabel 5: uurtarieven</t>
  </si>
  <si>
    <t>Type ondersteuning</t>
  </si>
  <si>
    <t>Projectmanager</t>
  </si>
  <si>
    <t>Solution consultant</t>
  </si>
  <si>
    <t>Software engineer</t>
  </si>
  <si>
    <t>Hardware engineer</t>
  </si>
  <si>
    <t>-In de bovenstaande tabel vindt Inschrijver de tarieven die gerekend worden voor ondersteuning gedurende de looptijd van de Overeenkomst  voor dienstverlening die buiten de standaard afspraken vallen.</t>
  </si>
  <si>
    <t>- Indien Inschrijver niet akkoord gaat met deze tarieven dan wordt deze uitgesloten van deelname aan de Aanbestedingsprocedure</t>
  </si>
  <si>
    <t>-Inzet van bovenstaande ondersteuning vindt alleen plaats na goedkeuring van een ureninschatting van Opdrachtnemer door Opdrachtgever</t>
  </si>
  <si>
    <t>Tabel 6: Leverings- en verhuiskosten</t>
  </si>
  <si>
    <t>Soort</t>
  </si>
  <si>
    <t>Levering Type 1</t>
  </si>
  <si>
    <t xml:space="preserve">Levering Type 2 </t>
  </si>
  <si>
    <t>Levering Type 3</t>
  </si>
  <si>
    <t xml:space="preserve">Verhuizing intern Type 1 </t>
  </si>
  <si>
    <t>Verhuizing intern Type 2</t>
  </si>
  <si>
    <t>Verhuizing intern Type 3</t>
  </si>
  <si>
    <t>Verhuizing extern Type 1</t>
  </si>
  <si>
    <t>Verhuizing extern Type 2</t>
  </si>
  <si>
    <t>Verhuizing extern Type 3</t>
  </si>
  <si>
    <t>-In de bovenstaande tabel vindt Inschrijver de tarieven die gerekend worden voor ondersteuning gedurende de looptijd van de Overeenkomst</t>
  </si>
  <si>
    <t>-Het betreft hier uitdrukkelijk de kosten bij uitbreiding van afdrukapparatuur.</t>
  </si>
  <si>
    <t>Opdrachtgever is gerechtigd verhuizingen ook zelf uit (te laten) voeren.</t>
  </si>
  <si>
    <t>-Leveringen en verhuizingen vinden alleen plaats na goedkeuring door en in opdracht van Opdrachtgever</t>
  </si>
  <si>
    <t>Tabel 7: Verbruiksmaterialen</t>
  </si>
  <si>
    <t>Capaciteit cartridge</t>
  </si>
  <si>
    <t xml:space="preserve">Nietjes Type 1 </t>
  </si>
  <si>
    <t>Nietjes Type 2</t>
  </si>
  <si>
    <t>Nietjes Type 3</t>
  </si>
  <si>
    <t>-Levering van verbruiksmaterialen vindt plaats op basis van bestelling door Opdrachtgever</t>
  </si>
  <si>
    <t>- Indien bovenstaande verbruiksmaterialen goedkoper te verkrijgen zijn in de markt is opdrachtgever gerechtigd deze te kopen en te gebruiken</t>
  </si>
  <si>
    <t>-De huurprijs komt in de verlengingsjaren voor 60% te vervallen.</t>
  </si>
  <si>
    <t>-In de bovenstaande tabel vult Inschrijver de kosten en de capciteit van de gevraagde verbruiksmaterialen in.</t>
  </si>
  <si>
    <t>Tabel 8: Aanpassingen Reproportaal</t>
  </si>
  <si>
    <t>Uurtarief</t>
  </si>
  <si>
    <t xml:space="preserve">- Denk hierbij aan toevoegen van producten, alegemene instellingen portaal etc. </t>
  </si>
  <si>
    <t>- Uitgangspunt is dat een medewerker van opdeachtgever voldoende kennis heeft (na training) om dit zelf uit te voeren.</t>
  </si>
  <si>
    <t>- Het bovenstaande uurtarief is voor aanpassingen in het reproportaal wanneer opdrachtgever dit onverhoopt zelf niet kan.</t>
  </si>
  <si>
    <t>Type 2</t>
  </si>
  <si>
    <t>1.1 (nvi 1)</t>
  </si>
  <si>
    <t>Leidraadnummer : TN567033</t>
  </si>
  <si>
    <t>Huurtarief per MFP per maand jaar 1-5</t>
  </si>
  <si>
    <t>Huurtarief per MFP per maand verlenging jaar 6 &amp; 7</t>
  </si>
  <si>
    <t>Huur per maand jaar 1-5</t>
  </si>
  <si>
    <t>Huur per maand verlenging jaar 6&amp;7</t>
  </si>
  <si>
    <t>Voor de huur van de MFP's geldt dat in de verlengingsjaren maximaal 40% van de maandelijkse kosten in rekening gebracht mogen worden. Verder geldt dat in de verlengingsjaren MFP's ingeleverd kunnen worden zonder bijkomende kosten of aftrek van het retourbedrag.</t>
  </si>
  <si>
    <t>BTW: Alle opgegeven kosten/prijzen zijn exclusief BTW en op twee decimalen nauwkeurig.</t>
  </si>
  <si>
    <t>Het betreft maandtarieven.</t>
  </si>
  <si>
    <t>De implementatiekosten zijn onderdeel van de TKI berekening en worden eenmalig bij de start van de overeenkomst gefactureerd.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</si>
</sst>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413]\ * #,##0.00_ ;_ [$€-413]\ * \-#,##0.00_ ;_ [$€-413]\ * &quot;-&quot;??_ ;_ @_ "/>
    <numFmt numFmtId="167" formatCode="_ &quot;€&quot;\ * #,##0.0000_ ;_ &quot;€&quot;\ * \-#,##0.0000_ ;_ &quot;€&quot;\ * &quot;-&quot;??_ ;_ @_ "/>
    <numFmt numFmtId="168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itillium Web Regular"/>
    </font>
    <font>
      <sz val="11"/>
      <color theme="1"/>
      <name val="Titillium Web Regular"/>
    </font>
    <font>
      <b/>
      <sz val="11"/>
      <color theme="1"/>
      <name val="Titillium Web Regular"/>
    </font>
    <font>
      <sz val="8"/>
      <color theme="1"/>
      <name val="Titillium Web Regular"/>
    </font>
    <font>
      <b/>
      <sz val="11"/>
      <color theme="0"/>
      <name val="Titillium Web Regular"/>
    </font>
    <font>
      <u/>
      <sz val="8"/>
      <color theme="1"/>
      <name val="Titillium Web Regular"/>
    </font>
    <font>
      <sz val="11"/>
      <color theme="0"/>
      <name val="Titillium Web Regular"/>
    </font>
    <font>
      <sz val="11"/>
      <name val="Titillium Web Regular"/>
    </font>
    <font>
      <u/>
      <sz val="11"/>
      <color theme="1"/>
      <name val="Titillium Web Regular"/>
    </font>
    <font>
      <sz val="11"/>
      <color rgb="FF000000"/>
      <name val="Titillium Web Regular"/>
      <charset val="1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0B4"/>
        <bgColor rgb="FF00000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6" fontId="4" fillId="0" borderId="1" xfId="2" applyNumberFormat="1" applyFont="1" applyBorder="1" applyAlignment="1">
      <alignment horizontal="center" vertical="center"/>
    </xf>
    <xf numFmtId="166" fontId="4" fillId="6" borderId="1" xfId="2" applyNumberFormat="1" applyFont="1" applyFill="1" applyBorder="1" applyAlignment="1">
      <alignment horizontal="center" vertical="center"/>
    </xf>
    <xf numFmtId="166" fontId="5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8" fillId="8" borderId="17" xfId="0" applyFont="1" applyFill="1" applyBorder="1" applyAlignment="1">
      <alignment vertical="center"/>
    </xf>
    <xf numFmtId="0" fontId="6" fillId="8" borderId="18" xfId="0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0" fontId="4" fillId="8" borderId="1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49" fontId="6" fillId="8" borderId="20" xfId="0" applyNumberFormat="1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8" borderId="21" xfId="0" applyFont="1" applyFill="1" applyBorder="1" applyAlignment="1">
      <alignment vertical="center"/>
    </xf>
    <xf numFmtId="49" fontId="6" fillId="8" borderId="22" xfId="0" applyNumberFormat="1" applyFont="1" applyFill="1" applyBorder="1" applyAlignment="1">
      <alignment vertical="center"/>
    </xf>
    <xf numFmtId="0" fontId="6" fillId="8" borderId="23" xfId="0" applyFont="1" applyFill="1" applyBorder="1" applyAlignment="1">
      <alignment vertical="center"/>
    </xf>
    <xf numFmtId="0" fontId="4" fillId="8" borderId="23" xfId="0" applyFont="1" applyFill="1" applyBorder="1" applyAlignment="1">
      <alignment vertical="center"/>
    </xf>
    <xf numFmtId="0" fontId="4" fillId="8" borderId="24" xfId="0" applyFont="1" applyFill="1" applyBorder="1" applyAlignment="1">
      <alignment vertical="center"/>
    </xf>
    <xf numFmtId="0" fontId="5" fillId="0" borderId="0" xfId="0" applyFont="1"/>
    <xf numFmtId="14" fontId="4" fillId="0" borderId="0" xfId="0" applyNumberFormat="1" applyFont="1" applyAlignment="1">
      <alignment horizontal="left"/>
    </xf>
    <xf numFmtId="0" fontId="4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8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5" borderId="1" xfId="0" applyFont="1" applyFill="1" applyBorder="1"/>
    <xf numFmtId="0" fontId="4" fillId="0" borderId="0" xfId="0" applyFont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/>
    </xf>
    <xf numFmtId="0" fontId="7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164" fontId="4" fillId="7" borderId="1" xfId="2" applyFont="1" applyFill="1" applyBorder="1" applyAlignment="1" applyProtection="1">
      <alignment vertical="center"/>
      <protection locked="0"/>
    </xf>
    <xf numFmtId="10" fontId="4" fillId="9" borderId="40" xfId="0" applyNumberFormat="1" applyFont="1" applyFill="1" applyBorder="1" applyAlignment="1">
      <alignment horizontal="center" vertical="center"/>
    </xf>
    <xf numFmtId="164" fontId="4" fillId="3" borderId="4" xfId="2" applyFont="1" applyFill="1" applyBorder="1" applyAlignment="1">
      <alignment vertical="center"/>
    </xf>
    <xf numFmtId="0" fontId="4" fillId="8" borderId="18" xfId="0" applyFont="1" applyFill="1" applyBorder="1"/>
    <xf numFmtId="0" fontId="4" fillId="0" borderId="20" xfId="0" applyFont="1" applyBorder="1"/>
    <xf numFmtId="0" fontId="4" fillId="8" borderId="0" xfId="0" applyFont="1" applyFill="1"/>
    <xf numFmtId="0" fontId="4" fillId="8" borderId="23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 applyProtection="1">
      <alignment horizontal="left" vertical="center"/>
      <protection locked="0"/>
    </xf>
    <xf numFmtId="164" fontId="4" fillId="7" borderId="1" xfId="2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4" fontId="4" fillId="0" borderId="0" xfId="2" applyFont="1" applyFill="1" applyBorder="1" applyAlignment="1">
      <alignment horizontal="right" vertical="center"/>
    </xf>
    <xf numFmtId="0" fontId="4" fillId="8" borderId="19" xfId="0" applyFont="1" applyFill="1" applyBorder="1"/>
    <xf numFmtId="0" fontId="4" fillId="8" borderId="21" xfId="0" applyFont="1" applyFill="1" applyBorder="1"/>
    <xf numFmtId="0" fontId="4" fillId="8" borderId="24" xfId="0" applyFont="1" applyFill="1" applyBorder="1"/>
    <xf numFmtId="0" fontId="4" fillId="0" borderId="49" xfId="0" applyFont="1" applyBorder="1" applyAlignment="1">
      <alignment horizontal="center"/>
    </xf>
    <xf numFmtId="168" fontId="4" fillId="0" borderId="1" xfId="1" applyNumberFormat="1" applyFont="1" applyFill="1" applyBorder="1" applyAlignment="1">
      <alignment horizontal="right" vertical="center" indent="11"/>
    </xf>
    <xf numFmtId="167" fontId="4" fillId="7" borderId="1" xfId="2" applyNumberFormat="1" applyFont="1" applyFill="1" applyBorder="1" applyAlignment="1" applyProtection="1">
      <alignment horizontal="center" vertical="center"/>
      <protection locked="0"/>
    </xf>
    <xf numFmtId="164" fontId="4" fillId="3" borderId="1" xfId="2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2" applyFont="1" applyBorder="1" applyAlignment="1">
      <alignment horizontal="center" vertical="center"/>
    </xf>
    <xf numFmtId="164" fontId="4" fillId="0" borderId="0" xfId="2" applyFont="1"/>
    <xf numFmtId="0" fontId="8" fillId="8" borderId="28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4" fillId="8" borderId="29" xfId="0" applyFont="1" applyFill="1" applyBorder="1" applyAlignment="1">
      <alignment vertical="center"/>
    </xf>
    <xf numFmtId="0" fontId="4" fillId="8" borderId="29" xfId="0" applyFont="1" applyFill="1" applyBorder="1"/>
    <xf numFmtId="0" fontId="4" fillId="8" borderId="30" xfId="0" applyFont="1" applyFill="1" applyBorder="1"/>
    <xf numFmtId="49" fontId="6" fillId="8" borderId="31" xfId="0" applyNumberFormat="1" applyFont="1" applyFill="1" applyBorder="1" applyAlignment="1">
      <alignment vertical="center"/>
    </xf>
    <xf numFmtId="0" fontId="4" fillId="8" borderId="27" xfId="0" applyFont="1" applyFill="1" applyBorder="1"/>
    <xf numFmtId="49" fontId="6" fillId="8" borderId="32" xfId="0" applyNumberFormat="1" applyFont="1" applyFill="1" applyBorder="1" applyAlignment="1">
      <alignment vertical="center"/>
    </xf>
    <xf numFmtId="0" fontId="6" fillId="8" borderId="33" xfId="0" applyFont="1" applyFill="1" applyBorder="1" applyAlignment="1">
      <alignment vertical="center"/>
    </xf>
    <xf numFmtId="0" fontId="4" fillId="8" borderId="33" xfId="0" applyFont="1" applyFill="1" applyBorder="1" applyAlignment="1">
      <alignment vertical="center"/>
    </xf>
    <xf numFmtId="0" fontId="4" fillId="8" borderId="33" xfId="0" applyFont="1" applyFill="1" applyBorder="1"/>
    <xf numFmtId="0" fontId="4" fillId="8" borderId="34" xfId="0" applyFont="1" applyFill="1" applyBorder="1"/>
    <xf numFmtId="49" fontId="6" fillId="8" borderId="35" xfId="0" applyNumberFormat="1" applyFont="1" applyFill="1" applyBorder="1" applyAlignment="1">
      <alignment vertical="center"/>
    </xf>
    <xf numFmtId="0" fontId="11" fillId="8" borderId="17" xfId="0" applyFont="1" applyFill="1" applyBorder="1" applyAlignment="1">
      <alignment vertical="center"/>
    </xf>
    <xf numFmtId="49" fontId="4" fillId="8" borderId="20" xfId="0" applyNumberFormat="1" applyFont="1" applyFill="1" applyBorder="1" applyAlignment="1">
      <alignment vertical="center"/>
    </xf>
    <xf numFmtId="49" fontId="4" fillId="8" borderId="22" xfId="0" applyNumberFormat="1" applyFont="1" applyFill="1" applyBorder="1" applyAlignment="1">
      <alignment vertical="center"/>
    </xf>
    <xf numFmtId="49" fontId="4" fillId="10" borderId="20" xfId="0" applyNumberFormat="1" applyFont="1" applyFill="1" applyBorder="1" applyAlignment="1">
      <alignment vertical="center"/>
    </xf>
    <xf numFmtId="0" fontId="4" fillId="10" borderId="0" xfId="0" applyFont="1" applyFill="1" applyAlignment="1">
      <alignment vertical="center"/>
    </xf>
    <xf numFmtId="0" fontId="4" fillId="10" borderId="0" xfId="0" applyFont="1" applyFill="1"/>
    <xf numFmtId="0" fontId="4" fillId="10" borderId="1" xfId="0" applyFont="1" applyFill="1" applyBorder="1" applyAlignment="1" applyProtection="1">
      <alignment horizontal="left" vertical="center"/>
      <protection locked="0"/>
    </xf>
    <xf numFmtId="166" fontId="5" fillId="11" borderId="1" xfId="2" applyNumberFormat="1" applyFont="1" applyFill="1" applyBorder="1" applyAlignment="1">
      <alignment horizontal="center" vertical="center"/>
    </xf>
    <xf numFmtId="164" fontId="12" fillId="1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1" xfId="0" applyFont="1" applyBorder="1"/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8A13-D471-4427-9EB2-708919EDF831}">
  <sheetPr codeName="Blad1"/>
  <dimension ref="B2:B25"/>
  <sheetViews>
    <sheetView showGridLines="0" zoomScaleNormal="100" workbookViewId="0">
      <selection activeCell="D8" sqref="D8"/>
    </sheetView>
  </sheetViews>
  <sheetFormatPr baseColWidth="10" defaultColWidth="8.83203125" defaultRowHeight="18" x14ac:dyDescent="0.25"/>
  <cols>
    <col min="1" max="1" width="19.33203125" style="2" customWidth="1"/>
    <col min="2" max="2" width="46.83203125" style="2" customWidth="1"/>
    <col min="3" max="3" width="19.33203125" style="2" customWidth="1"/>
    <col min="4" max="16384" width="8.83203125" style="2"/>
  </cols>
  <sheetData>
    <row r="2" spans="2:2" ht="27" x14ac:dyDescent="0.35">
      <c r="B2" s="1" t="s">
        <v>0</v>
      </c>
    </row>
    <row r="3" spans="2:2" ht="20.25" customHeight="1" x14ac:dyDescent="0.25">
      <c r="B3" s="3"/>
    </row>
    <row r="4" spans="2:2" ht="20.25" customHeight="1" x14ac:dyDescent="0.25">
      <c r="B4" s="3" t="s">
        <v>125</v>
      </c>
    </row>
    <row r="5" spans="2:2" ht="20.25" customHeight="1" x14ac:dyDescent="0.25">
      <c r="B5" s="3"/>
    </row>
    <row r="6" spans="2:2" ht="20.25" customHeight="1" thickBot="1" x14ac:dyDescent="0.3">
      <c r="B6" s="3" t="s">
        <v>1</v>
      </c>
    </row>
    <row r="7" spans="2:2" ht="20.25" customHeight="1" thickBot="1" x14ac:dyDescent="0.3">
      <c r="B7" s="4"/>
    </row>
    <row r="8" spans="2:2" ht="20.25" customHeight="1" x14ac:dyDescent="0.25">
      <c r="B8" s="3"/>
    </row>
    <row r="9" spans="2:2" ht="20.25" customHeight="1" thickBot="1" x14ac:dyDescent="0.3">
      <c r="B9" s="3" t="s">
        <v>2</v>
      </c>
    </row>
    <row r="10" spans="2:2" ht="20.25" customHeight="1" thickBot="1" x14ac:dyDescent="0.3">
      <c r="B10" s="4" t="s">
        <v>124</v>
      </c>
    </row>
    <row r="11" spans="2:2" ht="20.25" customHeight="1" x14ac:dyDescent="0.25">
      <c r="B11" s="3"/>
    </row>
    <row r="12" spans="2:2" ht="20.25" customHeight="1" thickBot="1" x14ac:dyDescent="0.3">
      <c r="B12" s="3" t="s">
        <v>3</v>
      </c>
    </row>
    <row r="13" spans="2:2" ht="20.25" customHeight="1" thickBot="1" x14ac:dyDescent="0.3">
      <c r="B13" s="4"/>
    </row>
    <row r="14" spans="2:2" ht="20.25" customHeight="1" x14ac:dyDescent="0.25">
      <c r="B14" s="3"/>
    </row>
    <row r="15" spans="2:2" ht="20.25" customHeight="1" thickBot="1" x14ac:dyDescent="0.3">
      <c r="B15" s="3" t="s">
        <v>4</v>
      </c>
    </row>
    <row r="16" spans="2:2" ht="20.25" customHeight="1" thickBot="1" x14ac:dyDescent="0.3">
      <c r="B16" s="4"/>
    </row>
    <row r="17" spans="2:2" ht="20.25" customHeight="1" x14ac:dyDescent="0.25">
      <c r="B17" s="3"/>
    </row>
    <row r="18" spans="2:2" ht="20.25" customHeight="1" thickBot="1" x14ac:dyDescent="0.3">
      <c r="B18" s="3" t="s">
        <v>5</v>
      </c>
    </row>
    <row r="19" spans="2:2" x14ac:dyDescent="0.25">
      <c r="B19" s="5"/>
    </row>
    <row r="20" spans="2:2" x14ac:dyDescent="0.25">
      <c r="B20" s="6"/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ht="19" thickBot="1" x14ac:dyDescent="0.3">
      <c r="B25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A7D-5257-4517-B965-C09EBFA352B3}">
  <sheetPr codeName="Blad2"/>
  <dimension ref="B2:D15"/>
  <sheetViews>
    <sheetView showGridLines="0" workbookViewId="0">
      <selection activeCell="D29" sqref="D29"/>
    </sheetView>
  </sheetViews>
  <sheetFormatPr baseColWidth="10" defaultColWidth="8.83203125" defaultRowHeight="18" x14ac:dyDescent="0.25"/>
  <cols>
    <col min="1" max="1" width="4.1640625" style="2" customWidth="1"/>
    <col min="2" max="2" width="13.33203125" style="2" customWidth="1"/>
    <col min="3" max="3" width="4.1640625" style="2" customWidth="1"/>
    <col min="4" max="4" width="96.1640625" style="2" customWidth="1"/>
    <col min="5" max="16384" width="8.83203125" style="2"/>
  </cols>
  <sheetData>
    <row r="2" spans="2:4" ht="27" x14ac:dyDescent="0.35">
      <c r="B2" s="8" t="s">
        <v>6</v>
      </c>
    </row>
    <row r="3" spans="2:4" ht="19" thickBot="1" x14ac:dyDescent="0.3"/>
    <row r="4" spans="2:4" ht="19" thickBot="1" x14ac:dyDescent="0.3">
      <c r="B4" s="32" t="s">
        <v>7</v>
      </c>
      <c r="D4" s="2" t="s">
        <v>8</v>
      </c>
    </row>
    <row r="6" spans="2:4" ht="19" thickBot="1" x14ac:dyDescent="0.3"/>
    <row r="7" spans="2:4" ht="38" x14ac:dyDescent="0.25">
      <c r="B7" s="33" t="s">
        <v>9</v>
      </c>
      <c r="D7" s="34" t="s">
        <v>10</v>
      </c>
    </row>
    <row r="8" spans="2:4" x14ac:dyDescent="0.25">
      <c r="B8" s="21"/>
      <c r="D8" s="34"/>
    </row>
    <row r="9" spans="2:4" ht="19" thickBot="1" x14ac:dyDescent="0.3"/>
    <row r="10" spans="2:4" ht="57" x14ac:dyDescent="0.25">
      <c r="B10" s="35" t="s">
        <v>11</v>
      </c>
      <c r="D10" s="34" t="s">
        <v>12</v>
      </c>
    </row>
    <row r="11" spans="2:4" x14ac:dyDescent="0.25">
      <c r="D11" s="34"/>
    </row>
    <row r="12" spans="2:4" ht="19" thickBot="1" x14ac:dyDescent="0.3"/>
    <row r="13" spans="2:4" ht="19" thickBot="1" x14ac:dyDescent="0.3">
      <c r="B13" s="36" t="s">
        <v>13</v>
      </c>
      <c r="D13" s="2" t="s">
        <v>14</v>
      </c>
    </row>
    <row r="14" spans="2:4" ht="19" thickBot="1" x14ac:dyDescent="0.3"/>
    <row r="15" spans="2:4" ht="19" thickBot="1" x14ac:dyDescent="0.3">
      <c r="B15" s="37" t="s">
        <v>15</v>
      </c>
      <c r="D15" s="2" t="s">
        <v>16</v>
      </c>
    </row>
  </sheetData>
  <sheetProtection algorithmName="SHA-512" hashValue="zt6dcNZfXXeQ4RsMH7bDl6FuL3dKmcrhTKBlIt61Xd1lDHRvLdFhHzd551H1jw92Gi6ZMUl/DsQws6RedxlClQ==" saltValue="4HBxzFpCDnFpzmTO9PpJVg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881B-7044-4931-BDBA-AA94322A2001}">
  <sheetPr codeName="Blad3"/>
  <dimension ref="B2:D12"/>
  <sheetViews>
    <sheetView showGridLines="0" workbookViewId="0">
      <selection activeCell="C16" sqref="C16"/>
    </sheetView>
  </sheetViews>
  <sheetFormatPr baseColWidth="10" defaultColWidth="8.83203125" defaultRowHeight="18" x14ac:dyDescent="0.25"/>
  <cols>
    <col min="1" max="2" width="8.83203125" style="2"/>
    <col min="3" max="3" width="79.33203125" style="34" customWidth="1"/>
    <col min="4" max="4" width="30.33203125" style="38" customWidth="1"/>
    <col min="5" max="16384" width="8.83203125" style="2"/>
  </cols>
  <sheetData>
    <row r="2" spans="2:4" ht="27" x14ac:dyDescent="0.35">
      <c r="B2" s="8" t="s">
        <v>17</v>
      </c>
    </row>
    <row r="3" spans="2:4" ht="19" thickBot="1" x14ac:dyDescent="0.3"/>
    <row r="4" spans="2:4" s="42" customFormat="1" ht="20" thickBot="1" x14ac:dyDescent="0.3">
      <c r="B4" s="39" t="s">
        <v>18</v>
      </c>
      <c r="C4" s="40" t="s">
        <v>19</v>
      </c>
      <c r="D4" s="41" t="s">
        <v>20</v>
      </c>
    </row>
    <row r="5" spans="2:4" ht="54.75" customHeight="1" x14ac:dyDescent="0.25">
      <c r="B5" s="43">
        <v>1</v>
      </c>
      <c r="C5" s="44" t="s">
        <v>131</v>
      </c>
      <c r="D5" s="45" t="s">
        <v>21</v>
      </c>
    </row>
    <row r="6" spans="2:4" ht="54.75" customHeight="1" x14ac:dyDescent="0.25">
      <c r="B6" s="46">
        <v>2</v>
      </c>
      <c r="C6" s="47" t="s">
        <v>132</v>
      </c>
      <c r="D6" s="48" t="s">
        <v>22</v>
      </c>
    </row>
    <row r="7" spans="2:4" ht="54.75" customHeight="1" x14ac:dyDescent="0.25">
      <c r="B7" s="46">
        <v>3</v>
      </c>
      <c r="C7" s="47" t="s">
        <v>23</v>
      </c>
      <c r="D7" s="45" t="s">
        <v>21</v>
      </c>
    </row>
    <row r="8" spans="2:4" ht="54.75" customHeight="1" x14ac:dyDescent="0.25">
      <c r="B8" s="46">
        <v>4</v>
      </c>
      <c r="C8" s="47" t="s">
        <v>133</v>
      </c>
      <c r="D8" s="48" t="s">
        <v>24</v>
      </c>
    </row>
    <row r="9" spans="2:4" ht="54.75" customHeight="1" x14ac:dyDescent="0.25">
      <c r="B9" s="46">
        <v>5</v>
      </c>
      <c r="C9" s="47" t="s">
        <v>130</v>
      </c>
      <c r="D9" s="48" t="s">
        <v>22</v>
      </c>
    </row>
    <row r="10" spans="2:4" ht="54.75" customHeight="1" x14ac:dyDescent="0.25">
      <c r="B10" s="46">
        <v>6</v>
      </c>
      <c r="C10" s="47" t="s">
        <v>25</v>
      </c>
      <c r="D10" s="48" t="s">
        <v>22</v>
      </c>
    </row>
    <row r="11" spans="2:4" ht="54.75" customHeight="1" x14ac:dyDescent="0.25">
      <c r="B11" s="46">
        <v>7</v>
      </c>
      <c r="C11" s="47" t="s">
        <v>26</v>
      </c>
      <c r="D11" s="48" t="s">
        <v>22</v>
      </c>
    </row>
    <row r="12" spans="2:4" ht="77" thickBot="1" x14ac:dyDescent="0.3">
      <c r="B12" s="49">
        <v>8</v>
      </c>
      <c r="C12" s="50" t="s">
        <v>27</v>
      </c>
      <c r="D12" s="51" t="s">
        <v>22</v>
      </c>
    </row>
  </sheetData>
  <sheetProtection algorithmName="SHA-512" hashValue="4I5nLsCNNuyO3YHwZkVffqkyEB+qfa+B+XNvIDrsbwvD8m7gHNr+DRJomWtcVK392m6vc0BlD9H2l+9Sj7hrOQ==" saltValue="PqyzmgRZtgTRx4S0CZyiww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D334-C90C-4F21-90B7-6B9CB4F48AA1}">
  <sheetPr codeName="Blad4">
    <pageSetUpPr fitToPage="1"/>
  </sheetPr>
  <dimension ref="B2:K21"/>
  <sheetViews>
    <sheetView showGridLines="0" zoomScale="150" workbookViewId="0">
      <selection activeCell="B18" sqref="B18"/>
    </sheetView>
  </sheetViews>
  <sheetFormatPr baseColWidth="10" defaultColWidth="8.83203125" defaultRowHeight="18" x14ac:dyDescent="0.25"/>
  <cols>
    <col min="1" max="1" width="8.83203125" style="2"/>
    <col min="2" max="2" width="61.33203125" style="2" customWidth="1"/>
    <col min="3" max="7" width="15.5" style="9" customWidth="1"/>
    <col min="8" max="11" width="15.1640625" style="9" customWidth="1"/>
    <col min="12" max="16384" width="8.83203125" style="2"/>
  </cols>
  <sheetData>
    <row r="2" spans="2:11" ht="27" x14ac:dyDescent="0.35">
      <c r="B2" s="8" t="s">
        <v>28</v>
      </c>
    </row>
    <row r="3" spans="2:11" ht="19" thickBot="1" x14ac:dyDescent="0.3"/>
    <row r="4" spans="2:11" ht="19" thickBot="1" x14ac:dyDescent="0.3">
      <c r="B4" s="10" t="s">
        <v>29</v>
      </c>
      <c r="C4" s="112" t="s">
        <v>30</v>
      </c>
      <c r="D4" s="113"/>
      <c r="E4" s="113"/>
      <c r="F4" s="113"/>
      <c r="G4" s="114"/>
      <c r="H4" s="110" t="s">
        <v>31</v>
      </c>
      <c r="I4" s="111"/>
      <c r="K4" s="2"/>
    </row>
    <row r="5" spans="2:11" ht="21.75" customHeight="1" thickBot="1" x14ac:dyDescent="0.3">
      <c r="B5" s="11" t="s">
        <v>32</v>
      </c>
      <c r="C5" s="11" t="s">
        <v>33</v>
      </c>
      <c r="D5" s="11" t="s">
        <v>34</v>
      </c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2"/>
    </row>
    <row r="6" spans="2:11" ht="21.75" customHeight="1" thickBot="1" x14ac:dyDescent="0.3">
      <c r="B6" s="12" t="s">
        <v>41</v>
      </c>
      <c r="C6" s="13">
        <f>Implementatie!C7</f>
        <v>0</v>
      </c>
      <c r="D6" s="14"/>
      <c r="E6" s="14"/>
      <c r="F6" s="14"/>
      <c r="G6" s="14"/>
      <c r="H6" s="14"/>
      <c r="I6" s="14"/>
      <c r="J6" s="15">
        <f>SUM(C6:I6)</f>
        <v>0</v>
      </c>
      <c r="K6" s="2"/>
    </row>
    <row r="7" spans="2:11" ht="21.75" customHeight="1" thickBot="1" x14ac:dyDescent="0.3">
      <c r="B7" s="12" t="s">
        <v>42</v>
      </c>
      <c r="C7" s="13">
        <f>Exploitatie!G11</f>
        <v>0</v>
      </c>
      <c r="D7" s="13">
        <f>Exploitatie!H11</f>
        <v>0</v>
      </c>
      <c r="E7" s="13">
        <f>Exploitatie!I11</f>
        <v>0</v>
      </c>
      <c r="F7" s="13">
        <f>Exploitatie!J11</f>
        <v>0</v>
      </c>
      <c r="G7" s="13">
        <f>Exploitatie!K11</f>
        <v>0</v>
      </c>
      <c r="H7" s="13">
        <f>Exploitatie!L11</f>
        <v>0</v>
      </c>
      <c r="I7" s="13">
        <f>Exploitatie!M11</f>
        <v>0</v>
      </c>
      <c r="J7" s="15">
        <f>SUM(C7:I7)</f>
        <v>0</v>
      </c>
      <c r="K7" s="2"/>
    </row>
    <row r="8" spans="2:11" ht="21.75" customHeight="1" thickBot="1" x14ac:dyDescent="0.3">
      <c r="B8" s="12" t="s">
        <v>43</v>
      </c>
      <c r="C8" s="13">
        <f>Exploitatie!E25</f>
        <v>0</v>
      </c>
      <c r="D8" s="13">
        <f>Exploitatie!F25</f>
        <v>0</v>
      </c>
      <c r="E8" s="13">
        <f>Exploitatie!G25</f>
        <v>0</v>
      </c>
      <c r="F8" s="13">
        <f>Exploitatie!G25</f>
        <v>0</v>
      </c>
      <c r="G8" s="13">
        <f>Exploitatie!H25</f>
        <v>0</v>
      </c>
      <c r="H8" s="13">
        <f>Exploitatie!J25</f>
        <v>0</v>
      </c>
      <c r="I8" s="13">
        <f>Exploitatie!K25</f>
        <v>0</v>
      </c>
      <c r="J8" s="15">
        <f>SUM(C8:I8)</f>
        <v>0</v>
      </c>
      <c r="K8" s="2"/>
    </row>
    <row r="9" spans="2:11" ht="21.75" customHeight="1" thickBot="1" x14ac:dyDescent="0.3">
      <c r="B9" s="12" t="s">
        <v>44</v>
      </c>
      <c r="C9" s="13">
        <f>Exploitatie!F37</f>
        <v>0</v>
      </c>
      <c r="D9" s="13">
        <f>Exploitatie!G37</f>
        <v>0</v>
      </c>
      <c r="E9" s="13">
        <f>Exploitatie!H37</f>
        <v>0</v>
      </c>
      <c r="F9" s="13">
        <f>Exploitatie!I37</f>
        <v>0</v>
      </c>
      <c r="G9" s="13">
        <f>Exploitatie!J37</f>
        <v>0</v>
      </c>
      <c r="H9" s="13">
        <f>Exploitatie!K37</f>
        <v>0</v>
      </c>
      <c r="I9" s="13">
        <f>Exploitatie!L37</f>
        <v>0</v>
      </c>
      <c r="J9" s="15">
        <f>SUM(C9:I9)</f>
        <v>0</v>
      </c>
      <c r="K9" s="2"/>
    </row>
    <row r="10" spans="2:11" ht="21.75" customHeight="1" thickBot="1" x14ac:dyDescent="0.3">
      <c r="B10" s="16" t="s">
        <v>45</v>
      </c>
      <c r="C10" s="15">
        <f>SUM(C6:C9)</f>
        <v>0</v>
      </c>
      <c r="D10" s="15">
        <f t="shared" ref="D10:J10" si="0">SUM(D6:D9)</f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03">
        <f t="shared" si="0"/>
        <v>0</v>
      </c>
      <c r="K10" s="2"/>
    </row>
    <row r="12" spans="2:11" x14ac:dyDescent="0.25">
      <c r="B12" s="17" t="s">
        <v>11</v>
      </c>
      <c r="C12" s="18"/>
      <c r="D12" s="19"/>
      <c r="E12" s="20"/>
      <c r="F12" s="21"/>
      <c r="G12" s="2"/>
      <c r="H12" s="2"/>
      <c r="I12" s="2"/>
      <c r="J12" s="2"/>
      <c r="K12" s="2"/>
    </row>
    <row r="13" spans="2:11" x14ac:dyDescent="0.25">
      <c r="B13" s="22" t="s">
        <v>46</v>
      </c>
      <c r="C13" s="23"/>
      <c r="D13" s="24"/>
      <c r="E13" s="25"/>
      <c r="F13" s="21"/>
      <c r="G13" s="2"/>
      <c r="H13" s="2"/>
      <c r="I13" s="2"/>
      <c r="J13" s="2"/>
      <c r="K13" s="2"/>
    </row>
    <row r="14" spans="2:11" x14ac:dyDescent="0.25">
      <c r="B14" s="22" t="s">
        <v>47</v>
      </c>
      <c r="C14" s="23"/>
      <c r="D14" s="24"/>
      <c r="E14" s="25"/>
      <c r="F14" s="21"/>
      <c r="G14" s="2"/>
      <c r="H14" s="2"/>
      <c r="I14" s="2"/>
      <c r="J14" s="2"/>
      <c r="K14" s="2"/>
    </row>
    <row r="15" spans="2:11" x14ac:dyDescent="0.25">
      <c r="B15" s="22" t="s">
        <v>48</v>
      </c>
      <c r="C15" s="23"/>
      <c r="D15" s="24"/>
      <c r="E15" s="25"/>
      <c r="F15" s="21"/>
      <c r="G15" s="2"/>
      <c r="H15" s="2"/>
      <c r="I15" s="2"/>
      <c r="J15" s="2"/>
      <c r="K15" s="2"/>
    </row>
    <row r="16" spans="2:11" x14ac:dyDescent="0.25">
      <c r="B16" s="26" t="s">
        <v>49</v>
      </c>
      <c r="C16" s="27"/>
      <c r="D16" s="28"/>
      <c r="E16" s="29"/>
      <c r="F16" s="21"/>
      <c r="G16" s="2"/>
      <c r="H16" s="2"/>
      <c r="I16" s="2"/>
      <c r="J16" s="2"/>
      <c r="K16" s="2"/>
    </row>
    <row r="19" spans="2:2" x14ac:dyDescent="0.25">
      <c r="B19" s="30"/>
    </row>
    <row r="21" spans="2:2" x14ac:dyDescent="0.25">
      <c r="B21" s="31"/>
    </row>
  </sheetData>
  <sheetProtection algorithmName="SHA-512" hashValue="eRXirtsmo72dkTIfFE2a8iu7b0HWKPqFGMKun4A1hHPlmhHNGY71Gn09EXHjntDazSL08xDmugTigOmc42LIEw==" saltValue="lj7bHMC7jtJyVCVZoXQs9Q==" spinCount="100000" sheet="1" objects="1" scenarios="1"/>
  <mergeCells count="2">
    <mergeCell ref="H4:I4"/>
    <mergeCell ref="C4:G4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4953-42D2-4D17-A236-0145E0AF0B85}">
  <sheetPr codeName="Blad5"/>
  <dimension ref="B2:F11"/>
  <sheetViews>
    <sheetView showGridLines="0" zoomScale="150" workbookViewId="0">
      <selection activeCell="C7" sqref="C7"/>
    </sheetView>
  </sheetViews>
  <sheetFormatPr baseColWidth="10" defaultColWidth="8.83203125" defaultRowHeight="18" x14ac:dyDescent="0.25"/>
  <cols>
    <col min="1" max="1" width="8.83203125" style="2"/>
    <col min="2" max="2" width="39.5" style="2" customWidth="1"/>
    <col min="3" max="3" width="18.5" style="2" customWidth="1"/>
    <col min="4" max="4" width="17.5" style="2" customWidth="1"/>
    <col min="5" max="5" width="53.33203125" style="2" customWidth="1"/>
    <col min="6" max="6" width="17.5" style="2" customWidth="1"/>
    <col min="7" max="16384" width="8.83203125" style="2"/>
  </cols>
  <sheetData>
    <row r="2" spans="2:6" ht="27" x14ac:dyDescent="0.35">
      <c r="B2" s="8" t="s">
        <v>50</v>
      </c>
    </row>
    <row r="3" spans="2:6" x14ac:dyDescent="0.25">
      <c r="B3" s="30"/>
    </row>
    <row r="4" spans="2:6" x14ac:dyDescent="0.25">
      <c r="B4" s="10" t="s">
        <v>51</v>
      </c>
    </row>
    <row r="5" spans="2:6" ht="20.75" customHeight="1" thickBot="1" x14ac:dyDescent="0.3">
      <c r="B5" s="52" t="s">
        <v>32</v>
      </c>
      <c r="C5" s="53" t="s">
        <v>52</v>
      </c>
      <c r="D5" s="54" t="s">
        <v>53</v>
      </c>
    </row>
    <row r="6" spans="2:6" ht="20.75" customHeight="1" thickBot="1" x14ac:dyDescent="0.3">
      <c r="B6" s="55" t="s">
        <v>54</v>
      </c>
      <c r="C6" s="56">
        <v>0</v>
      </c>
      <c r="D6" s="57">
        <f>IF(('Totale Kosten Inschrijver'!J10&gt;0),(C6/'Totale Kosten Inschrijver'!J10),0)</f>
        <v>0</v>
      </c>
    </row>
    <row r="7" spans="2:6" ht="20.75" customHeight="1" thickBot="1" x14ac:dyDescent="0.3">
      <c r="B7" s="21" t="s">
        <v>55</v>
      </c>
      <c r="C7" s="58">
        <f>C6</f>
        <v>0</v>
      </c>
    </row>
    <row r="8" spans="2:6" x14ac:dyDescent="0.25">
      <c r="B8" s="21"/>
      <c r="C8" s="21"/>
      <c r="D8" s="21"/>
    </row>
    <row r="9" spans="2:6" x14ac:dyDescent="0.25">
      <c r="B9" s="17" t="s">
        <v>11</v>
      </c>
      <c r="C9" s="18"/>
      <c r="D9" s="19"/>
      <c r="E9" s="59"/>
      <c r="F9" s="60"/>
    </row>
    <row r="10" spans="2:6" x14ac:dyDescent="0.25">
      <c r="B10" s="22" t="s">
        <v>56</v>
      </c>
      <c r="C10" s="23"/>
      <c r="D10" s="24"/>
      <c r="E10" s="61"/>
      <c r="F10" s="60"/>
    </row>
    <row r="11" spans="2:6" x14ac:dyDescent="0.25">
      <c r="B11" s="26" t="s">
        <v>57</v>
      </c>
      <c r="C11" s="27"/>
      <c r="D11" s="28"/>
      <c r="E11" s="62"/>
      <c r="F11" s="60"/>
    </row>
  </sheetData>
  <sheetProtection algorithmName="SHA-512" hashValue="gGTHdoqsgpnaD4JbMkSMmrYclnj/oC5aXPeKg9FK/hKv8XTbGIuz4Yogdbf0Vhbd7k6uQxBe12P8bueTywc+rw==" saltValue="EMwTL7qYWOp8lORKj+N/ZQ==" spinCount="100000" sheet="1" objects="1" scenarios="1"/>
  <conditionalFormatting sqref="D6">
    <cfRule type="cellIs" dxfId="0" priority="1" operator="greaterThan">
      <formula>0.025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="Maximale waarde bereikt_x000a_" xr:uid="{9C27529D-B429-4342-97CD-4DF3C110A0EB}">
          <x14:formula1>
            <xm:f>2.5%*'Totale Kosten Inschrijver'!J10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6521-D041-431F-A31A-DADD5F7EB42B}">
  <sheetPr codeName="Blad6"/>
  <dimension ref="B2:M43"/>
  <sheetViews>
    <sheetView showGridLines="0" tabSelected="1" zoomScale="110" zoomScaleNormal="110" workbookViewId="0">
      <selection activeCell="D37" sqref="D37"/>
    </sheetView>
  </sheetViews>
  <sheetFormatPr baseColWidth="10" defaultColWidth="8.83203125" defaultRowHeight="18" x14ac:dyDescent="0.25"/>
  <cols>
    <col min="1" max="1" width="8.83203125" style="2"/>
    <col min="2" max="2" width="15.83203125" style="2" customWidth="1"/>
    <col min="3" max="3" width="42.5" style="2" customWidth="1"/>
    <col min="4" max="4" width="13.83203125" style="2" customWidth="1"/>
    <col min="5" max="5" width="15.83203125" style="2" customWidth="1"/>
    <col min="6" max="6" width="17.6640625" style="2" customWidth="1"/>
    <col min="7" max="7" width="12.83203125" style="2" customWidth="1"/>
    <col min="8" max="13" width="12.5" style="2" customWidth="1"/>
    <col min="14" max="15" width="12.83203125" style="2" customWidth="1"/>
    <col min="16" max="16384" width="8.83203125" style="2"/>
  </cols>
  <sheetData>
    <row r="2" spans="2:13" x14ac:dyDescent="0.25">
      <c r="B2" s="30" t="s">
        <v>58</v>
      </c>
    </row>
    <row r="3" spans="2:13" ht="19" thickBot="1" x14ac:dyDescent="0.3">
      <c r="B3" s="30"/>
    </row>
    <row r="4" spans="2:13" ht="19" thickBot="1" x14ac:dyDescent="0.3">
      <c r="G4" s="118" t="s">
        <v>59</v>
      </c>
      <c r="H4" s="119"/>
      <c r="I4" s="119"/>
      <c r="J4" s="119"/>
      <c r="K4" s="119"/>
      <c r="L4" s="119"/>
      <c r="M4" s="120"/>
    </row>
    <row r="5" spans="2:13" ht="19" thickBot="1" x14ac:dyDescent="0.3">
      <c r="B5" s="2" t="s">
        <v>60</v>
      </c>
      <c r="G5" s="121" t="s">
        <v>61</v>
      </c>
      <c r="H5" s="122"/>
      <c r="I5" s="122"/>
      <c r="J5" s="122"/>
      <c r="K5" s="123"/>
      <c r="L5" s="115" t="s">
        <v>31</v>
      </c>
      <c r="M5" s="117"/>
    </row>
    <row r="6" spans="2:13" ht="58" thickBot="1" x14ac:dyDescent="0.3">
      <c r="B6" s="11" t="s">
        <v>62</v>
      </c>
      <c r="C6" s="11" t="s">
        <v>63</v>
      </c>
      <c r="D6" s="63" t="s">
        <v>64</v>
      </c>
      <c r="E6" s="63" t="s">
        <v>126</v>
      </c>
      <c r="F6" s="63" t="s">
        <v>127</v>
      </c>
      <c r="G6" s="53" t="s">
        <v>33</v>
      </c>
      <c r="H6" s="53" t="s">
        <v>34</v>
      </c>
      <c r="I6" s="53" t="s">
        <v>35</v>
      </c>
      <c r="J6" s="53" t="s">
        <v>36</v>
      </c>
      <c r="K6" s="53" t="s">
        <v>37</v>
      </c>
      <c r="L6" s="53" t="s">
        <v>38</v>
      </c>
      <c r="M6" s="53" t="s">
        <v>39</v>
      </c>
    </row>
    <row r="7" spans="2:13" ht="20" customHeight="1" thickBot="1" x14ac:dyDescent="0.3">
      <c r="B7" s="64" t="s">
        <v>65</v>
      </c>
      <c r="C7" s="102" t="s">
        <v>68</v>
      </c>
      <c r="D7" s="64">
        <v>5</v>
      </c>
      <c r="E7" s="66">
        <v>0</v>
      </c>
      <c r="F7" s="66">
        <v>0</v>
      </c>
      <c r="G7" s="67">
        <f>$D7*E7*12</f>
        <v>0</v>
      </c>
      <c r="H7" s="67">
        <f>$D7*E7*12</f>
        <v>0</v>
      </c>
      <c r="I7" s="67">
        <f>$D7*E7*12</f>
        <v>0</v>
      </c>
      <c r="J7" s="67">
        <f>$D7*E7*12</f>
        <v>0</v>
      </c>
      <c r="K7" s="67">
        <f>$D7*E7*12</f>
        <v>0</v>
      </c>
      <c r="L7" s="68">
        <f>F7*D7*12</f>
        <v>0</v>
      </c>
      <c r="M7" s="68">
        <f>F7*D7*12</f>
        <v>0</v>
      </c>
    </row>
    <row r="8" spans="2:13" ht="20" customHeight="1" thickBot="1" x14ac:dyDescent="0.3">
      <c r="B8" s="64" t="s">
        <v>66</v>
      </c>
      <c r="C8" s="65" t="s">
        <v>69</v>
      </c>
      <c r="D8" s="64">
        <v>2</v>
      </c>
      <c r="E8" s="66">
        <v>0</v>
      </c>
      <c r="F8" s="66">
        <v>0</v>
      </c>
      <c r="G8" s="67">
        <f t="shared" ref="G8:G10" si="0">$D8*E8*12</f>
        <v>0</v>
      </c>
      <c r="H8" s="67">
        <f t="shared" ref="H8:H10" si="1">$D8*E8*12</f>
        <v>0</v>
      </c>
      <c r="I8" s="67">
        <f t="shared" ref="I8:I10" si="2">$D8*E8*12</f>
        <v>0</v>
      </c>
      <c r="J8" s="67">
        <f t="shared" ref="J8:J10" si="3">$D8*E8*12</f>
        <v>0</v>
      </c>
      <c r="K8" s="67">
        <f t="shared" ref="K8:K10" si="4">$D8*E8*12</f>
        <v>0</v>
      </c>
      <c r="L8" s="68">
        <f t="shared" ref="L8:L10" si="5">F8*D8*12</f>
        <v>0</v>
      </c>
      <c r="M8" s="68">
        <f t="shared" ref="M8:M10" si="6">F8*D8*12</f>
        <v>0</v>
      </c>
    </row>
    <row r="9" spans="2:13" ht="20" customHeight="1" thickBot="1" x14ac:dyDescent="0.3">
      <c r="B9" s="64" t="s">
        <v>66</v>
      </c>
      <c r="C9" s="65" t="s">
        <v>67</v>
      </c>
      <c r="D9" s="64">
        <v>2</v>
      </c>
      <c r="E9" s="66">
        <v>0</v>
      </c>
      <c r="F9" s="66">
        <v>0</v>
      </c>
      <c r="G9" s="67">
        <f t="shared" si="0"/>
        <v>0</v>
      </c>
      <c r="H9" s="67">
        <f t="shared" si="1"/>
        <v>0</v>
      </c>
      <c r="I9" s="67">
        <f t="shared" si="2"/>
        <v>0</v>
      </c>
      <c r="J9" s="67">
        <f t="shared" si="3"/>
        <v>0</v>
      </c>
      <c r="K9" s="67">
        <f t="shared" si="4"/>
        <v>0</v>
      </c>
      <c r="L9" s="68">
        <f t="shared" si="5"/>
        <v>0</v>
      </c>
      <c r="M9" s="68">
        <f t="shared" si="6"/>
        <v>0</v>
      </c>
    </row>
    <row r="10" spans="2:13" ht="20" customHeight="1" thickBot="1" x14ac:dyDescent="0.3">
      <c r="B10" s="64" t="s">
        <v>123</v>
      </c>
      <c r="C10" s="102" t="s">
        <v>70</v>
      </c>
      <c r="D10" s="64">
        <v>2</v>
      </c>
      <c r="E10" s="66">
        <v>0</v>
      </c>
      <c r="F10" s="66">
        <v>0</v>
      </c>
      <c r="G10" s="67">
        <f t="shared" si="0"/>
        <v>0</v>
      </c>
      <c r="H10" s="67">
        <f t="shared" si="1"/>
        <v>0</v>
      </c>
      <c r="I10" s="67">
        <f t="shared" si="2"/>
        <v>0</v>
      </c>
      <c r="J10" s="67">
        <f t="shared" si="3"/>
        <v>0</v>
      </c>
      <c r="K10" s="67">
        <f t="shared" si="4"/>
        <v>0</v>
      </c>
      <c r="L10" s="68">
        <f t="shared" si="5"/>
        <v>0</v>
      </c>
      <c r="M10" s="68">
        <f t="shared" si="6"/>
        <v>0</v>
      </c>
    </row>
    <row r="11" spans="2:13" ht="20.25" customHeight="1" thickBot="1" x14ac:dyDescent="0.3">
      <c r="F11" s="69" t="s">
        <v>55</v>
      </c>
      <c r="G11" s="67">
        <f t="shared" ref="G11:M11" si="7">SUM(G7:G10)</f>
        <v>0</v>
      </c>
      <c r="H11" s="67">
        <f t="shared" si="7"/>
        <v>0</v>
      </c>
      <c r="I11" s="67">
        <f t="shared" si="7"/>
        <v>0</v>
      </c>
      <c r="J11" s="67">
        <f t="shared" si="7"/>
        <v>0</v>
      </c>
      <c r="K11" s="67">
        <f t="shared" si="7"/>
        <v>0</v>
      </c>
      <c r="L11" s="68">
        <f t="shared" si="7"/>
        <v>0</v>
      </c>
      <c r="M11" s="68">
        <f t="shared" si="7"/>
        <v>0</v>
      </c>
    </row>
    <row r="13" spans="2:13" x14ac:dyDescent="0.25">
      <c r="B13" s="96" t="s">
        <v>11</v>
      </c>
      <c r="C13" s="19"/>
      <c r="D13" s="19"/>
      <c r="E13" s="19"/>
      <c r="F13" s="59"/>
      <c r="G13" s="59"/>
      <c r="H13" s="59"/>
      <c r="I13" s="59"/>
      <c r="J13" s="59"/>
      <c r="K13" s="59"/>
      <c r="L13" s="70"/>
    </row>
    <row r="14" spans="2:13" x14ac:dyDescent="0.25">
      <c r="B14" s="99" t="s">
        <v>71</v>
      </c>
      <c r="C14" s="100"/>
      <c r="D14" s="100"/>
      <c r="E14" s="100"/>
      <c r="F14" s="101"/>
      <c r="G14" s="61"/>
      <c r="H14" s="61"/>
      <c r="I14" s="61"/>
      <c r="J14" s="61"/>
      <c r="K14" s="61"/>
      <c r="L14" s="71"/>
    </row>
    <row r="15" spans="2:13" x14ac:dyDescent="0.25">
      <c r="B15" s="97" t="s">
        <v>72</v>
      </c>
      <c r="C15" s="24"/>
      <c r="D15" s="24"/>
      <c r="E15" s="24"/>
      <c r="F15" s="61"/>
      <c r="G15" s="61"/>
      <c r="H15" s="61"/>
      <c r="I15" s="61"/>
      <c r="J15" s="61"/>
      <c r="K15" s="61"/>
      <c r="L15" s="71"/>
    </row>
    <row r="16" spans="2:13" x14ac:dyDescent="0.25">
      <c r="B16" s="98" t="s">
        <v>73</v>
      </c>
      <c r="C16" s="28"/>
      <c r="D16" s="28"/>
      <c r="E16" s="28"/>
      <c r="F16" s="62"/>
      <c r="G16" s="62"/>
      <c r="H16" s="62"/>
      <c r="I16" s="62"/>
      <c r="J16" s="62"/>
      <c r="K16" s="62"/>
      <c r="L16" s="72"/>
    </row>
    <row r="19" spans="2:11" ht="19" thickBot="1" x14ac:dyDescent="0.3"/>
    <row r="20" spans="2:11" ht="19" thickBot="1" x14ac:dyDescent="0.3">
      <c r="E20" s="109" t="s">
        <v>74</v>
      </c>
      <c r="F20" s="107"/>
      <c r="G20" s="107"/>
      <c r="H20" s="107"/>
      <c r="I20" s="107"/>
      <c r="J20" s="107"/>
      <c r="K20" s="108"/>
    </row>
    <row r="21" spans="2:11" ht="19" thickBot="1" x14ac:dyDescent="0.3">
      <c r="B21" s="2" t="s">
        <v>43</v>
      </c>
      <c r="E21" s="105" t="s">
        <v>30</v>
      </c>
      <c r="F21" s="73"/>
      <c r="G21" s="73"/>
      <c r="H21" s="106"/>
      <c r="I21" s="73"/>
      <c r="J21" s="105" t="s">
        <v>31</v>
      </c>
      <c r="K21" s="106"/>
    </row>
    <row r="22" spans="2:11" ht="20.25" customHeight="1" thickBot="1" x14ac:dyDescent="0.3">
      <c r="B22" s="11" t="s">
        <v>75</v>
      </c>
      <c r="C22" s="63" t="s">
        <v>76</v>
      </c>
      <c r="D22" s="63" t="s">
        <v>77</v>
      </c>
      <c r="E22" s="53" t="s">
        <v>33</v>
      </c>
      <c r="F22" s="53" t="s">
        <v>34</v>
      </c>
      <c r="G22" s="53" t="s">
        <v>35</v>
      </c>
      <c r="H22" s="53" t="s">
        <v>36</v>
      </c>
      <c r="I22" s="53" t="s">
        <v>37</v>
      </c>
      <c r="J22" s="53" t="s">
        <v>38</v>
      </c>
      <c r="K22" s="53" t="s">
        <v>39</v>
      </c>
    </row>
    <row r="23" spans="2:11" ht="20.25" customHeight="1" thickBot="1" x14ac:dyDescent="0.3">
      <c r="B23" s="64" t="s">
        <v>78</v>
      </c>
      <c r="C23" s="74">
        <v>280000</v>
      </c>
      <c r="D23" s="75">
        <v>0</v>
      </c>
      <c r="E23" s="67">
        <f>C23*D23*12</f>
        <v>0</v>
      </c>
      <c r="F23" s="67">
        <f>E23</f>
        <v>0</v>
      </c>
      <c r="G23" s="67">
        <f>F23</f>
        <v>0</v>
      </c>
      <c r="H23" s="67">
        <f>G23</f>
        <v>0</v>
      </c>
      <c r="I23" s="76">
        <f t="shared" ref="I23:J24" si="8">G23</f>
        <v>0</v>
      </c>
      <c r="J23" s="76">
        <f t="shared" si="8"/>
        <v>0</v>
      </c>
      <c r="K23" s="76">
        <f>J23</f>
        <v>0</v>
      </c>
    </row>
    <row r="24" spans="2:11" ht="20.25" customHeight="1" thickBot="1" x14ac:dyDescent="0.3">
      <c r="B24" s="64" t="s">
        <v>79</v>
      </c>
      <c r="C24" s="74">
        <v>130000</v>
      </c>
      <c r="D24" s="75">
        <v>0</v>
      </c>
      <c r="E24" s="67">
        <f>C24*D24*12</f>
        <v>0</v>
      </c>
      <c r="F24" s="67">
        <f t="shared" ref="F24:K24" si="9">E24</f>
        <v>0</v>
      </c>
      <c r="G24" s="67">
        <f t="shared" si="9"/>
        <v>0</v>
      </c>
      <c r="H24" s="67">
        <f t="shared" si="9"/>
        <v>0</v>
      </c>
      <c r="I24" s="76">
        <f t="shared" si="8"/>
        <v>0</v>
      </c>
      <c r="J24" s="76">
        <f t="shared" si="8"/>
        <v>0</v>
      </c>
      <c r="K24" s="76">
        <f t="shared" si="9"/>
        <v>0</v>
      </c>
    </row>
    <row r="25" spans="2:11" ht="20.25" customHeight="1" thickBot="1" x14ac:dyDescent="0.3">
      <c r="D25" s="69" t="s">
        <v>55</v>
      </c>
      <c r="E25" s="77">
        <f t="shared" ref="E25:K25" si="10">SUM(E23:E24)</f>
        <v>0</v>
      </c>
      <c r="F25" s="78">
        <f t="shared" si="10"/>
        <v>0</v>
      </c>
      <c r="G25" s="78">
        <f t="shared" si="10"/>
        <v>0</v>
      </c>
      <c r="H25" s="78">
        <f t="shared" si="10"/>
        <v>0</v>
      </c>
      <c r="I25" s="78">
        <f t="shared" si="10"/>
        <v>0</v>
      </c>
      <c r="J25" s="78">
        <f t="shared" si="10"/>
        <v>0</v>
      </c>
      <c r="K25" s="79">
        <f t="shared" si="10"/>
        <v>0</v>
      </c>
    </row>
    <row r="27" spans="2:11" x14ac:dyDescent="0.25">
      <c r="B27" s="96" t="s">
        <v>11</v>
      </c>
      <c r="C27" s="19"/>
      <c r="D27" s="19"/>
      <c r="E27" s="19"/>
      <c r="F27" s="59"/>
      <c r="G27" s="59"/>
      <c r="H27" s="59"/>
      <c r="I27" s="59"/>
      <c r="J27" s="59"/>
      <c r="K27" s="70"/>
    </row>
    <row r="28" spans="2:11" x14ac:dyDescent="0.25">
      <c r="B28" s="97" t="s">
        <v>80</v>
      </c>
      <c r="C28" s="24"/>
      <c r="D28" s="24"/>
      <c r="E28" s="24"/>
      <c r="F28" s="61"/>
      <c r="G28" s="61"/>
      <c r="H28" s="61"/>
      <c r="I28" s="61"/>
      <c r="J28" s="61"/>
      <c r="K28" s="71"/>
    </row>
    <row r="29" spans="2:11" x14ac:dyDescent="0.25">
      <c r="B29" s="97" t="s">
        <v>81</v>
      </c>
      <c r="C29" s="24"/>
      <c r="D29" s="24"/>
      <c r="E29" s="24"/>
      <c r="F29" s="61"/>
      <c r="G29" s="61"/>
      <c r="H29" s="61"/>
      <c r="I29" s="61"/>
      <c r="J29" s="61"/>
      <c r="K29" s="71"/>
    </row>
    <row r="30" spans="2:11" x14ac:dyDescent="0.25">
      <c r="B30" s="98" t="s">
        <v>73</v>
      </c>
      <c r="C30" s="28"/>
      <c r="D30" s="28"/>
      <c r="E30" s="28"/>
      <c r="F30" s="62"/>
      <c r="G30" s="62"/>
      <c r="H30" s="62"/>
      <c r="I30" s="62"/>
      <c r="J30" s="62"/>
      <c r="K30" s="72"/>
    </row>
    <row r="33" spans="2:12" ht="19" thickBot="1" x14ac:dyDescent="0.3"/>
    <row r="34" spans="2:12" ht="19" thickBot="1" x14ac:dyDescent="0.3">
      <c r="B34" s="2" t="s">
        <v>44</v>
      </c>
      <c r="F34" s="115" t="s">
        <v>30</v>
      </c>
      <c r="G34" s="116"/>
      <c r="H34" s="116"/>
      <c r="I34" s="117"/>
      <c r="J34" s="73"/>
      <c r="K34" s="115" t="s">
        <v>31</v>
      </c>
      <c r="L34" s="117"/>
    </row>
    <row r="35" spans="2:12" ht="58" thickBot="1" x14ac:dyDescent="0.3">
      <c r="B35" s="11"/>
      <c r="C35" s="63"/>
      <c r="D35" s="63" t="s">
        <v>128</v>
      </c>
      <c r="E35" s="63" t="s">
        <v>129</v>
      </c>
      <c r="F35" s="53" t="s">
        <v>33</v>
      </c>
      <c r="G35" s="53" t="s">
        <v>34</v>
      </c>
      <c r="H35" s="53" t="s">
        <v>35</v>
      </c>
      <c r="I35" s="53" t="s">
        <v>36</v>
      </c>
      <c r="J35" s="53" t="s">
        <v>37</v>
      </c>
      <c r="K35" s="53" t="s">
        <v>38</v>
      </c>
      <c r="L35" s="53" t="s">
        <v>39</v>
      </c>
    </row>
    <row r="36" spans="2:12" ht="19" thickBot="1" x14ac:dyDescent="0.3">
      <c r="B36" s="64" t="s">
        <v>82</v>
      </c>
      <c r="C36" s="74"/>
      <c r="D36" s="104">
        <v>0</v>
      </c>
      <c r="E36" s="104">
        <v>0</v>
      </c>
      <c r="F36" s="67">
        <f>D36*12</f>
        <v>0</v>
      </c>
      <c r="G36" s="67">
        <f>D36*12</f>
        <v>0</v>
      </c>
      <c r="H36" s="67">
        <f>D36*12</f>
        <v>0</v>
      </c>
      <c r="I36" s="67">
        <f>D36*12</f>
        <v>0</v>
      </c>
      <c r="J36" s="76">
        <f>D36*12</f>
        <v>0</v>
      </c>
      <c r="K36" s="76">
        <f>E36*12</f>
        <v>0</v>
      </c>
      <c r="L36" s="76">
        <f>E36*12</f>
        <v>0</v>
      </c>
    </row>
    <row r="37" spans="2:12" ht="19" thickBot="1" x14ac:dyDescent="0.3">
      <c r="D37" s="69" t="s">
        <v>55</v>
      </c>
      <c r="E37" s="69"/>
      <c r="F37" s="77">
        <f t="shared" ref="F37:L37" si="11">SUM(F36:F36)</f>
        <v>0</v>
      </c>
      <c r="G37" s="78">
        <f t="shared" si="11"/>
        <v>0</v>
      </c>
      <c r="H37" s="78">
        <f t="shared" si="11"/>
        <v>0</v>
      </c>
      <c r="I37" s="78">
        <f t="shared" si="11"/>
        <v>0</v>
      </c>
      <c r="J37" s="78">
        <f t="shared" si="11"/>
        <v>0</v>
      </c>
      <c r="K37" s="78">
        <f t="shared" si="11"/>
        <v>0</v>
      </c>
      <c r="L37" s="79">
        <f t="shared" si="11"/>
        <v>0</v>
      </c>
    </row>
    <row r="40" spans="2:12" x14ac:dyDescent="0.25">
      <c r="B40" s="96" t="s">
        <v>11</v>
      </c>
      <c r="C40" s="19"/>
      <c r="D40" s="19"/>
      <c r="E40" s="19"/>
      <c r="F40" s="59"/>
      <c r="G40" s="59"/>
      <c r="H40" s="59"/>
      <c r="I40" s="59"/>
      <c r="J40" s="59"/>
      <c r="K40" s="70"/>
    </row>
    <row r="41" spans="2:12" x14ac:dyDescent="0.25">
      <c r="B41" s="97" t="s">
        <v>83</v>
      </c>
      <c r="C41" s="24"/>
      <c r="D41" s="24"/>
      <c r="E41" s="24"/>
      <c r="F41" s="61"/>
      <c r="G41" s="61"/>
      <c r="H41" s="61"/>
      <c r="I41" s="61"/>
      <c r="J41" s="61"/>
      <c r="K41" s="71"/>
    </row>
    <row r="42" spans="2:12" x14ac:dyDescent="0.25">
      <c r="B42" s="97" t="s">
        <v>116</v>
      </c>
      <c r="C42" s="24"/>
      <c r="D42" s="24"/>
      <c r="E42" s="24"/>
      <c r="F42" s="61"/>
      <c r="G42" s="61"/>
      <c r="H42" s="61"/>
      <c r="I42" s="61"/>
      <c r="J42" s="61"/>
      <c r="K42" s="71"/>
    </row>
    <row r="43" spans="2:12" x14ac:dyDescent="0.25">
      <c r="B43" s="98" t="s">
        <v>73</v>
      </c>
      <c r="C43" s="28"/>
      <c r="D43" s="28"/>
      <c r="E43" s="28"/>
      <c r="F43" s="62"/>
      <c r="G43" s="62"/>
      <c r="H43" s="62"/>
      <c r="I43" s="62"/>
      <c r="J43" s="62"/>
      <c r="K43" s="72"/>
    </row>
  </sheetData>
  <sheetProtection algorithmName="SHA-512" hashValue="z07atdM7/ZEysA8gQenbkrwpweKQZCpFNcE/vPjTpBB9oPEnwRLbr36ja0jD5VV1+VzENTmCegXe8UYbxJKtrQ==" saltValue="7348c+diJid0bv26xQBhtQ==" spinCount="100000" sheet="1" objects="1" scenarios="1"/>
  <mergeCells count="5">
    <mergeCell ref="F34:I34"/>
    <mergeCell ref="K34:L34"/>
    <mergeCell ref="G4:M4"/>
    <mergeCell ref="G5:K5"/>
    <mergeCell ref="L5:M5"/>
  </mergeCells>
  <phoneticPr fontId="2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973F-0CC4-433D-8092-5979B1DAD494}">
  <sheetPr codeName="Blad7"/>
  <dimension ref="B2:G58"/>
  <sheetViews>
    <sheetView topLeftCell="A8" workbookViewId="0">
      <selection activeCell="D61" sqref="D61"/>
    </sheetView>
  </sheetViews>
  <sheetFormatPr baseColWidth="10" defaultColWidth="8.83203125" defaultRowHeight="18" x14ac:dyDescent="0.25"/>
  <cols>
    <col min="1" max="1" width="8.83203125" style="2"/>
    <col min="2" max="2" width="27.83203125" style="2" customWidth="1"/>
    <col min="3" max="3" width="16" style="2" customWidth="1"/>
    <col min="4" max="4" width="38.5" style="2" customWidth="1"/>
    <col min="5" max="5" width="16.5" style="2" customWidth="1"/>
    <col min="6" max="6" width="50.83203125" style="2" customWidth="1"/>
    <col min="7" max="7" width="11.5" style="2" customWidth="1"/>
    <col min="8" max="16384" width="8.83203125" style="2"/>
  </cols>
  <sheetData>
    <row r="2" spans="2:6" ht="27" x14ac:dyDescent="0.35">
      <c r="B2" s="8" t="s">
        <v>84</v>
      </c>
    </row>
    <row r="3" spans="2:6" ht="21" customHeight="1" x14ac:dyDescent="0.35">
      <c r="B3" s="8"/>
    </row>
    <row r="4" spans="2:6" ht="19" thickBot="1" x14ac:dyDescent="0.3">
      <c r="B4" s="10" t="s">
        <v>85</v>
      </c>
    </row>
    <row r="5" spans="2:6" ht="22.25" customHeight="1" thickBot="1" x14ac:dyDescent="0.3">
      <c r="B5" s="11" t="s">
        <v>86</v>
      </c>
      <c r="C5" s="11" t="s">
        <v>52</v>
      </c>
    </row>
    <row r="6" spans="2:6" ht="22.25" customHeight="1" thickBot="1" x14ac:dyDescent="0.3">
      <c r="B6" s="80" t="s">
        <v>87</v>
      </c>
      <c r="C6" s="81">
        <v>120</v>
      </c>
    </row>
    <row r="7" spans="2:6" ht="22.25" customHeight="1" thickBot="1" x14ac:dyDescent="0.3">
      <c r="B7" s="80" t="s">
        <v>88</v>
      </c>
      <c r="C7" s="81">
        <v>120</v>
      </c>
    </row>
    <row r="8" spans="2:6" ht="22.25" customHeight="1" thickBot="1" x14ac:dyDescent="0.3">
      <c r="B8" s="80" t="s">
        <v>89</v>
      </c>
      <c r="C8" s="81">
        <v>110</v>
      </c>
    </row>
    <row r="9" spans="2:6" ht="22.25" customHeight="1" thickBot="1" x14ac:dyDescent="0.3">
      <c r="B9" s="80" t="s">
        <v>90</v>
      </c>
      <c r="C9" s="81">
        <v>90</v>
      </c>
    </row>
    <row r="10" spans="2:6" x14ac:dyDescent="0.25">
      <c r="C10" s="82"/>
    </row>
    <row r="11" spans="2:6" x14ac:dyDescent="0.25">
      <c r="B11" s="83" t="s">
        <v>11</v>
      </c>
      <c r="C11" s="84"/>
      <c r="D11" s="85"/>
      <c r="E11" s="86"/>
      <c r="F11" s="87"/>
    </row>
    <row r="12" spans="2:6" x14ac:dyDescent="0.25">
      <c r="B12" s="88" t="s">
        <v>91</v>
      </c>
      <c r="C12" s="23"/>
      <c r="D12" s="24"/>
      <c r="E12" s="61"/>
      <c r="F12" s="89"/>
    </row>
    <row r="13" spans="2:6" x14ac:dyDescent="0.25">
      <c r="B13" s="88" t="s">
        <v>92</v>
      </c>
      <c r="C13" s="23"/>
      <c r="D13" s="24"/>
      <c r="E13" s="61"/>
      <c r="F13" s="89"/>
    </row>
    <row r="14" spans="2:6" x14ac:dyDescent="0.25">
      <c r="B14" s="90" t="s">
        <v>93</v>
      </c>
      <c r="C14" s="91"/>
      <c r="D14" s="92"/>
      <c r="E14" s="93"/>
      <c r="F14" s="94"/>
    </row>
    <row r="15" spans="2:6" x14ac:dyDescent="0.25">
      <c r="C15" s="82"/>
    </row>
    <row r="16" spans="2:6" x14ac:dyDescent="0.25">
      <c r="C16" s="82"/>
    </row>
    <row r="17" spans="2:7" x14ac:dyDescent="0.25">
      <c r="C17" s="82"/>
    </row>
    <row r="18" spans="2:7" ht="19" thickBot="1" x14ac:dyDescent="0.3">
      <c r="B18" s="10" t="s">
        <v>94</v>
      </c>
      <c r="C18" s="82"/>
    </row>
    <row r="19" spans="2:7" ht="22.25" customHeight="1" thickBot="1" x14ac:dyDescent="0.3">
      <c r="B19" s="11" t="s">
        <v>95</v>
      </c>
      <c r="C19" s="11" t="s">
        <v>52</v>
      </c>
    </row>
    <row r="20" spans="2:7" ht="22.25" customHeight="1" thickBot="1" x14ac:dyDescent="0.3">
      <c r="B20" s="80" t="s">
        <v>96</v>
      </c>
      <c r="C20" s="81">
        <v>150</v>
      </c>
    </row>
    <row r="21" spans="2:7" ht="22.25" customHeight="1" thickBot="1" x14ac:dyDescent="0.3">
      <c r="B21" s="80" t="s">
        <v>97</v>
      </c>
      <c r="C21" s="81">
        <v>150</v>
      </c>
    </row>
    <row r="22" spans="2:7" ht="22.25" customHeight="1" thickBot="1" x14ac:dyDescent="0.3">
      <c r="B22" s="80" t="s">
        <v>98</v>
      </c>
      <c r="C22" s="81">
        <v>375</v>
      </c>
    </row>
    <row r="23" spans="2:7" ht="22.25" customHeight="1" thickBot="1" x14ac:dyDescent="0.3">
      <c r="B23" s="80" t="s">
        <v>99</v>
      </c>
      <c r="C23" s="81">
        <v>50</v>
      </c>
    </row>
    <row r="24" spans="2:7" ht="22.25" customHeight="1" thickBot="1" x14ac:dyDescent="0.3">
      <c r="B24" s="80" t="s">
        <v>100</v>
      </c>
      <c r="C24" s="81">
        <v>50</v>
      </c>
    </row>
    <row r="25" spans="2:7" ht="22.25" customHeight="1" thickBot="1" x14ac:dyDescent="0.3">
      <c r="B25" s="80" t="s">
        <v>101</v>
      </c>
      <c r="C25" s="81">
        <v>250</v>
      </c>
    </row>
    <row r="26" spans="2:7" ht="22.25" customHeight="1" thickBot="1" x14ac:dyDescent="0.3">
      <c r="B26" s="80" t="s">
        <v>102</v>
      </c>
      <c r="C26" s="81">
        <v>75</v>
      </c>
    </row>
    <row r="27" spans="2:7" ht="22.25" customHeight="1" thickBot="1" x14ac:dyDescent="0.3">
      <c r="B27" s="80" t="s">
        <v>103</v>
      </c>
      <c r="C27" s="81">
        <v>150</v>
      </c>
    </row>
    <row r="28" spans="2:7" ht="22.25" customHeight="1" thickBot="1" x14ac:dyDescent="0.3">
      <c r="B28" s="80" t="s">
        <v>104</v>
      </c>
      <c r="C28" s="81">
        <v>375</v>
      </c>
    </row>
    <row r="30" spans="2:7" x14ac:dyDescent="0.25">
      <c r="B30" s="17" t="s">
        <v>11</v>
      </c>
      <c r="C30" s="18"/>
      <c r="D30" s="19"/>
      <c r="E30" s="59"/>
      <c r="F30" s="59"/>
      <c r="G30" s="60"/>
    </row>
    <row r="31" spans="2:7" x14ac:dyDescent="0.25">
      <c r="B31" s="22" t="s">
        <v>105</v>
      </c>
      <c r="C31" s="23"/>
      <c r="D31" s="24"/>
      <c r="E31" s="61"/>
      <c r="F31" s="61"/>
      <c r="G31" s="60"/>
    </row>
    <row r="32" spans="2:7" x14ac:dyDescent="0.25">
      <c r="B32" s="22" t="s">
        <v>106</v>
      </c>
      <c r="C32" s="23"/>
      <c r="D32" s="24"/>
      <c r="E32" s="61"/>
      <c r="F32" s="61"/>
      <c r="G32" s="60"/>
    </row>
    <row r="33" spans="2:7" x14ac:dyDescent="0.25">
      <c r="B33" s="22" t="s">
        <v>107</v>
      </c>
      <c r="C33" s="23"/>
      <c r="D33" s="24"/>
      <c r="E33" s="61"/>
      <c r="F33" s="61"/>
      <c r="G33" s="60"/>
    </row>
    <row r="34" spans="2:7" x14ac:dyDescent="0.25">
      <c r="B34" s="95" t="s">
        <v>108</v>
      </c>
      <c r="C34" s="91"/>
      <c r="D34" s="92"/>
      <c r="E34" s="93"/>
      <c r="F34" s="93"/>
      <c r="G34" s="60"/>
    </row>
    <row r="38" spans="2:7" ht="19" thickBot="1" x14ac:dyDescent="0.3">
      <c r="B38" s="10" t="s">
        <v>109</v>
      </c>
      <c r="C38" s="82"/>
    </row>
    <row r="39" spans="2:7" ht="19" thickBot="1" x14ac:dyDescent="0.3">
      <c r="B39" s="11" t="s">
        <v>95</v>
      </c>
      <c r="C39" s="11" t="s">
        <v>52</v>
      </c>
      <c r="D39" s="11" t="s">
        <v>110</v>
      </c>
    </row>
    <row r="40" spans="2:7" ht="19" thickBot="1" x14ac:dyDescent="0.3">
      <c r="B40" s="80" t="s">
        <v>111</v>
      </c>
      <c r="C40" s="66">
        <v>0</v>
      </c>
      <c r="D40" s="75"/>
    </row>
    <row r="41" spans="2:7" ht="19" thickBot="1" x14ac:dyDescent="0.3">
      <c r="B41" s="80" t="s">
        <v>112</v>
      </c>
      <c r="C41" s="66">
        <v>0</v>
      </c>
      <c r="D41" s="75"/>
    </row>
    <row r="42" spans="2:7" ht="19" thickBot="1" x14ac:dyDescent="0.3">
      <c r="B42" s="80" t="s">
        <v>113</v>
      </c>
      <c r="C42" s="66">
        <v>0</v>
      </c>
      <c r="D42" s="75"/>
    </row>
    <row r="44" spans="2:7" x14ac:dyDescent="0.25">
      <c r="B44" s="17" t="s">
        <v>11</v>
      </c>
      <c r="C44" s="18"/>
      <c r="D44" s="20"/>
    </row>
    <row r="45" spans="2:7" x14ac:dyDescent="0.25">
      <c r="B45" s="22" t="s">
        <v>117</v>
      </c>
      <c r="C45" s="23"/>
      <c r="D45" s="25"/>
    </row>
    <row r="46" spans="2:7" x14ac:dyDescent="0.25">
      <c r="B46" s="22" t="s">
        <v>114</v>
      </c>
      <c r="C46" s="23"/>
      <c r="D46" s="25"/>
    </row>
    <row r="47" spans="2:7" x14ac:dyDescent="0.25">
      <c r="B47" s="26" t="s">
        <v>115</v>
      </c>
      <c r="C47" s="27"/>
      <c r="D47" s="29"/>
    </row>
    <row r="51" spans="2:4" ht="19" thickBot="1" x14ac:dyDescent="0.3">
      <c r="B51" s="10" t="s">
        <v>118</v>
      </c>
      <c r="C51" s="82"/>
    </row>
    <row r="52" spans="2:4" ht="19" thickBot="1" x14ac:dyDescent="0.3">
      <c r="B52" s="11" t="s">
        <v>95</v>
      </c>
      <c r="C52" s="11" t="s">
        <v>52</v>
      </c>
    </row>
    <row r="53" spans="2:4" ht="19" thickBot="1" x14ac:dyDescent="0.3">
      <c r="B53" s="80" t="s">
        <v>119</v>
      </c>
      <c r="C53" s="81">
        <v>75</v>
      </c>
    </row>
    <row r="55" spans="2:4" x14ac:dyDescent="0.25">
      <c r="B55" s="17" t="s">
        <v>11</v>
      </c>
      <c r="C55" s="18"/>
      <c r="D55" s="20"/>
    </row>
    <row r="56" spans="2:4" x14ac:dyDescent="0.25">
      <c r="B56" s="22" t="s">
        <v>122</v>
      </c>
      <c r="C56" s="23"/>
      <c r="D56" s="25"/>
    </row>
    <row r="57" spans="2:4" x14ac:dyDescent="0.25">
      <c r="B57" s="22" t="s">
        <v>120</v>
      </c>
      <c r="C57" s="23"/>
      <c r="D57" s="25"/>
    </row>
    <row r="58" spans="2:4" x14ac:dyDescent="0.25">
      <c r="B58" s="26" t="s">
        <v>121</v>
      </c>
      <c r="C58" s="27"/>
      <c r="D58" s="29"/>
    </row>
  </sheetData>
  <sheetProtection algorithmName="SHA-512" hashValue="KkV+QxPzI4MvyrM4lwnaqxl93y/oPOItaUsiLGn0i9bEfWnUoNfqLWWNLl7ThMzX88fScUVLUtJ3V5TUT7P/fw==" saltValue="aP7w6OffEhNxKzetsF1yXg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17F2A9-CE8E-4F40-B812-E0237D364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2E74AD-17E4-4FD8-9AD6-6DDE6DF7CD3F}">
  <ds:schemaRefs>
    <ds:schemaRef ds:uri="http://www.w3.org/XML/1998/namespace"/>
    <ds:schemaRef ds:uri="http://purl.org/dc/dcmitype/"/>
    <ds:schemaRef ds:uri="http://purl.org/dc/terms/"/>
    <ds:schemaRef ds:uri="441a1b3f-2798-4563-96a4-130c3b2d4ab3"/>
    <ds:schemaRef ds:uri="http://schemas.microsoft.com/office/2006/documentManagement/types"/>
    <ds:schemaRef ds:uri="http://purl.org/dc/elements/1.1/"/>
    <ds:schemaRef ds:uri="886b1cf5-de4d-45e2-ad01-cb2f5bdf2c2b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C2899FA-C4E8-4322-A45D-4F6CB9416F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Instructies</vt:lpstr>
      <vt:lpstr>Eisen</vt:lpstr>
      <vt:lpstr>Totale Kosten Inschrijver</vt:lpstr>
      <vt:lpstr>Implementatie</vt:lpstr>
      <vt:lpstr>Exploitatie</vt:lpstr>
      <vt:lpstr>Kosten Tijdens Looptijd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Rogier Diecke | DocuVision</cp:lastModifiedBy>
  <cp:revision/>
  <dcterms:created xsi:type="dcterms:W3CDTF">2021-03-16T07:22:36Z</dcterms:created>
  <dcterms:modified xsi:type="dcterms:W3CDTF">2024-07-14T10:43:56Z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