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university.sharepoint.com/sites/20210224002/Shared Documents/Aanbestedingen/2024 EA Food &amp; Beverages/2. Aanbestedingsdocumenten/Definitief uit Planner/"/>
    </mc:Choice>
  </mc:AlternateContent>
  <xr:revisionPtr revIDLastSave="9" documentId="8_{E4F7EA65-3027-40BD-AA9F-465C9ACB9B01}" xr6:coauthVersionLast="47" xr6:coauthVersionMax="47" xr10:uidLastSave="{F346EC1E-8047-4E95-A35A-9242F67FC76D}"/>
  <bookViews>
    <workbookView xWindow="19090" yWindow="-110" windowWidth="19420" windowHeight="10420" xr2:uid="{1322D542-72D7-44B9-99CF-9E99C62BCF86}"/>
  </bookViews>
  <sheets>
    <sheet name="Prijzenblad Perceel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57" i="2" l="1"/>
  <c r="D56" i="2"/>
  <c r="D55" i="2"/>
  <c r="D54" i="2"/>
  <c r="D59" i="2"/>
  <c r="E3" i="2" l="1"/>
  <c r="E4" i="2"/>
  <c r="E6" i="2"/>
  <c r="E7" i="2"/>
  <c r="E8" i="2"/>
  <c r="E9" i="2"/>
  <c r="E10" i="2"/>
  <c r="E11" i="2"/>
  <c r="E13" i="2"/>
  <c r="E14" i="2"/>
  <c r="E15" i="2"/>
  <c r="E16" i="2"/>
  <c r="E17" i="2"/>
  <c r="E18" i="2"/>
  <c r="E19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" i="2"/>
  <c r="C22" i="2"/>
  <c r="E22" i="2" s="1"/>
  <c r="C21" i="2"/>
  <c r="E21" i="2" s="1"/>
  <c r="C20" i="2"/>
  <c r="E20" i="2" s="1"/>
  <c r="C5" i="2"/>
  <c r="E5" i="2" s="1"/>
  <c r="E49" i="2" l="1"/>
  <c r="E61" i="2" s="1"/>
</calcChain>
</file>

<file path=xl/sharedStrings.xml><?xml version="1.0" encoding="utf-8"?>
<sst xmlns="http://schemas.openxmlformats.org/spreadsheetml/2006/main" count="111" uniqueCount="74">
  <si>
    <t>Artikelomschrijving</t>
  </si>
  <si>
    <t>Eenheid</t>
  </si>
  <si>
    <t>Hoeveelheid</t>
  </si>
  <si>
    <t>Prijs per eenheid</t>
  </si>
  <si>
    <t>Totaalprijs</t>
  </si>
  <si>
    <t>wok mix</t>
  </si>
  <si>
    <t>KG</t>
  </si>
  <si>
    <t>new york slamix kg</t>
  </si>
  <si>
    <t>stuk</t>
  </si>
  <si>
    <t>banaan doos 18 kg</t>
  </si>
  <si>
    <t>18 kg</t>
  </si>
  <si>
    <t>aardappel bonk (gewassen)</t>
  </si>
  <si>
    <t>perssinaasappelen valencia doos 105st</t>
  </si>
  <si>
    <t>verse fruit salade budget kg</t>
  </si>
  <si>
    <t>ijsbergsla krop sp.</t>
  </si>
  <si>
    <t>aardappelen panklaar</t>
  </si>
  <si>
    <t>1 zak 5 KG</t>
  </si>
  <si>
    <t>komkommer per stuk</t>
  </si>
  <si>
    <t>new york slamix (verpakt per 500gr) kg</t>
  </si>
  <si>
    <t>cole slaw rauwkost kg (zonder rode kool)</t>
  </si>
  <si>
    <t>bieslook</t>
  </si>
  <si>
    <t>75 gr</t>
  </si>
  <si>
    <t xml:space="preserve">mandarijn </t>
  </si>
  <si>
    <t>kist 2,3KG</t>
  </si>
  <si>
    <t>sla babyleaf mesclun</t>
  </si>
  <si>
    <t>1 zak 500GR</t>
  </si>
  <si>
    <t>banaan kg</t>
  </si>
  <si>
    <t>bio uien rood gesn. kg halve ring 2mm</t>
  </si>
  <si>
    <t>streek gele uien gesn. blokjes 5mm kg</t>
  </si>
  <si>
    <t>bio uien gesn.kg  blok 5mm</t>
  </si>
  <si>
    <t>knolsenderij</t>
  </si>
  <si>
    <t>winterpeen holland</t>
  </si>
  <si>
    <t>snij uien</t>
  </si>
  <si>
    <t>1 zak KG</t>
  </si>
  <si>
    <t>bio winterpeen oranje gesn.kg  stift
10m</t>
  </si>
  <si>
    <t>cole slaw rauwkost (zonder rode kool) kg</t>
  </si>
  <si>
    <t>crapaudine biet rauw</t>
  </si>
  <si>
    <t>paprika gemengd kg</t>
  </si>
  <si>
    <t>streek aardappelen gep/gehalv. kg</t>
  </si>
  <si>
    <t>venkel</t>
  </si>
  <si>
    <t>rode uien gesn halve ring 2mm kg</t>
  </si>
  <si>
    <t>streek witte kool gesn. 2mm kg</t>
  </si>
  <si>
    <t>bio winterpeen oranje gesn.kg jull
3mm</t>
  </si>
  <si>
    <t>spinazie baby verpakt</t>
  </si>
  <si>
    <t>150 gr</t>
  </si>
  <si>
    <t>pompoen gesn. blokjes 10mm kg</t>
  </si>
  <si>
    <t>gele uien gesn halve ringen 4mmkg</t>
  </si>
  <si>
    <t>snij groentemix mac/spagh basis</t>
  </si>
  <si>
    <t>1KG</t>
  </si>
  <si>
    <t>meiknol mini (navet) bos</t>
  </si>
  <si>
    <t>ijsbergsla gesneden</t>
  </si>
  <si>
    <t xml:space="preserve">500GR </t>
  </si>
  <si>
    <t>uien gesn. kg  blok 5mm</t>
  </si>
  <si>
    <t>winterpeen gesn. stift 10mm kg</t>
  </si>
  <si>
    <t>italiaanse groentemix</t>
  </si>
  <si>
    <t>500GR</t>
  </si>
  <si>
    <t>bosuien lange per stuk</t>
  </si>
  <si>
    <t>Bosje</t>
  </si>
  <si>
    <t>snij slamelange frisee 500g</t>
  </si>
  <si>
    <t>1 zak - 500GR</t>
  </si>
  <si>
    <t>mint groot bos 100 gr</t>
  </si>
  <si>
    <t>knolselderij 6e xxl per stuk</t>
  </si>
  <si>
    <t>appel granny smith</t>
  </si>
  <si>
    <t>tomaat pomodoro</t>
  </si>
  <si>
    <t>bio winterpeen oranje geschrapt kg</t>
  </si>
  <si>
    <t>Totaalprijs:</t>
  </si>
  <si>
    <t xml:space="preserve">Kortingspercentage </t>
  </si>
  <si>
    <t>Minimaal</t>
  </si>
  <si>
    <t>maximaal</t>
  </si>
  <si>
    <t>Percentage</t>
  </si>
  <si>
    <t>bij een jaarlijkse omzet tussen</t>
  </si>
  <si>
    <t>en hoger</t>
  </si>
  <si>
    <t xml:space="preserve">Gemiddelde kortingspercentage </t>
  </si>
  <si>
    <t>Totale fictieve inschrijfsom na korting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</si>
</sst>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44" fontId="2" fillId="0" borderId="1" xfId="0" applyNumberFormat="1" applyFont="1" applyBorder="1" applyAlignment="1" applyProtection="1">
      <alignment horizontal="center"/>
    </xf>
    <xf numFmtId="0" fontId="0" fillId="0" borderId="0" xfId="0" applyProtection="1"/>
    <xf numFmtId="0" fontId="0" fillId="0" borderId="1" xfId="0" applyBorder="1" applyProtection="1"/>
    <xf numFmtId="0" fontId="3" fillId="0" borderId="1" xfId="0" applyFont="1" applyBorder="1" applyAlignment="1" applyProtection="1">
      <alignment horizontal="center" vertical="top"/>
    </xf>
    <xf numFmtId="1" fontId="3" fillId="0" borderId="1" xfId="0" applyNumberFormat="1" applyFont="1" applyBorder="1" applyAlignment="1" applyProtection="1">
      <alignment horizontal="center" vertical="top"/>
    </xf>
    <xf numFmtId="44" fontId="1" fillId="0" borderId="1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4" fillId="3" borderId="0" xfId="0" applyFont="1" applyFill="1" applyProtection="1"/>
    <xf numFmtId="0" fontId="0" fillId="3" borderId="0" xfId="0" applyFill="1" applyProtection="1"/>
    <xf numFmtId="44" fontId="0" fillId="3" borderId="0" xfId="0" applyNumberFormat="1" applyFill="1" applyProtection="1"/>
    <xf numFmtId="44" fontId="4" fillId="3" borderId="0" xfId="0" applyNumberFormat="1" applyFont="1" applyFill="1" applyProtection="1"/>
    <xf numFmtId="44" fontId="4" fillId="0" borderId="0" xfId="0" applyNumberFormat="1" applyFont="1" applyAlignment="1" applyProtection="1">
      <alignment horizontal="center"/>
    </xf>
    <xf numFmtId="0" fontId="0" fillId="4" borderId="0" xfId="0" applyFill="1" applyProtection="1"/>
    <xf numFmtId="44" fontId="0" fillId="4" borderId="0" xfId="0" applyNumberFormat="1" applyFill="1" applyAlignment="1" applyProtection="1">
      <alignment horizontal="center"/>
    </xf>
    <xf numFmtId="10" fontId="0" fillId="4" borderId="0" xfId="0" applyNumberFormat="1" applyFill="1" applyAlignment="1" applyProtection="1">
      <alignment horizontal="center"/>
    </xf>
    <xf numFmtId="10" fontId="4" fillId="3" borderId="0" xfId="0" applyNumberFormat="1" applyFont="1" applyFill="1" applyAlignment="1" applyProtection="1">
      <alignment horizontal="center" vertical="center"/>
    </xf>
    <xf numFmtId="4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44" fontId="0" fillId="0" borderId="0" xfId="0" applyNumberFormat="1" applyProtection="1"/>
    <xf numFmtId="44" fontId="3" fillId="2" borderId="1" xfId="0" applyNumberFormat="1" applyFont="1" applyFill="1" applyBorder="1" applyAlignment="1" applyProtection="1">
      <alignment horizontal="center" vertical="top"/>
      <protection locked="0"/>
    </xf>
    <xf numFmtId="10" fontId="0" fillId="2" borderId="0" xfId="0" applyNumberFormat="1" applyFill="1" applyAlignment="1" applyProtection="1">
      <alignment horizontal="center"/>
      <protection locked="0"/>
    </xf>
  </cellXfs>
  <cellStyles count="1">
    <cellStyle name="Standaard" xfId="0" builtinId="0"/>
  </cellStyles>
  <dxfs count="0"/>
  <tableStyles count="1" defaultTableStyle="TableStyleMedium2" defaultPivotStyle="PivotStyleLight16">
    <tableStyle name="Invisible" pivot="0" table="0" count="0" xr9:uid="{CA653545-DBF0-4DF2-9018-5E656500B6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DC1F-EFFD-4294-9FFE-F0A150A6D4B1}">
  <dimension ref="A1:F61"/>
  <sheetViews>
    <sheetView tabSelected="1" zoomScale="87" zoomScaleNormal="87" workbookViewId="0">
      <selection activeCell="D2" sqref="D2"/>
    </sheetView>
  </sheetViews>
  <sheetFormatPr defaultRowHeight="14.5" x14ac:dyDescent="0.35"/>
  <cols>
    <col min="1" max="1" width="35" style="5" bestFit="1" customWidth="1"/>
    <col min="2" max="3" width="15" style="5" bestFit="1" customWidth="1"/>
    <col min="4" max="4" width="15.7265625" style="25" bestFit="1" customWidth="1"/>
    <col min="5" max="5" width="15.7265625" style="5" bestFit="1" customWidth="1"/>
    <col min="6" max="16384" width="8.7265625" style="5"/>
  </cols>
  <sheetData>
    <row r="1" spans="1:6" x14ac:dyDescent="0.3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</row>
    <row r="2" spans="1:6" x14ac:dyDescent="0.35">
      <c r="A2" s="6" t="s">
        <v>5</v>
      </c>
      <c r="B2" s="7" t="s">
        <v>6</v>
      </c>
      <c r="C2" s="8">
        <v>1660</v>
      </c>
      <c r="D2" s="26">
        <v>0</v>
      </c>
      <c r="E2" s="9">
        <f>D2*C2</f>
        <v>0</v>
      </c>
    </row>
    <row r="3" spans="1:6" x14ac:dyDescent="0.35">
      <c r="A3" s="6" t="s">
        <v>7</v>
      </c>
      <c r="B3" s="7" t="s">
        <v>8</v>
      </c>
      <c r="C3" s="8">
        <v>698</v>
      </c>
      <c r="D3" s="26">
        <v>0</v>
      </c>
      <c r="E3" s="9">
        <f t="shared" ref="E3:E47" si="0">D3*C3</f>
        <v>0</v>
      </c>
    </row>
    <row r="4" spans="1:6" x14ac:dyDescent="0.35">
      <c r="A4" s="6" t="s">
        <v>9</v>
      </c>
      <c r="B4" s="7" t="s">
        <v>10</v>
      </c>
      <c r="C4" s="8">
        <v>165</v>
      </c>
      <c r="D4" s="26">
        <v>0</v>
      </c>
      <c r="E4" s="9">
        <f t="shared" si="0"/>
        <v>0</v>
      </c>
      <c r="F4" s="10"/>
    </row>
    <row r="5" spans="1:6" x14ac:dyDescent="0.35">
      <c r="A5" s="6" t="s">
        <v>11</v>
      </c>
      <c r="B5" s="7" t="s">
        <v>6</v>
      </c>
      <c r="C5" s="8">
        <f>358+532</f>
        <v>890</v>
      </c>
      <c r="D5" s="26">
        <v>0</v>
      </c>
      <c r="E5" s="9">
        <f t="shared" si="0"/>
        <v>0</v>
      </c>
      <c r="F5" s="10"/>
    </row>
    <row r="6" spans="1:6" x14ac:dyDescent="0.35">
      <c r="A6" s="6" t="s">
        <v>12</v>
      </c>
      <c r="B6" s="7" t="s">
        <v>8</v>
      </c>
      <c r="C6" s="8">
        <v>236</v>
      </c>
      <c r="D6" s="26">
        <v>0</v>
      </c>
      <c r="E6" s="9">
        <f t="shared" si="0"/>
        <v>0</v>
      </c>
      <c r="F6" s="10"/>
    </row>
    <row r="7" spans="1:6" x14ac:dyDescent="0.35">
      <c r="A7" s="6" t="s">
        <v>13</v>
      </c>
      <c r="B7" s="7" t="s">
        <v>6</v>
      </c>
      <c r="C7" s="8">
        <v>516</v>
      </c>
      <c r="D7" s="26">
        <v>0</v>
      </c>
      <c r="E7" s="9">
        <f t="shared" si="0"/>
        <v>0</v>
      </c>
      <c r="F7" s="10"/>
    </row>
    <row r="8" spans="1:6" x14ac:dyDescent="0.35">
      <c r="A8" s="6" t="s">
        <v>14</v>
      </c>
      <c r="B8" s="7" t="s">
        <v>8</v>
      </c>
      <c r="C8" s="8">
        <v>2427</v>
      </c>
      <c r="D8" s="26">
        <v>0</v>
      </c>
      <c r="E8" s="9">
        <f t="shared" si="0"/>
        <v>0</v>
      </c>
      <c r="F8" s="10"/>
    </row>
    <row r="9" spans="1:6" x14ac:dyDescent="0.35">
      <c r="A9" s="6" t="s">
        <v>15</v>
      </c>
      <c r="B9" s="11" t="s">
        <v>16</v>
      </c>
      <c r="C9" s="12">
        <v>343</v>
      </c>
      <c r="D9" s="26">
        <v>0</v>
      </c>
      <c r="E9" s="9">
        <f t="shared" si="0"/>
        <v>0</v>
      </c>
      <c r="F9" s="10"/>
    </row>
    <row r="10" spans="1:6" x14ac:dyDescent="0.35">
      <c r="A10" s="6" t="s">
        <v>17</v>
      </c>
      <c r="B10" s="7" t="s">
        <v>8</v>
      </c>
      <c r="C10" s="8">
        <v>2860</v>
      </c>
      <c r="D10" s="26">
        <v>0</v>
      </c>
      <c r="E10" s="9">
        <f t="shared" si="0"/>
        <v>0</v>
      </c>
      <c r="F10" s="10"/>
    </row>
    <row r="11" spans="1:6" x14ac:dyDescent="0.35">
      <c r="A11" s="6" t="s">
        <v>18</v>
      </c>
      <c r="B11" s="7" t="s">
        <v>6</v>
      </c>
      <c r="C11" s="8">
        <v>232</v>
      </c>
      <c r="D11" s="26">
        <v>0</v>
      </c>
      <c r="E11" s="9">
        <f t="shared" si="0"/>
        <v>0</v>
      </c>
      <c r="F11" s="10"/>
    </row>
    <row r="12" spans="1:6" x14ac:dyDescent="0.35">
      <c r="A12" s="6" t="s">
        <v>19</v>
      </c>
      <c r="B12" s="7" t="s">
        <v>6</v>
      </c>
      <c r="C12" s="8">
        <v>391</v>
      </c>
      <c r="D12" s="26">
        <v>0</v>
      </c>
      <c r="E12" s="9">
        <f>D12*C12</f>
        <v>0</v>
      </c>
      <c r="F12" s="10"/>
    </row>
    <row r="13" spans="1:6" x14ac:dyDescent="0.35">
      <c r="A13" s="6" t="s">
        <v>20</v>
      </c>
      <c r="B13" s="7" t="s">
        <v>21</v>
      </c>
      <c r="C13" s="8">
        <v>900</v>
      </c>
      <c r="D13" s="26">
        <v>0</v>
      </c>
      <c r="E13" s="9">
        <f t="shared" si="0"/>
        <v>0</v>
      </c>
      <c r="F13" s="10"/>
    </row>
    <row r="14" spans="1:6" x14ac:dyDescent="0.35">
      <c r="A14" s="6" t="s">
        <v>22</v>
      </c>
      <c r="B14" s="11" t="s">
        <v>23</v>
      </c>
      <c r="C14" s="12">
        <v>262</v>
      </c>
      <c r="D14" s="26">
        <v>0</v>
      </c>
      <c r="E14" s="9">
        <f t="shared" si="0"/>
        <v>0</v>
      </c>
      <c r="F14" s="10"/>
    </row>
    <row r="15" spans="1:6" x14ac:dyDescent="0.35">
      <c r="A15" s="6" t="s">
        <v>24</v>
      </c>
      <c r="B15" s="11" t="s">
        <v>25</v>
      </c>
      <c r="C15" s="12">
        <v>307</v>
      </c>
      <c r="D15" s="26">
        <v>0</v>
      </c>
      <c r="E15" s="9">
        <f t="shared" si="0"/>
        <v>0</v>
      </c>
      <c r="F15" s="10"/>
    </row>
    <row r="16" spans="1:6" x14ac:dyDescent="0.35">
      <c r="A16" s="6" t="s">
        <v>26</v>
      </c>
      <c r="B16" s="7" t="s">
        <v>6</v>
      </c>
      <c r="C16" s="8">
        <v>882</v>
      </c>
      <c r="D16" s="26">
        <v>0</v>
      </c>
      <c r="E16" s="9">
        <f t="shared" si="0"/>
        <v>0</v>
      </c>
      <c r="F16" s="10"/>
    </row>
    <row r="17" spans="1:6" x14ac:dyDescent="0.35">
      <c r="A17" s="6" t="s">
        <v>27</v>
      </c>
      <c r="B17" s="7" t="s">
        <v>6</v>
      </c>
      <c r="C17" s="8">
        <v>317</v>
      </c>
      <c r="D17" s="26">
        <v>0</v>
      </c>
      <c r="E17" s="9">
        <f t="shared" si="0"/>
        <v>0</v>
      </c>
      <c r="F17" s="10"/>
    </row>
    <row r="18" spans="1:6" x14ac:dyDescent="0.35">
      <c r="A18" s="6" t="s">
        <v>28</v>
      </c>
      <c r="B18" s="7" t="s">
        <v>6</v>
      </c>
      <c r="C18" s="8">
        <v>455.5</v>
      </c>
      <c r="D18" s="26">
        <v>0</v>
      </c>
      <c r="E18" s="9">
        <f t="shared" si="0"/>
        <v>0</v>
      </c>
      <c r="F18" s="10"/>
    </row>
    <row r="19" spans="1:6" x14ac:dyDescent="0.35">
      <c r="A19" s="6" t="s">
        <v>29</v>
      </c>
      <c r="B19" s="7" t="s">
        <v>6</v>
      </c>
      <c r="C19" s="8">
        <v>316.5</v>
      </c>
      <c r="D19" s="26">
        <v>0</v>
      </c>
      <c r="E19" s="9">
        <f t="shared" si="0"/>
        <v>0</v>
      </c>
      <c r="F19" s="10"/>
    </row>
    <row r="20" spans="1:6" x14ac:dyDescent="0.35">
      <c r="A20" s="6" t="s">
        <v>30</v>
      </c>
      <c r="B20" s="7" t="s">
        <v>8</v>
      </c>
      <c r="C20" s="8">
        <f>355.84+150</f>
        <v>505.84</v>
      </c>
      <c r="D20" s="26">
        <v>0</v>
      </c>
      <c r="E20" s="9">
        <f t="shared" si="0"/>
        <v>0</v>
      </c>
      <c r="F20" s="10"/>
    </row>
    <row r="21" spans="1:6" x14ac:dyDescent="0.35">
      <c r="A21" s="6" t="s">
        <v>31</v>
      </c>
      <c r="B21" s="7" t="s">
        <v>6</v>
      </c>
      <c r="C21" s="8">
        <f>199+219+238</f>
        <v>656</v>
      </c>
      <c r="D21" s="26">
        <v>0</v>
      </c>
      <c r="E21" s="9">
        <f t="shared" si="0"/>
        <v>0</v>
      </c>
      <c r="F21" s="10"/>
    </row>
    <row r="22" spans="1:6" x14ac:dyDescent="0.35">
      <c r="A22" s="6" t="s">
        <v>32</v>
      </c>
      <c r="B22" s="11" t="s">
        <v>33</v>
      </c>
      <c r="C22" s="12">
        <f>354+184</f>
        <v>538</v>
      </c>
      <c r="D22" s="26">
        <v>0</v>
      </c>
      <c r="E22" s="9">
        <f t="shared" si="0"/>
        <v>0</v>
      </c>
      <c r="F22" s="10"/>
    </row>
    <row r="23" spans="1:6" x14ac:dyDescent="0.35">
      <c r="A23" s="6" t="s">
        <v>34</v>
      </c>
      <c r="B23" s="7" t="s">
        <v>6</v>
      </c>
      <c r="C23" s="8">
        <v>322</v>
      </c>
      <c r="D23" s="26">
        <v>0</v>
      </c>
      <c r="E23" s="9">
        <f t="shared" si="0"/>
        <v>0</v>
      </c>
      <c r="F23" s="10"/>
    </row>
    <row r="24" spans="1:6" x14ac:dyDescent="0.35">
      <c r="A24" s="6" t="s">
        <v>35</v>
      </c>
      <c r="B24" s="7" t="s">
        <v>6</v>
      </c>
      <c r="C24" s="8">
        <v>218</v>
      </c>
      <c r="D24" s="26">
        <v>0</v>
      </c>
      <c r="E24" s="9">
        <f t="shared" si="0"/>
        <v>0</v>
      </c>
      <c r="F24" s="10"/>
    </row>
    <row r="25" spans="1:6" x14ac:dyDescent="0.35">
      <c r="A25" s="6" t="s">
        <v>36</v>
      </c>
      <c r="B25" s="7" t="s">
        <v>8</v>
      </c>
      <c r="C25" s="8">
        <v>244.70000000000002</v>
      </c>
      <c r="D25" s="26">
        <v>0</v>
      </c>
      <c r="E25" s="9">
        <f t="shared" si="0"/>
        <v>0</v>
      </c>
      <c r="F25" s="10"/>
    </row>
    <row r="26" spans="1:6" x14ac:dyDescent="0.35">
      <c r="A26" s="6" t="s">
        <v>37</v>
      </c>
      <c r="B26" s="7" t="s">
        <v>6</v>
      </c>
      <c r="C26" s="8">
        <v>299</v>
      </c>
      <c r="D26" s="26">
        <v>0</v>
      </c>
      <c r="E26" s="9">
        <f t="shared" si="0"/>
        <v>0</v>
      </c>
      <c r="F26" s="10"/>
    </row>
    <row r="27" spans="1:6" x14ac:dyDescent="0.35">
      <c r="A27" s="6" t="s">
        <v>38</v>
      </c>
      <c r="B27" s="7" t="s">
        <v>6</v>
      </c>
      <c r="C27" s="8">
        <v>349.25</v>
      </c>
      <c r="D27" s="26">
        <v>0</v>
      </c>
      <c r="E27" s="9">
        <f t="shared" si="0"/>
        <v>0</v>
      </c>
      <c r="F27" s="10"/>
    </row>
    <row r="28" spans="1:6" x14ac:dyDescent="0.35">
      <c r="A28" s="6" t="s">
        <v>39</v>
      </c>
      <c r="B28" s="7" t="s">
        <v>8</v>
      </c>
      <c r="C28" s="8">
        <v>233.72000000000003</v>
      </c>
      <c r="D28" s="26">
        <v>0</v>
      </c>
      <c r="E28" s="9">
        <f t="shared" si="0"/>
        <v>0</v>
      </c>
      <c r="F28" s="10"/>
    </row>
    <row r="29" spans="1:6" x14ac:dyDescent="0.35">
      <c r="A29" s="6" t="s">
        <v>40</v>
      </c>
      <c r="B29" s="7" t="s">
        <v>6</v>
      </c>
      <c r="C29" s="8">
        <v>291</v>
      </c>
      <c r="D29" s="26">
        <v>0</v>
      </c>
      <c r="E29" s="9">
        <f t="shared" si="0"/>
        <v>0</v>
      </c>
      <c r="F29" s="10"/>
    </row>
    <row r="30" spans="1:6" x14ac:dyDescent="0.35">
      <c r="A30" s="6" t="s">
        <v>41</v>
      </c>
      <c r="B30" s="7" t="s">
        <v>6</v>
      </c>
      <c r="C30" s="8">
        <v>213</v>
      </c>
      <c r="D30" s="26">
        <v>0</v>
      </c>
      <c r="E30" s="9">
        <f t="shared" si="0"/>
        <v>0</v>
      </c>
      <c r="F30" s="10"/>
    </row>
    <row r="31" spans="1:6" x14ac:dyDescent="0.35">
      <c r="A31" s="6" t="s">
        <v>42</v>
      </c>
      <c r="B31" s="7" t="s">
        <v>6</v>
      </c>
      <c r="C31" s="8">
        <v>186</v>
      </c>
      <c r="D31" s="26">
        <v>0</v>
      </c>
      <c r="E31" s="9">
        <f t="shared" si="0"/>
        <v>0</v>
      </c>
      <c r="F31" s="10"/>
    </row>
    <row r="32" spans="1:6" x14ac:dyDescent="0.35">
      <c r="A32" s="6" t="s">
        <v>43</v>
      </c>
      <c r="B32" s="7" t="s">
        <v>44</v>
      </c>
      <c r="C32" s="8">
        <v>357</v>
      </c>
      <c r="D32" s="26">
        <v>0</v>
      </c>
      <c r="E32" s="9">
        <f t="shared" si="0"/>
        <v>0</v>
      </c>
      <c r="F32" s="10"/>
    </row>
    <row r="33" spans="1:6" x14ac:dyDescent="0.35">
      <c r="A33" s="6" t="s">
        <v>45</v>
      </c>
      <c r="B33" s="7" t="s">
        <v>6</v>
      </c>
      <c r="C33" s="8">
        <v>161</v>
      </c>
      <c r="D33" s="26">
        <v>0</v>
      </c>
      <c r="E33" s="9">
        <f t="shared" si="0"/>
        <v>0</v>
      </c>
      <c r="F33" s="10"/>
    </row>
    <row r="34" spans="1:6" x14ac:dyDescent="0.35">
      <c r="A34" s="6" t="s">
        <v>46</v>
      </c>
      <c r="B34" s="7" t="s">
        <v>6</v>
      </c>
      <c r="C34" s="8">
        <v>205</v>
      </c>
      <c r="D34" s="26">
        <v>0</v>
      </c>
      <c r="E34" s="9">
        <f t="shared" si="0"/>
        <v>0</v>
      </c>
      <c r="F34" s="10"/>
    </row>
    <row r="35" spans="1:6" x14ac:dyDescent="0.35">
      <c r="A35" s="6" t="s">
        <v>47</v>
      </c>
      <c r="B35" s="11" t="s">
        <v>48</v>
      </c>
      <c r="C35" s="12">
        <v>160</v>
      </c>
      <c r="D35" s="26">
        <v>0</v>
      </c>
      <c r="E35" s="9">
        <f t="shared" si="0"/>
        <v>0</v>
      </c>
      <c r="F35" s="10"/>
    </row>
    <row r="36" spans="1:6" x14ac:dyDescent="0.35">
      <c r="A36" s="6" t="s">
        <v>49</v>
      </c>
      <c r="B36" s="7" t="s">
        <v>6</v>
      </c>
      <c r="C36" s="8">
        <v>251</v>
      </c>
      <c r="D36" s="26">
        <v>0</v>
      </c>
      <c r="E36" s="9">
        <f t="shared" si="0"/>
        <v>0</v>
      </c>
      <c r="F36" s="10"/>
    </row>
    <row r="37" spans="1:6" x14ac:dyDescent="0.35">
      <c r="A37" s="6" t="s">
        <v>50</v>
      </c>
      <c r="B37" s="11" t="s">
        <v>51</v>
      </c>
      <c r="C37" s="12">
        <v>259</v>
      </c>
      <c r="D37" s="26">
        <v>0</v>
      </c>
      <c r="E37" s="9">
        <f t="shared" si="0"/>
        <v>0</v>
      </c>
      <c r="F37" s="10"/>
    </row>
    <row r="38" spans="1:6" x14ac:dyDescent="0.35">
      <c r="A38" s="6" t="s">
        <v>52</v>
      </c>
      <c r="B38" s="7" t="s">
        <v>6</v>
      </c>
      <c r="C38" s="8">
        <v>257.5</v>
      </c>
      <c r="D38" s="26">
        <v>0</v>
      </c>
      <c r="E38" s="9">
        <f t="shared" si="0"/>
        <v>0</v>
      </c>
      <c r="F38" s="10"/>
    </row>
    <row r="39" spans="1:6" x14ac:dyDescent="0.35">
      <c r="A39" s="6" t="s">
        <v>53</v>
      </c>
      <c r="B39" s="7" t="s">
        <v>6</v>
      </c>
      <c r="C39" s="8">
        <v>159</v>
      </c>
      <c r="D39" s="26">
        <v>0</v>
      </c>
      <c r="E39" s="9">
        <f t="shared" si="0"/>
        <v>0</v>
      </c>
      <c r="F39" s="10"/>
    </row>
    <row r="40" spans="1:6" x14ac:dyDescent="0.35">
      <c r="A40" s="6" t="s">
        <v>54</v>
      </c>
      <c r="B40" s="11" t="s">
        <v>55</v>
      </c>
      <c r="C40" s="12">
        <v>228</v>
      </c>
      <c r="D40" s="26">
        <v>0</v>
      </c>
      <c r="E40" s="9">
        <f t="shared" si="0"/>
        <v>0</v>
      </c>
      <c r="F40" s="10"/>
    </row>
    <row r="41" spans="1:6" x14ac:dyDescent="0.35">
      <c r="A41" s="6" t="s">
        <v>56</v>
      </c>
      <c r="B41" s="7" t="s">
        <v>57</v>
      </c>
      <c r="C41" s="8">
        <v>550</v>
      </c>
      <c r="D41" s="26">
        <v>0</v>
      </c>
      <c r="E41" s="9">
        <f t="shared" si="0"/>
        <v>0</v>
      </c>
      <c r="F41" s="10"/>
    </row>
    <row r="42" spans="1:6" x14ac:dyDescent="0.35">
      <c r="A42" s="6" t="s">
        <v>58</v>
      </c>
      <c r="B42" s="11" t="s">
        <v>59</v>
      </c>
      <c r="C42" s="12">
        <v>152</v>
      </c>
      <c r="D42" s="26">
        <v>0</v>
      </c>
      <c r="E42" s="9">
        <f t="shared" si="0"/>
        <v>0</v>
      </c>
      <c r="F42" s="10"/>
    </row>
    <row r="43" spans="1:6" x14ac:dyDescent="0.35">
      <c r="A43" s="6" t="s">
        <v>60</v>
      </c>
      <c r="B43" s="7" t="s">
        <v>8</v>
      </c>
      <c r="C43" s="8">
        <v>308.3</v>
      </c>
      <c r="D43" s="26">
        <v>0</v>
      </c>
      <c r="E43" s="9">
        <f t="shared" si="0"/>
        <v>0</v>
      </c>
      <c r="F43" s="10"/>
    </row>
    <row r="44" spans="1:6" x14ac:dyDescent="0.35">
      <c r="A44" s="6" t="s">
        <v>61</v>
      </c>
      <c r="B44" s="7" t="s">
        <v>8</v>
      </c>
      <c r="C44" s="8">
        <v>246</v>
      </c>
      <c r="D44" s="26">
        <v>0</v>
      </c>
      <c r="E44" s="9">
        <f t="shared" si="0"/>
        <v>0</v>
      </c>
      <c r="F44" s="10"/>
    </row>
    <row r="45" spans="1:6" x14ac:dyDescent="0.35">
      <c r="A45" s="6" t="s">
        <v>62</v>
      </c>
      <c r="B45" s="7" t="s">
        <v>6</v>
      </c>
      <c r="C45" s="8">
        <v>206</v>
      </c>
      <c r="D45" s="26">
        <v>0</v>
      </c>
      <c r="E45" s="9">
        <f t="shared" si="0"/>
        <v>0</v>
      </c>
      <c r="F45" s="10"/>
    </row>
    <row r="46" spans="1:6" x14ac:dyDescent="0.35">
      <c r="A46" s="6" t="s">
        <v>63</v>
      </c>
      <c r="B46" s="7" t="s">
        <v>6</v>
      </c>
      <c r="C46" s="8">
        <v>201</v>
      </c>
      <c r="D46" s="26">
        <v>0</v>
      </c>
      <c r="E46" s="9">
        <f t="shared" si="0"/>
        <v>0</v>
      </c>
      <c r="F46" s="10"/>
    </row>
    <row r="47" spans="1:6" x14ac:dyDescent="0.35">
      <c r="A47" s="6" t="s">
        <v>64</v>
      </c>
      <c r="B47" s="7" t="s">
        <v>6</v>
      </c>
      <c r="C47" s="8">
        <v>212</v>
      </c>
      <c r="D47" s="26">
        <v>0</v>
      </c>
      <c r="E47" s="9">
        <f t="shared" si="0"/>
        <v>0</v>
      </c>
      <c r="F47" s="10"/>
    </row>
    <row r="49" spans="1:5" x14ac:dyDescent="0.35">
      <c r="A49" s="13" t="s">
        <v>65</v>
      </c>
      <c r="B49" s="14"/>
      <c r="C49" s="14"/>
      <c r="D49" s="15"/>
      <c r="E49" s="16">
        <f>SUM(E2:E47)</f>
        <v>0</v>
      </c>
    </row>
    <row r="52" spans="1:5" x14ac:dyDescent="0.35">
      <c r="A52" s="13" t="s">
        <v>66</v>
      </c>
      <c r="B52" s="13" t="s">
        <v>67</v>
      </c>
      <c r="C52" s="13" t="s">
        <v>68</v>
      </c>
      <c r="D52" s="13" t="s">
        <v>69</v>
      </c>
      <c r="E52" s="17"/>
    </row>
    <row r="53" spans="1:5" x14ac:dyDescent="0.35">
      <c r="A53" s="18" t="s">
        <v>70</v>
      </c>
      <c r="B53" s="19">
        <v>1</v>
      </c>
      <c r="C53" s="19">
        <v>100000</v>
      </c>
      <c r="D53" s="27">
        <v>0</v>
      </c>
    </row>
    <row r="54" spans="1:5" x14ac:dyDescent="0.35">
      <c r="A54" s="18" t="s">
        <v>70</v>
      </c>
      <c r="B54" s="19">
        <v>101000</v>
      </c>
      <c r="C54" s="19">
        <v>150000</v>
      </c>
      <c r="D54" s="20">
        <f>$D$53 + ($D$58 - $D$53) / 5</f>
        <v>0</v>
      </c>
    </row>
    <row r="55" spans="1:5" x14ac:dyDescent="0.35">
      <c r="A55" s="18" t="s">
        <v>70</v>
      </c>
      <c r="B55" s="19">
        <v>151000</v>
      </c>
      <c r="C55" s="19">
        <v>200000</v>
      </c>
      <c r="D55" s="20">
        <f>$D$53 +(2*($D$58 - $D$53)) / 5</f>
        <v>0</v>
      </c>
    </row>
    <row r="56" spans="1:5" x14ac:dyDescent="0.35">
      <c r="A56" s="18" t="s">
        <v>70</v>
      </c>
      <c r="B56" s="19">
        <v>201000</v>
      </c>
      <c r="C56" s="19">
        <v>250000</v>
      </c>
      <c r="D56" s="20">
        <f>$D$53 +(3*($D$58 - $D$53)) / 5</f>
        <v>0</v>
      </c>
    </row>
    <row r="57" spans="1:5" x14ac:dyDescent="0.35">
      <c r="A57" s="18" t="s">
        <v>70</v>
      </c>
      <c r="B57" s="19">
        <v>251000</v>
      </c>
      <c r="C57" s="19">
        <v>300000</v>
      </c>
      <c r="D57" s="20">
        <f>$D$53 +(4*($D$58 - $D$53)) / 5</f>
        <v>0</v>
      </c>
    </row>
    <row r="58" spans="1:5" x14ac:dyDescent="0.35">
      <c r="A58" s="18" t="s">
        <v>70</v>
      </c>
      <c r="B58" s="19">
        <v>301000</v>
      </c>
      <c r="C58" s="19" t="s">
        <v>71</v>
      </c>
      <c r="D58" s="27">
        <v>0</v>
      </c>
    </row>
    <row r="59" spans="1:5" x14ac:dyDescent="0.35">
      <c r="A59" s="13" t="s">
        <v>72</v>
      </c>
      <c r="B59" s="14"/>
      <c r="C59" s="14"/>
      <c r="D59" s="21">
        <f>AVERAGE(D53,D58)</f>
        <v>0</v>
      </c>
      <c r="E59" s="22"/>
    </row>
    <row r="60" spans="1:5" x14ac:dyDescent="0.35">
      <c r="B60" s="23"/>
      <c r="C60" s="23"/>
      <c r="D60" s="24"/>
      <c r="E60" s="22"/>
    </row>
    <row r="61" spans="1:5" x14ac:dyDescent="0.35">
      <c r="A61" s="13" t="s">
        <v>73</v>
      </c>
      <c r="B61" s="14"/>
      <c r="C61" s="14"/>
      <c r="D61" s="14"/>
      <c r="E61" s="16">
        <f>E49-(E49*D59)</f>
        <v>0</v>
      </c>
    </row>
  </sheetData>
  <sheetProtection algorithmName="SHA-512" hashValue="HF5kWr4HZmyYdPejVz03z3zEI8mNj6x8IJmpVlmd9XWZTy4AnbPYgMIqi3u4cEAokaTLJcRgNUczKi0oGUAvqw==" saltValue="oiGGCXli6O1uS86gUIdp9w==" spinCount="100000" sheet="1" objects="1" scenarios="1"/>
  <sortState xmlns:xlrd2="http://schemas.microsoft.com/office/spreadsheetml/2017/richdata2" ref="A2:E55">
    <sortCondition descending="1" ref="E1:E5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6DF75DF59C942ADFEC2C94BFB3FAE" ma:contentTypeVersion="19" ma:contentTypeDescription="Een nieuw document maken." ma:contentTypeScope="" ma:versionID="e74a5ca571daf194b78aeedca8dae6ee">
  <xsd:schema xmlns:xsd="http://www.w3.org/2001/XMLSchema" xmlns:xs="http://www.w3.org/2001/XMLSchema" xmlns:p="http://schemas.microsoft.com/office/2006/metadata/properties" xmlns:ns2="5aa2f6b1-a613-41f3-8b00-03549ac1d6c0" xmlns:ns3="3399340d-8ab4-4002-863e-5cb0271d3c24" targetNamespace="http://schemas.microsoft.com/office/2006/metadata/properties" ma:root="true" ma:fieldsID="f037e24c3dc5cae67244b30257169e2a" ns2:_="" ns3:_="">
    <xsd:import namespace="5aa2f6b1-a613-41f3-8b00-03549ac1d6c0"/>
    <xsd:import namespace="3399340d-8ab4-4002-863e-5cb0271d3c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Datum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a2f6b1-a613-41f3-8b00-03549ac1d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02e4e3a-1431-4321-a2fb-937b74f002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Datum" ma:index="24" nillable="true" ma:displayName="Datum" ma:format="DateOnly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9340d-8ab4-4002-863e-5cb0271d3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d083b6-36cf-4cf3-b923-8f65ecd08b12}" ma:internalName="TaxCatchAll" ma:showField="CatchAllData" ma:web="3399340d-8ab4-4002-863e-5cb0271d3c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a2f6b1-a613-41f3-8b00-03549ac1d6c0">
      <Terms xmlns="http://schemas.microsoft.com/office/infopath/2007/PartnerControls"/>
    </lcf76f155ced4ddcb4097134ff3c332f>
    <TaxCatchAll xmlns="3399340d-8ab4-4002-863e-5cb0271d3c24" xsi:nil="true"/>
    <SharedWithUsers xmlns="3399340d-8ab4-4002-863e-5cb0271d3c24">
      <UserInfo>
        <DisplayName/>
        <AccountId xsi:nil="true"/>
        <AccountType/>
      </UserInfo>
    </SharedWithUsers>
    <Datum xmlns="5aa2f6b1-a613-41f3-8b00-03549ac1d6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4D6661-0BCC-4E36-9CCE-791B3D31A184}"/>
</file>

<file path=customXml/itemProps2.xml><?xml version="1.0" encoding="utf-8"?>
<ds:datastoreItem xmlns:ds="http://schemas.openxmlformats.org/officeDocument/2006/customXml" ds:itemID="{33DF8C52-D924-4BF6-AAE8-1E85803AB558}">
  <ds:schemaRefs>
    <ds:schemaRef ds:uri="http://schemas.microsoft.com/office/2006/metadata/properties"/>
    <ds:schemaRef ds:uri="http://schemas.microsoft.com/office/infopath/2007/PartnerControls"/>
    <ds:schemaRef ds:uri="5aa2f6b1-a613-41f3-8b00-03549ac1d6c0"/>
    <ds:schemaRef ds:uri="3399340d-8ab4-4002-863e-5cb0271d3c24"/>
  </ds:schemaRefs>
</ds:datastoreItem>
</file>

<file path=customXml/itemProps3.xml><?xml version="1.0" encoding="utf-8"?>
<ds:datastoreItem xmlns:ds="http://schemas.openxmlformats.org/officeDocument/2006/customXml" ds:itemID="{0C02FA01-FD41-4E8A-8C0E-664F9B07B1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van Raalte</dc:creator>
  <cp:keywords/>
  <dc:description/>
  <cp:lastModifiedBy>Laura Oosterhoff</cp:lastModifiedBy>
  <cp:revision/>
  <dcterms:created xsi:type="dcterms:W3CDTF">2023-09-05T07:29:08Z</dcterms:created>
  <dcterms:modified xsi:type="dcterms:W3CDTF">2024-01-31T15:09:59Z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0x01010004B6DF75DF59C942ADFEC2C94BFB3FAE</vt:lpwstr>
  </property>
  <property fmtid="{D5CDD505-2E9C-101B-9397-08002B2CF9AE}" pid="4" name="Order">
    <vt:r8>7722200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