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Stadskanaal\2024 EUA Hah inzameling\02 Gepubliceerd\"/>
    </mc:Choice>
  </mc:AlternateContent>
  <bookViews>
    <workbookView xWindow="0" yWindow="0" windowWidth="38400" windowHeight="17850"/>
  </bookViews>
  <sheets>
    <sheet name="Perceel 1" sheetId="1" r:id="rId1"/>
    <sheet name="Blad1" sheetId="2" r:id="rId2"/>
  </sheets>
  <definedNames>
    <definedName name="_xlnm.Print_Area" localSheetId="0">'Perceel 1'!$A$1:$F$47</definedName>
  </definedNames>
  <calcPr calcId="162913"/>
  <customWorkbookViews>
    <customWorkbookView name="Esselien Walgaard - Persoonlijke weergave" guid="{F947B84F-E4FA-475E-8558-CC7B665E687D}" mergeInterval="0" personalView="1" maximized="1" windowWidth="1676" windowHeight="773" activeSheetId="1"/>
    <customWorkbookView name="Stagiaire JMA - Persoonlijke weergave" guid="{FAB9397B-C085-4B61-A960-D420051C608E}" mergeInterval="0" personalView="1" maximized="1" windowWidth="1680" windowHeight="825" activeSheetId="4"/>
    <customWorkbookView name="Tessa Eshuis - Persoonlijke weergave" guid="{F6AAE00E-C1BF-4F7E-8078-0C3A7E82895E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 l="1"/>
  <c r="F18" i="1" s="1"/>
  <c r="E23" i="1"/>
  <c r="D34" i="1"/>
  <c r="D35" i="1"/>
  <c r="D36" i="1"/>
  <c r="D33" i="1"/>
  <c r="E22" i="1" l="1"/>
  <c r="E24" i="1" s="1"/>
  <c r="F11" i="1"/>
  <c r="F9" i="1" l="1"/>
  <c r="F8" i="1"/>
  <c r="F7" i="1"/>
  <c r="B30" i="1" s="1"/>
  <c r="F12" i="1" l="1"/>
  <c r="B27" i="1" s="1"/>
</calcChain>
</file>

<file path=xl/sharedStrings.xml><?xml version="1.0" encoding="utf-8"?>
<sst xmlns="http://schemas.openxmlformats.org/spreadsheetml/2006/main" count="99" uniqueCount="68">
  <si>
    <t>Bijlage A: Prijsstaat</t>
  </si>
  <si>
    <t>Offerteaanvraag voor de afvalinzameling en het containermanagement in de gemeente Stadskanaal</t>
  </si>
  <si>
    <t>Alleen de gele vakken invullen</t>
  </si>
  <si>
    <t>Onderdeel A: Inzameling gft, restafval en PMD aan huis</t>
  </si>
  <si>
    <r>
      <rPr>
        <b/>
        <i/>
        <sz val="9"/>
        <color indexed="8"/>
        <rFont val="Verdana"/>
        <family val="2"/>
      </rPr>
      <t>A</t>
    </r>
    <r>
      <rPr>
        <b/>
        <sz val="9"/>
        <color indexed="8"/>
        <rFont val="Verdana"/>
        <family val="2"/>
      </rPr>
      <t xml:space="preserve">
Aantal
Aansluitingen </t>
    </r>
  </si>
  <si>
    <r>
      <rPr>
        <b/>
        <i/>
        <sz val="9"/>
        <color indexed="8"/>
        <rFont val="Verdana"/>
        <family val="2"/>
      </rPr>
      <t>B</t>
    </r>
    <r>
      <rPr>
        <b/>
        <sz val="9"/>
        <color indexed="8"/>
        <rFont val="Verdana"/>
        <family val="2"/>
      </rPr>
      <t xml:space="preserve">
Aantal
 inzamelrondes
per jaar</t>
    </r>
  </si>
  <si>
    <t>C
Kosten per inzamelronde per aansluiting</t>
  </si>
  <si>
    <t>Formule voor kosten per jaar</t>
  </si>
  <si>
    <t>Kosten per jaar</t>
  </si>
  <si>
    <t xml:space="preserve"> </t>
  </si>
  <si>
    <t>Geregistreerde huis-aan-huis inzameling van gft-afval met minicontainers</t>
  </si>
  <si>
    <t>A X B X C</t>
  </si>
  <si>
    <t>Geregistreerde huis-aan-huis inzameling van restafval met minicontainers</t>
  </si>
  <si>
    <t>Geregistreerde huis-aan-huis inzameling van PMD in zakken</t>
  </si>
  <si>
    <r>
      <rPr>
        <b/>
        <i/>
        <sz val="9"/>
        <color indexed="8"/>
        <rFont val="Verdana"/>
        <family val="2"/>
      </rPr>
      <t>A</t>
    </r>
    <r>
      <rPr>
        <b/>
        <sz val="9"/>
        <color indexed="8"/>
        <rFont val="Verdana"/>
        <family val="2"/>
      </rPr>
      <t xml:space="preserve">
Aantal
stuks </t>
    </r>
  </si>
  <si>
    <t>B
Kosten per stuk</t>
  </si>
  <si>
    <t>Het leveren van PMD-zakken (in pakketjes van 12 stuks)</t>
  </si>
  <si>
    <t xml:space="preserve">A X B  </t>
  </si>
  <si>
    <t>Totale kosten per jaar</t>
  </si>
  <si>
    <t>Onderdeel B: De inzameling van het restafval in ondergrondse verzamelcontainers</t>
  </si>
  <si>
    <r>
      <rPr>
        <b/>
        <i/>
        <sz val="9"/>
        <color indexed="8"/>
        <rFont val="Verdana"/>
        <family val="2"/>
      </rPr>
      <t>A</t>
    </r>
    <r>
      <rPr>
        <b/>
        <sz val="9"/>
        <color indexed="8"/>
        <rFont val="Verdana"/>
        <family val="2"/>
      </rPr>
      <t xml:space="preserve">
Aantal
containers</t>
    </r>
  </si>
  <si>
    <r>
      <rPr>
        <b/>
        <i/>
        <sz val="9"/>
        <color indexed="8"/>
        <rFont val="Verdana"/>
        <family val="2"/>
      </rPr>
      <t>B</t>
    </r>
    <r>
      <rPr>
        <b/>
        <sz val="9"/>
        <color indexed="8"/>
        <rFont val="Verdana"/>
        <family val="2"/>
      </rPr>
      <t xml:space="preserve">
Aantal
 ledigingen
per jaar</t>
    </r>
  </si>
  <si>
    <t>C
Kosten per container per lediging</t>
  </si>
  <si>
    <t>Lediging van ondergrondse containers</t>
  </si>
  <si>
    <t>Onderdeel C: Uitvoeren containermanagement</t>
  </si>
  <si>
    <t>B
Kosten per aansluiting per jaar</t>
  </si>
  <si>
    <t>Uitvoeren containerbeheer</t>
  </si>
  <si>
    <t>A X B</t>
  </si>
  <si>
    <t>Brandstof</t>
  </si>
  <si>
    <t>Score</t>
  </si>
  <si>
    <t>Uitvoeren containermanagement</t>
  </si>
  <si>
    <t>Diesel euro 6 norm/EEV</t>
  </si>
  <si>
    <t>Hybride</t>
  </si>
  <si>
    <t>CNG/LNG</t>
  </si>
  <si>
    <t>Bio CNG/LNG, B100 of HVO100</t>
  </si>
  <si>
    <t>Waterstof/ 100% elektrisch</t>
  </si>
  <si>
    <t>Totale jaarlijkse inzamelingkosten (i.v.m. plafondbedrag)</t>
  </si>
  <si>
    <t>Gunningcriterium Duurzaamheid transport*</t>
  </si>
  <si>
    <t>Antwoord (keuzemenu)</t>
  </si>
  <si>
    <t>Op welke brandstof rijdt de in te zetten bezemwagen?</t>
  </si>
  <si>
    <t>Op welke brandstof rijdt het in te zetten zijlader inzamelvoertuig voor inzameling minicontainers?</t>
  </si>
  <si>
    <t>Op welke brandstof rijdt de in te zetten achterlader inzamelvoertuig voor inzameling PMD-zakken?</t>
  </si>
  <si>
    <t>Op welke brandstof rijdt de in te zetten kraanwagen voor inzameling ondergrondse containers?</t>
  </si>
  <si>
    <t xml:space="preserve">*U dient bij inschrijving de bewijsmiddelen voor de door u opgegeven brandstofvoorziening in te dienen. Indien deze ontbreken is uw score 0. </t>
  </si>
  <si>
    <t>Aldus naar waarheid opgemaakt te ................... op …................. 2024</t>
  </si>
  <si>
    <t>Naam inschrijver:</t>
  </si>
  <si>
    <t>Naam (dhr/mevr):</t>
  </si>
  <si>
    <t>Functie:</t>
  </si>
  <si>
    <t>Handtekening:</t>
  </si>
  <si>
    <t>Geen MVO certificering</t>
  </si>
  <si>
    <t>Gemiddeld (10-20 ton)</t>
  </si>
  <si>
    <t>Diesel (euro 5 of euro 6)</t>
  </si>
  <si>
    <t>Ambitieniveau 1</t>
  </si>
  <si>
    <t>Groot (&gt; 20 ton)</t>
  </si>
  <si>
    <t>Bio-LNG (euro 5)</t>
  </si>
  <si>
    <t>Ambitieniveau 2</t>
  </si>
  <si>
    <t>Trekker met oplegger zwaar</t>
  </si>
  <si>
    <t>LNG (euro 5)</t>
  </si>
  <si>
    <t>Ambitieniveau 3</t>
  </si>
  <si>
    <t>LZV</t>
  </si>
  <si>
    <t>CNG (euro 6)</t>
  </si>
  <si>
    <t>Ambitieniveau 4</t>
  </si>
  <si>
    <t>CNG (euro 5)</t>
  </si>
  <si>
    <t>Ambitieniveau 5</t>
  </si>
  <si>
    <t>Groen gas (euro 6)</t>
  </si>
  <si>
    <t>Groen gas (euro 5)</t>
  </si>
  <si>
    <t>Kosten aanvullende lediging op verzoek gemeente*</t>
  </si>
  <si>
    <t>* Kostenpost ter indicatie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</si>
</sst>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_-"/>
    <numFmt numFmtId="166" formatCode="&quot;€&quot;\ #,##0.00_-;&quot;€&quot;\ #,##0.00\-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9"/>
      <color indexed="8"/>
      <name val="Verdana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9"/>
      <color indexed="8"/>
      <name val="Verdana"/>
      <family val="2"/>
    </font>
    <font>
      <i/>
      <sz val="8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i/>
      <sz val="9"/>
      <color indexed="8"/>
      <name val="Verdan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0" applyNumberFormat="1" applyFont="1" applyAlignment="1">
      <alignment wrapText="1"/>
    </xf>
    <xf numFmtId="1" fontId="5" fillId="0" borderId="0" xfId="0" applyNumberFormat="1" applyFont="1"/>
    <xf numFmtId="0" fontId="5" fillId="0" borderId="0" xfId="0" applyFont="1"/>
    <xf numFmtId="1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0" fillId="0" borderId="8" xfId="0" applyBorder="1"/>
    <xf numFmtId="3" fontId="6" fillId="0" borderId="8" xfId="0" applyNumberFormat="1" applyFont="1" applyBorder="1" applyAlignment="1">
      <alignment horizontal="center"/>
    </xf>
    <xf numFmtId="165" fontId="6" fillId="3" borderId="10" xfId="0" applyNumberFormat="1" applyFont="1" applyFill="1" applyBorder="1" applyAlignment="1" applyProtection="1">
      <alignment horizontal="center"/>
      <protection locked="0"/>
    </xf>
    <xf numFmtId="164" fontId="6" fillId="0" borderId="11" xfId="0" applyNumberFormat="1" applyFont="1" applyBorder="1" applyAlignment="1">
      <alignment horizont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0" fillId="0" borderId="8" xfId="0" applyBorder="1" applyAlignment="1">
      <alignment wrapText="1"/>
    </xf>
    <xf numFmtId="0" fontId="4" fillId="0" borderId="1" xfId="0" applyFont="1" applyBorder="1"/>
    <xf numFmtId="0" fontId="4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6" fontId="4" fillId="0" borderId="15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11" fillId="0" borderId="0" xfId="0" applyFont="1"/>
    <xf numFmtId="44" fontId="6" fillId="5" borderId="8" xfId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0" fillId="0" borderId="16" xfId="0" applyBorder="1"/>
    <xf numFmtId="3" fontId="6" fillId="0" borderId="17" xfId="0" applyNumberFormat="1" applyFont="1" applyBorder="1" applyAlignment="1">
      <alignment horizontal="center"/>
    </xf>
    <xf numFmtId="44" fontId="6" fillId="5" borderId="17" xfId="1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left"/>
    </xf>
    <xf numFmtId="0" fontId="14" fillId="0" borderId="24" xfId="0" applyFont="1" applyBorder="1"/>
    <xf numFmtId="0" fontId="14" fillId="0" borderId="24" xfId="0" applyFont="1" applyBorder="1" applyAlignment="1">
      <alignment wrapText="1"/>
    </xf>
    <xf numFmtId="164" fontId="4" fillId="0" borderId="0" xfId="0" applyNumberFormat="1" applyFont="1"/>
    <xf numFmtId="0" fontId="14" fillId="0" borderId="0" xfId="0" applyFont="1"/>
    <xf numFmtId="0" fontId="14" fillId="0" borderId="0" xfId="0" applyFont="1" applyAlignment="1">
      <alignment wrapText="1"/>
    </xf>
    <xf numFmtId="0" fontId="4" fillId="2" borderId="18" xfId="0" applyFont="1" applyFill="1" applyBorder="1" applyAlignment="1">
      <alignment horizontal="left" wrapText="1"/>
    </xf>
    <xf numFmtId="164" fontId="4" fillId="2" borderId="20" xfId="0" applyNumberFormat="1" applyFont="1" applyFill="1" applyBorder="1"/>
    <xf numFmtId="0" fontId="0" fillId="2" borderId="0" xfId="0" applyFill="1"/>
    <xf numFmtId="0" fontId="15" fillId="0" borderId="8" xfId="0" applyFont="1" applyBorder="1"/>
    <xf numFmtId="0" fontId="15" fillId="0" borderId="16" xfId="0" applyFont="1" applyBorder="1"/>
    <xf numFmtId="0" fontId="15" fillId="2" borderId="16" xfId="0" applyFont="1" applyFill="1" applyBorder="1"/>
    <xf numFmtId="3" fontId="6" fillId="0" borderId="9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0" fontId="6" fillId="0" borderId="21" xfId="0" applyFont="1" applyFill="1" applyBorder="1"/>
    <xf numFmtId="0" fontId="6" fillId="4" borderId="8" xfId="0" applyFont="1" applyFill="1" applyBorder="1" applyAlignment="1" applyProtection="1">
      <alignment horizontal="left" vertical="top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7" xfId="0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>
      <alignment wrapText="1"/>
    </xf>
    <xf numFmtId="3" fontId="6" fillId="6" borderId="9" xfId="0" applyNumberFormat="1" applyFont="1" applyFill="1" applyBorder="1" applyAlignment="1">
      <alignment horizontal="center"/>
    </xf>
    <xf numFmtId="3" fontId="6" fillId="6" borderId="8" xfId="0" applyNumberFormat="1" applyFont="1" applyFill="1" applyBorder="1" applyAlignment="1">
      <alignment horizontal="center"/>
    </xf>
    <xf numFmtId="165" fontId="6" fillId="6" borderId="10" xfId="0" applyNumberFormat="1" applyFont="1" applyFill="1" applyBorder="1" applyAlignment="1" applyProtection="1">
      <alignment horizontal="center"/>
      <protection locked="0"/>
    </xf>
    <xf numFmtId="164" fontId="6" fillId="6" borderId="11" xfId="0" applyNumberFormat="1" applyFont="1" applyFill="1" applyBorder="1" applyAlignment="1">
      <alignment horizontal="center" wrapText="1"/>
    </xf>
    <xf numFmtId="165" fontId="6" fillId="3" borderId="10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714376</xdr:colOff>
      <xdr:row>0</xdr:row>
      <xdr:rowOff>0</xdr:rowOff>
    </xdr:from>
    <xdr:to>
      <xdr:col>5</xdr:col>
      <xdr:colOff>952502</xdr:colOff>
      <xdr:row>4</xdr:row>
      <xdr:rowOff>141636</xdr:rowOff>
    </xdr:to>
    <xdr:pic>
      <xdr:nvPicPr>
        <xdr:cNvPr id="2" name="Afbeelding 1" descr="Afbeeldingsresultaat voor stadskanaa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03" b="21229"/>
        <a:stretch/>
      </xdr:blipFill>
      <xdr:spPr bwMode="auto">
        <a:xfrm>
          <a:off x="11439526" y="0"/>
          <a:ext cx="2714626" cy="99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2"/>
  <sheetViews>
    <sheetView tabSelected="1" zoomScale="90" zoomScaleNormal="90" workbookViewId="0">
      <selection activeCell="D7" sqref="D7"/>
    </sheetView>
  </sheetViews>
  <sheetFormatPr defaultColWidth="9.1796875" defaultRowHeight="14.5" x14ac:dyDescent="0.35"/>
  <cols>
    <col min="1" max="1" width="105.1796875" customWidth="1"/>
    <col min="2" max="2" width="34" customWidth="1"/>
    <col min="3" max="3" width="21.54296875" customWidth="1"/>
    <col min="4" max="4" width="23.1796875" customWidth="1"/>
    <col min="5" max="5" width="14" customWidth="1"/>
    <col min="6" max="6" width="18.54296875" style="12" customWidth="1"/>
    <col min="8" max="8" width="32.453125" customWidth="1"/>
    <col min="10" max="11" width="9.1796875" hidden="1" customWidth="1"/>
  </cols>
  <sheetData>
    <row r="1" spans="1:8" ht="19.5" x14ac:dyDescent="0.35">
      <c r="A1" s="1"/>
      <c r="B1" s="1"/>
      <c r="C1" s="2"/>
    </row>
    <row r="2" spans="1:8" ht="17.5" x14ac:dyDescent="0.35">
      <c r="A2" s="35" t="s">
        <v>0</v>
      </c>
      <c r="B2" s="1"/>
    </row>
    <row r="3" spans="1:8" x14ac:dyDescent="0.35">
      <c r="A3" s="6" t="s">
        <v>1</v>
      </c>
      <c r="B3" s="3"/>
      <c r="C3" s="4"/>
    </row>
    <row r="4" spans="1:8" x14ac:dyDescent="0.35">
      <c r="A4" s="3" t="s">
        <v>2</v>
      </c>
      <c r="B4" s="3"/>
      <c r="C4" s="5"/>
    </row>
    <row r="5" spans="1:8" x14ac:dyDescent="0.35">
      <c r="A5" s="6"/>
      <c r="B5" s="6"/>
      <c r="C5" s="7"/>
    </row>
    <row r="6" spans="1:8" ht="46" x14ac:dyDescent="0.35">
      <c r="A6" s="19" t="s">
        <v>3</v>
      </c>
      <c r="B6" s="20" t="s">
        <v>4</v>
      </c>
      <c r="C6" s="18" t="s">
        <v>5</v>
      </c>
      <c r="D6" s="18" t="s">
        <v>6</v>
      </c>
      <c r="E6" s="18" t="s">
        <v>7</v>
      </c>
      <c r="F6" s="20" t="s">
        <v>8</v>
      </c>
      <c r="H6" s="13" t="s">
        <v>9</v>
      </c>
    </row>
    <row r="7" spans="1:8" x14ac:dyDescent="0.35">
      <c r="A7" s="14" t="s">
        <v>10</v>
      </c>
      <c r="B7" s="51">
        <v>12803</v>
      </c>
      <c r="C7" s="15">
        <v>23</v>
      </c>
      <c r="D7" s="34">
        <v>0</v>
      </c>
      <c r="E7" s="16" t="s">
        <v>11</v>
      </c>
      <c r="F7" s="17">
        <f>B7*C7*D7</f>
        <v>0</v>
      </c>
      <c r="H7" s="29"/>
    </row>
    <row r="8" spans="1:8" x14ac:dyDescent="0.35">
      <c r="A8" s="48" t="s">
        <v>12</v>
      </c>
      <c r="B8" s="51">
        <v>12803</v>
      </c>
      <c r="C8" s="15">
        <v>13</v>
      </c>
      <c r="D8" s="34">
        <v>0</v>
      </c>
      <c r="E8" s="16" t="s">
        <v>11</v>
      </c>
      <c r="F8" s="17">
        <f>B8*C8*D8</f>
        <v>0</v>
      </c>
      <c r="H8" s="13"/>
    </row>
    <row r="9" spans="1:8" x14ac:dyDescent="0.35">
      <c r="A9" s="48" t="s">
        <v>13</v>
      </c>
      <c r="B9" s="51">
        <v>14705</v>
      </c>
      <c r="C9" s="15">
        <v>26</v>
      </c>
      <c r="D9" s="34">
        <v>0</v>
      </c>
      <c r="E9" s="16" t="s">
        <v>11</v>
      </c>
      <c r="F9" s="17">
        <f>B9*C9*D9</f>
        <v>0</v>
      </c>
      <c r="H9" s="13" t="s">
        <v>9</v>
      </c>
    </row>
    <row r="10" spans="1:8" ht="34.5" x14ac:dyDescent="0.35">
      <c r="A10" s="50"/>
      <c r="B10" s="20" t="s">
        <v>14</v>
      </c>
      <c r="C10" s="18"/>
      <c r="D10" s="18" t="s">
        <v>15</v>
      </c>
      <c r="E10" s="18" t="s">
        <v>7</v>
      </c>
      <c r="F10" s="20" t="s">
        <v>8</v>
      </c>
      <c r="H10" s="13"/>
    </row>
    <row r="11" spans="1:8" x14ac:dyDescent="0.35">
      <c r="A11" s="49" t="s">
        <v>16</v>
      </c>
      <c r="B11" s="52">
        <v>40000</v>
      </c>
      <c r="C11" s="37"/>
      <c r="D11" s="38">
        <v>0</v>
      </c>
      <c r="E11" s="16" t="s">
        <v>17</v>
      </c>
      <c r="F11" s="17">
        <f>B11*D11</f>
        <v>0</v>
      </c>
      <c r="H11" s="13"/>
    </row>
    <row r="12" spans="1:8" ht="15" thickBot="1" x14ac:dyDescent="0.4">
      <c r="A12" s="24" t="s">
        <v>18</v>
      </c>
      <c r="B12" s="25"/>
      <c r="C12" s="26"/>
      <c r="D12" s="26"/>
      <c r="E12" s="27"/>
      <c r="F12" s="28">
        <f>SUM(F7:F9)+SUM(F11:F11)</f>
        <v>0</v>
      </c>
      <c r="H12" s="13"/>
    </row>
    <row r="13" spans="1:8" x14ac:dyDescent="0.35">
      <c r="A13" s="33"/>
      <c r="B13" s="30"/>
      <c r="C13" s="32"/>
      <c r="D13" s="32"/>
      <c r="E13" s="32"/>
      <c r="F13" s="31"/>
      <c r="H13" s="13"/>
    </row>
    <row r="14" spans="1:8" x14ac:dyDescent="0.35">
      <c r="F14"/>
    </row>
    <row r="15" spans="1:8" ht="50.25" customHeight="1" x14ac:dyDescent="0.35">
      <c r="A15" s="19" t="s">
        <v>19</v>
      </c>
      <c r="B15" s="20" t="s">
        <v>20</v>
      </c>
      <c r="C15" s="20" t="s">
        <v>21</v>
      </c>
      <c r="D15" s="18" t="s">
        <v>22</v>
      </c>
      <c r="E15" s="18" t="s">
        <v>7</v>
      </c>
      <c r="F15" s="20" t="s">
        <v>8</v>
      </c>
      <c r="H15" s="13" t="s">
        <v>9</v>
      </c>
    </row>
    <row r="16" spans="1:8" x14ac:dyDescent="0.35">
      <c r="A16" s="23" t="s">
        <v>23</v>
      </c>
      <c r="B16" s="51">
        <v>76</v>
      </c>
      <c r="C16" s="15">
        <v>52</v>
      </c>
      <c r="D16" s="34">
        <v>0</v>
      </c>
      <c r="E16" s="16" t="s">
        <v>11</v>
      </c>
      <c r="F16" s="17">
        <f>B16*C16*D16</f>
        <v>0</v>
      </c>
      <c r="H16" s="13" t="s">
        <v>9</v>
      </c>
    </row>
    <row r="17" spans="1:11" x14ac:dyDescent="0.35">
      <c r="A17" s="63" t="s">
        <v>66</v>
      </c>
      <c r="B17" s="64">
        <v>1</v>
      </c>
      <c r="C17" s="65">
        <v>1</v>
      </c>
      <c r="D17" s="34">
        <v>0</v>
      </c>
      <c r="E17" s="66" t="s">
        <v>11</v>
      </c>
      <c r="F17" s="67">
        <f>B17*C17*D17</f>
        <v>0</v>
      </c>
      <c r="H17" s="13"/>
    </row>
    <row r="18" spans="1:11" ht="15" thickBot="1" x14ac:dyDescent="0.4">
      <c r="A18" s="24" t="s">
        <v>18</v>
      </c>
      <c r="B18" s="25"/>
      <c r="C18" s="26"/>
      <c r="D18" s="26"/>
      <c r="E18" s="27"/>
      <c r="F18" s="28">
        <f>SUM(F16:F17)</f>
        <v>0</v>
      </c>
      <c r="H18" s="13"/>
    </row>
    <row r="19" spans="1:11" x14ac:dyDescent="0.35">
      <c r="A19" s="43" t="s">
        <v>67</v>
      </c>
      <c r="B19" s="30"/>
      <c r="C19" s="32"/>
      <c r="D19" s="32"/>
      <c r="E19" s="32"/>
      <c r="F19" s="31"/>
      <c r="H19" s="13"/>
    </row>
    <row r="21" spans="1:11" ht="51.75" customHeight="1" x14ac:dyDescent="0.35">
      <c r="A21" s="19" t="s">
        <v>24</v>
      </c>
      <c r="B21" s="20" t="s">
        <v>4</v>
      </c>
      <c r="C21" s="18" t="s">
        <v>25</v>
      </c>
      <c r="D21" s="18" t="s">
        <v>7</v>
      </c>
      <c r="E21" s="20" t="s">
        <v>8</v>
      </c>
      <c r="F21"/>
      <c r="G21" s="13" t="s">
        <v>9</v>
      </c>
    </row>
    <row r="22" spans="1:11" x14ac:dyDescent="0.35">
      <c r="A22" s="14" t="s">
        <v>26</v>
      </c>
      <c r="B22" s="51">
        <v>14705</v>
      </c>
      <c r="C22" s="34">
        <v>0</v>
      </c>
      <c r="D22" s="68" t="s">
        <v>27</v>
      </c>
      <c r="E22" s="17">
        <f>B22*C22</f>
        <v>0</v>
      </c>
      <c r="F22"/>
      <c r="G22" s="29"/>
      <c r="J22" s="47" t="s">
        <v>28</v>
      </c>
      <c r="K22" s="47" t="s">
        <v>29</v>
      </c>
    </row>
    <row r="23" spans="1:11" x14ac:dyDescent="0.35">
      <c r="A23" s="36" t="s">
        <v>30</v>
      </c>
      <c r="B23" s="51">
        <v>14705</v>
      </c>
      <c r="C23" s="38">
        <v>0</v>
      </c>
      <c r="D23" s="68" t="s">
        <v>27</v>
      </c>
      <c r="E23" s="17">
        <f t="shared" ref="E23" si="0">B23*C23</f>
        <v>0</v>
      </c>
      <c r="F23"/>
      <c r="G23" s="29"/>
      <c r="J23" s="47"/>
      <c r="K23" s="47"/>
    </row>
    <row r="24" spans="1:11" ht="15" thickBot="1" x14ac:dyDescent="0.4">
      <c r="A24" s="24" t="s">
        <v>18</v>
      </c>
      <c r="B24" s="25"/>
      <c r="C24" s="26"/>
      <c r="D24" s="27"/>
      <c r="E24" s="28">
        <f>SUM(E22:E23)</f>
        <v>0</v>
      </c>
      <c r="F24"/>
      <c r="G24" s="13"/>
      <c r="J24" t="s">
        <v>31</v>
      </c>
      <c r="K24">
        <v>0</v>
      </c>
    </row>
    <row r="25" spans="1:11" x14ac:dyDescent="0.35">
      <c r="F25"/>
      <c r="J25" t="s">
        <v>32</v>
      </c>
      <c r="K25">
        <v>2</v>
      </c>
    </row>
    <row r="26" spans="1:11" x14ac:dyDescent="0.35">
      <c r="A26" s="19"/>
      <c r="B26" s="20" t="s">
        <v>8</v>
      </c>
      <c r="D26" s="13" t="s">
        <v>9</v>
      </c>
      <c r="F26"/>
      <c r="H26" s="13" t="s">
        <v>9</v>
      </c>
      <c r="J26" t="s">
        <v>33</v>
      </c>
      <c r="K26">
        <v>3</v>
      </c>
    </row>
    <row r="27" spans="1:11" ht="15" thickBot="1" x14ac:dyDescent="0.4">
      <c r="A27" s="24" t="s">
        <v>18</v>
      </c>
      <c r="B27" s="28">
        <f>F12+F18+E24</f>
        <v>0</v>
      </c>
      <c r="D27" s="13"/>
      <c r="F27"/>
      <c r="J27" t="s">
        <v>34</v>
      </c>
      <c r="K27">
        <v>4</v>
      </c>
    </row>
    <row r="28" spans="1:11" x14ac:dyDescent="0.35">
      <c r="A28" s="30"/>
      <c r="B28" s="31"/>
      <c r="D28" s="13"/>
      <c r="F28"/>
      <c r="J28" t="s">
        <v>35</v>
      </c>
      <c r="K28">
        <v>5</v>
      </c>
    </row>
    <row r="29" spans="1:11" x14ac:dyDescent="0.35">
      <c r="A29" s="19"/>
      <c r="B29" s="20" t="s">
        <v>8</v>
      </c>
      <c r="D29" s="13"/>
      <c r="F29"/>
    </row>
    <row r="30" spans="1:11" x14ac:dyDescent="0.35">
      <c r="A30" s="24" t="s">
        <v>36</v>
      </c>
      <c r="B30" s="28">
        <f>SUM(F7:F9,F16)</f>
        <v>0</v>
      </c>
      <c r="D30" s="13"/>
      <c r="F30"/>
    </row>
    <row r="31" spans="1:11" x14ac:dyDescent="0.35">
      <c r="A31" s="30"/>
      <c r="B31" s="31"/>
      <c r="D31" s="13"/>
      <c r="F31"/>
    </row>
    <row r="32" spans="1:11" ht="15" thickBot="1" x14ac:dyDescent="0.4">
      <c r="A32" s="45" t="s">
        <v>37</v>
      </c>
      <c r="B32" s="58" t="s">
        <v>38</v>
      </c>
      <c r="C32" s="59"/>
      <c r="D32" s="46" t="s">
        <v>29</v>
      </c>
      <c r="F32"/>
    </row>
    <row r="33" spans="1:8" x14ac:dyDescent="0.35">
      <c r="A33" s="39" t="s">
        <v>39</v>
      </c>
      <c r="B33" s="60" t="s">
        <v>31</v>
      </c>
      <c r="C33" s="61"/>
      <c r="D33" s="53">
        <f>VLOOKUP(B33,$J$24:$K$28,2,FALSE)</f>
        <v>0</v>
      </c>
      <c r="F33"/>
    </row>
    <row r="34" spans="1:8" x14ac:dyDescent="0.35">
      <c r="A34" s="39" t="s">
        <v>40</v>
      </c>
      <c r="B34" s="60" t="s">
        <v>31</v>
      </c>
      <c r="C34" s="61"/>
      <c r="D34" s="53">
        <f>VLOOKUP(B34,$J$24:$K$28,2,FALSE)</f>
        <v>0</v>
      </c>
      <c r="F34"/>
    </row>
    <row r="35" spans="1:8" x14ac:dyDescent="0.35">
      <c r="A35" s="39" t="s">
        <v>41</v>
      </c>
      <c r="B35" s="60" t="s">
        <v>31</v>
      </c>
      <c r="C35" s="61"/>
      <c r="D35" s="53">
        <f>VLOOKUP(B35,$J$24:$K$28,2,FALSE)</f>
        <v>0</v>
      </c>
      <c r="F35" t="s">
        <v>9</v>
      </c>
    </row>
    <row r="36" spans="1:8" x14ac:dyDescent="0.35">
      <c r="A36" s="39" t="s">
        <v>42</v>
      </c>
      <c r="B36" s="60" t="s">
        <v>31</v>
      </c>
      <c r="C36" s="61"/>
      <c r="D36" s="53">
        <f>VLOOKUP(B36,$J$24:$K$28,2,FALSE)</f>
        <v>0</v>
      </c>
      <c r="F36"/>
    </row>
    <row r="37" spans="1:8" x14ac:dyDescent="0.35">
      <c r="A37" s="40" t="s">
        <v>43</v>
      </c>
      <c r="B37" s="41"/>
      <c r="C37" s="42"/>
      <c r="D37" s="42"/>
      <c r="F37"/>
    </row>
    <row r="38" spans="1:8" ht="15" thickBot="1" x14ac:dyDescent="0.4">
      <c r="A38" s="43"/>
      <c r="B38" s="44"/>
      <c r="C38" s="42"/>
      <c r="D38" s="42"/>
      <c r="G38" s="13" t="s">
        <v>9</v>
      </c>
    </row>
    <row r="39" spans="1:8" x14ac:dyDescent="0.35">
      <c r="A39" s="55" t="s">
        <v>44</v>
      </c>
      <c r="B39" s="56"/>
      <c r="C39" s="57"/>
      <c r="G39" s="13" t="s">
        <v>9</v>
      </c>
    </row>
    <row r="40" spans="1:8" x14ac:dyDescent="0.35">
      <c r="A40" s="8"/>
      <c r="B40" s="11"/>
      <c r="C40" s="9"/>
      <c r="H40" s="13"/>
    </row>
    <row r="41" spans="1:8" x14ac:dyDescent="0.35">
      <c r="A41" s="8" t="s">
        <v>45</v>
      </c>
      <c r="B41" s="62"/>
      <c r="C41" s="62"/>
    </row>
    <row r="42" spans="1:8" x14ac:dyDescent="0.35">
      <c r="A42" s="8"/>
      <c r="B42" s="21"/>
      <c r="C42" s="22"/>
    </row>
    <row r="43" spans="1:8" x14ac:dyDescent="0.35">
      <c r="A43" s="8" t="s">
        <v>46</v>
      </c>
      <c r="B43" s="62"/>
      <c r="C43" s="62"/>
    </row>
    <row r="44" spans="1:8" x14ac:dyDescent="0.35">
      <c r="A44" s="8"/>
      <c r="B44" s="21"/>
      <c r="C44" s="22"/>
    </row>
    <row r="45" spans="1:8" x14ac:dyDescent="0.35">
      <c r="A45" s="8" t="s">
        <v>47</v>
      </c>
      <c r="B45" s="62"/>
      <c r="C45" s="62"/>
    </row>
    <row r="46" spans="1:8" x14ac:dyDescent="0.35">
      <c r="A46" s="8"/>
      <c r="B46" s="21"/>
      <c r="C46" s="22"/>
    </row>
    <row r="47" spans="1:8" ht="15" thickBot="1" x14ac:dyDescent="0.4">
      <c r="A47" s="10" t="s">
        <v>48</v>
      </c>
      <c r="B47" s="54"/>
      <c r="C47" s="54"/>
    </row>
    <row r="206" spans="3:5" x14ac:dyDescent="0.35">
      <c r="C206" t="s">
        <v>49</v>
      </c>
      <c r="D206" t="s">
        <v>50</v>
      </c>
      <c r="E206" t="s">
        <v>51</v>
      </c>
    </row>
    <row r="207" spans="3:5" x14ac:dyDescent="0.35">
      <c r="C207" t="s">
        <v>52</v>
      </c>
      <c r="D207" t="s">
        <v>53</v>
      </c>
      <c r="E207" t="s">
        <v>54</v>
      </c>
    </row>
    <row r="208" spans="3:5" x14ac:dyDescent="0.35">
      <c r="C208" t="s">
        <v>55</v>
      </c>
      <c r="D208" t="s">
        <v>56</v>
      </c>
      <c r="E208" t="s">
        <v>57</v>
      </c>
    </row>
    <row r="209" spans="3:5" x14ac:dyDescent="0.35">
      <c r="C209" t="s">
        <v>58</v>
      </c>
      <c r="D209" t="s">
        <v>59</v>
      </c>
      <c r="E209" t="s">
        <v>60</v>
      </c>
    </row>
    <row r="210" spans="3:5" x14ac:dyDescent="0.35">
      <c r="C210" t="s">
        <v>61</v>
      </c>
      <c r="E210" t="s">
        <v>62</v>
      </c>
    </row>
    <row r="211" spans="3:5" x14ac:dyDescent="0.35">
      <c r="C211" t="s">
        <v>63</v>
      </c>
      <c r="E211" t="s">
        <v>64</v>
      </c>
    </row>
    <row r="212" spans="3:5" x14ac:dyDescent="0.35">
      <c r="E212" t="s">
        <v>65</v>
      </c>
    </row>
  </sheetData>
  <sheetProtection algorithmName="SHA-512" hashValue="h/jz2TRsTKK1/qe4C6wkYdOiw7TC3ol05/BV0JGnK61CRdiP1SkVfZPVFOLYu2zQj/WlHsa2DVsbPdals3D2fg==" saltValue="BWf3Vo4g4GMXnfbcM3NUGw==" spinCount="100000" sheet="1" objects="1" scenarios="1" selectLockedCells="1"/>
  <protectedRanges>
    <protectedRange sqref="A39 C41 C43 C45 C47" name="Bereik2"/>
    <protectedRange sqref="C25 C6:C19" name="Bereik1"/>
  </protectedRanges>
  <customSheetViews>
    <customSheetView guid="{F947B84F-E4FA-475E-8558-CC7B665E687D}">
      <selection activeCell="A12" sqref="A12"/>
      <pageMargins left="0" right="0" top="0" bottom="0" header="0" footer="0"/>
      <pageSetup paperSize="9" orientation="portrait" r:id="rId1"/>
    </customSheetView>
    <customSheetView guid="{FAB9397B-C085-4B61-A960-D420051C608E}">
      <selection sqref="A1:D30"/>
      <pageMargins left="0" right="0" top="0" bottom="0" header="0" footer="0"/>
      <pageSetup paperSize="9" orientation="portrait" r:id="rId2"/>
    </customSheetView>
    <customSheetView guid="{F6AAE00E-C1BF-4F7E-8078-0C3A7E82895E}">
      <selection activeCell="A15" sqref="A15"/>
      <pageMargins left="0" right="0" top="0" bottom="0" header="0" footer="0"/>
      <pageSetup paperSize="9" orientation="portrait" r:id="rId3"/>
    </customSheetView>
  </customSheetViews>
  <mergeCells count="10">
    <mergeCell ref="B47:C47"/>
    <mergeCell ref="A39:C39"/>
    <mergeCell ref="B32:C32"/>
    <mergeCell ref="B33:C33"/>
    <mergeCell ref="B41:C41"/>
    <mergeCell ref="B43:C43"/>
    <mergeCell ref="B45:C45"/>
    <mergeCell ref="B34:C34"/>
    <mergeCell ref="B35:C35"/>
    <mergeCell ref="B36:C36"/>
  </mergeCells>
  <conditionalFormatting sqref="B30">
    <cfRule type="cellIs" dxfId="0" priority="1" operator="greaterThan">
      <formula>675000</formula>
    </cfRule>
  </conditionalFormatting>
  <dataValidations count="1">
    <dataValidation type="list" allowBlank="1" showInputMessage="1" showErrorMessage="1" sqref="B33:C36">
      <formula1>$J$24:$J$28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Blad1</vt:lpstr>
      <vt:lpstr>'Perceel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Stagiaire JMA</dc:creator>
  <cp:keywords/>
  <dc:description/>
  <cp:lastModifiedBy>Petra Kerste</cp:lastModifiedBy>
  <cp:revision/>
  <dcterms:created xsi:type="dcterms:W3CDTF">2017-05-16T14:31:28Z</dcterms:created>
  <dcterms:modified xsi:type="dcterms:W3CDTF">2024-05-13T06:16:49Z</dcterms:modified>
  <cp:category/>
  <cp:contentStatus/>
</cp:coreProperties>
</file>