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Zonnepanelen (EA)\4. NvI\NvI 2\"/>
    </mc:Choice>
  </mc:AlternateContent>
  <xr:revisionPtr revIDLastSave="0" documentId="14_{44BC6437-B95E-4938-82EB-6126A0CCF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ulblad prijs versie 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W25" i="1" l="1"/>
  <c r="T25" i="1"/>
  <c r="U25" i="1" l="1"/>
  <c r="R25" i="1"/>
  <c r="Q25" i="1"/>
  <c r="P25" i="1"/>
  <c r="O25" i="1"/>
  <c r="N25" i="1"/>
  <c r="M25" i="1"/>
  <c r="L25" i="1"/>
  <c r="K25" i="1"/>
  <c r="J25" i="1"/>
  <c r="I25" i="1"/>
  <c r="G25" i="1"/>
  <c r="H25" i="1"/>
  <c r="S7" i="1" l="1"/>
  <c r="S15" i="1"/>
  <c r="T15" i="1" s="1"/>
  <c r="S16" i="1"/>
  <c r="V16" i="1" s="1"/>
  <c r="W16" i="1" s="1"/>
  <c r="S17" i="1"/>
  <c r="T17" i="1" s="1"/>
  <c r="S18" i="1"/>
  <c r="V18" i="1" s="1"/>
  <c r="W18" i="1" s="1"/>
  <c r="S19" i="1"/>
  <c r="T19" i="1" s="1"/>
  <c r="S20" i="1"/>
  <c r="V20" i="1" s="1"/>
  <c r="W20" i="1" s="1"/>
  <c r="S21" i="1"/>
  <c r="T21" i="1" s="1"/>
  <c r="V21" i="1"/>
  <c r="W21" i="1"/>
  <c r="S22" i="1"/>
  <c r="V22" i="1" s="1"/>
  <c r="W22" i="1" s="1"/>
  <c r="S23" i="1"/>
  <c r="T23" i="1" s="1"/>
  <c r="S24" i="1"/>
  <c r="T24" i="1"/>
  <c r="S14" i="1"/>
  <c r="V14" i="1" s="1"/>
  <c r="W14" i="1" s="1"/>
  <c r="S13" i="1"/>
  <c r="V13" i="1" s="1"/>
  <c r="W13" i="1" s="1"/>
  <c r="S12" i="1"/>
  <c r="V12" i="1" s="1"/>
  <c r="S11" i="1"/>
  <c r="V11" i="1" s="1"/>
  <c r="W11" i="1" s="1"/>
  <c r="S10" i="1"/>
  <c r="V10" i="1" s="1"/>
  <c r="W10" i="1" s="1"/>
  <c r="S9" i="1"/>
  <c r="T7" i="1" l="1"/>
  <c r="V7" i="1"/>
  <c r="T20" i="1"/>
  <c r="V19" i="1"/>
  <c r="W19" i="1" s="1"/>
  <c r="T22" i="1"/>
  <c r="V15" i="1"/>
  <c r="V17" i="1"/>
  <c r="W17" i="1" s="1"/>
  <c r="V23" i="1"/>
  <c r="W23" i="1" s="1"/>
  <c r="T18" i="1"/>
  <c r="T10" i="1"/>
  <c r="T13" i="1"/>
  <c r="T16" i="1"/>
  <c r="V24" i="1"/>
  <c r="W24" i="1" s="1"/>
  <c r="W12" i="1"/>
  <c r="T12" i="1"/>
  <c r="T14" i="1"/>
  <c r="T9" i="1"/>
  <c r="V9" i="1"/>
  <c r="T11" i="1"/>
  <c r="W15" i="1" l="1"/>
  <c r="W9" i="1"/>
  <c r="W7" i="1" l="1"/>
  <c r="S8" i="1"/>
  <c r="T8" i="1" l="1"/>
  <c r="S25" i="1"/>
  <c r="V8" i="1"/>
  <c r="V25" i="1" s="1"/>
  <c r="H27" i="1" s="1"/>
  <c r="W8" i="1" l="1"/>
</calcChain>
</file>

<file path=xl/sharedStrings.xml><?xml version="1.0" encoding="utf-8"?>
<sst xmlns="http://schemas.openxmlformats.org/spreadsheetml/2006/main" count="142" uniqueCount="102">
  <si>
    <t>Aangeboden</t>
  </si>
  <si>
    <t>Totaalprijs: realisatie en</t>
  </si>
  <si>
    <t>vermogen</t>
  </si>
  <si>
    <t>(Wp)</t>
  </si>
  <si>
    <t>Totale</t>
  </si>
  <si>
    <t>investering</t>
  </si>
  <si>
    <t>omvormers</t>
  </si>
  <si>
    <t>montagemateriaal</t>
  </si>
  <si>
    <t>installatie DC</t>
  </si>
  <si>
    <t>installatie AC</t>
  </si>
  <si>
    <t>verticaal transport</t>
  </si>
  <si>
    <t>overig</t>
  </si>
  <si>
    <t>Prijs ontzorging</t>
  </si>
  <si>
    <t>(stuks)</t>
  </si>
  <si>
    <t>Aangeboden aantal</t>
  </si>
  <si>
    <t>Prijs per Wp: realisatie en</t>
  </si>
  <si>
    <t>Investering</t>
  </si>
  <si>
    <t>per Wp</t>
  </si>
  <si>
    <t>Scope-12 inspectie/keuring</t>
  </si>
  <si>
    <t>bekabeling</t>
  </si>
  <si>
    <t xml:space="preserve"> 10 jaar ontzorging</t>
  </si>
  <si>
    <t>per jaar</t>
  </si>
  <si>
    <t>Straat</t>
  </si>
  <si>
    <t>Postcode</t>
  </si>
  <si>
    <t>Plaats</t>
  </si>
  <si>
    <t>Objectnaam</t>
  </si>
  <si>
    <t>Wijkcentrum de Gors</t>
  </si>
  <si>
    <t>1441TP</t>
  </si>
  <si>
    <t>1442PZ</t>
  </si>
  <si>
    <t>Purmerend</t>
  </si>
  <si>
    <t>PSZ Overwhere</t>
  </si>
  <si>
    <t>Veiligheidsregio Zaanstreek Waterland</t>
  </si>
  <si>
    <t>1441RG</t>
  </si>
  <si>
    <t>1446CX</t>
  </si>
  <si>
    <t>KDV Kabouterbos / Waterland Welzijn</t>
  </si>
  <si>
    <t>1445KD</t>
  </si>
  <si>
    <t>PO de Pioniertjes</t>
  </si>
  <si>
    <t>1448TP</t>
  </si>
  <si>
    <t>1448NZ</t>
  </si>
  <si>
    <t>1441DM</t>
  </si>
  <si>
    <t>Partou kinderopvang</t>
  </si>
  <si>
    <t>Kuna Mundo (Basisschool)</t>
  </si>
  <si>
    <t>Stadhuis Gemeente Purmerend</t>
  </si>
  <si>
    <t>1441GP</t>
  </si>
  <si>
    <t>Busstation</t>
  </si>
  <si>
    <t>1443WB</t>
  </si>
  <si>
    <t>Kinderparadijs (Clup Welzijn)</t>
  </si>
  <si>
    <t>1441JB</t>
  </si>
  <si>
    <t>St. Prinses Marijke (Ouderencentrum)</t>
  </si>
  <si>
    <t>1446WJ</t>
  </si>
  <si>
    <t>Dierenambulance Purmerend</t>
  </si>
  <si>
    <t>1441ZN</t>
  </si>
  <si>
    <t>Waterlands Archief</t>
  </si>
  <si>
    <t>1448KT</t>
  </si>
  <si>
    <t>Busremise</t>
  </si>
  <si>
    <t>Nederlands Kinder Theater</t>
  </si>
  <si>
    <t>1441AP</t>
  </si>
  <si>
    <t>De Purmaryn</t>
  </si>
  <si>
    <t>1441BR</t>
  </si>
  <si>
    <t>1441LA</t>
  </si>
  <si>
    <t>Vereniging Historisch Purmerend</t>
  </si>
  <si>
    <t>1441LP</t>
  </si>
  <si>
    <t>Levvel</t>
  </si>
  <si>
    <t>(in kWh)</t>
  </si>
  <si>
    <t>Jaarverbruik</t>
  </si>
  <si>
    <t>#</t>
  </si>
  <si>
    <t>Dotterbloem 100</t>
  </si>
  <si>
    <t>Flevostraat 4</t>
  </si>
  <si>
    <t>Gorslaan 50</t>
  </si>
  <si>
    <t>Graanstraat 30</t>
  </si>
  <si>
    <t>Hoefsmidhof 2</t>
  </si>
  <si>
    <t>Limbostraat 15</t>
  </si>
  <si>
    <t>Nijlstraat 160</t>
  </si>
  <si>
    <t>Purmersteenweg 42</t>
  </si>
  <si>
    <t>Tramplein 20</t>
  </si>
  <si>
    <t>Trimpad 4</t>
  </si>
  <si>
    <t>Violenstraat 6</t>
  </si>
  <si>
    <t>Volume 24</t>
  </si>
  <si>
    <t>Wielingenstraat 75</t>
  </si>
  <si>
    <t>Wolgalaan 50</t>
  </si>
  <si>
    <t>Gedempte Singelgracht 16</t>
  </si>
  <si>
    <t>Waagplein 1</t>
  </si>
  <si>
    <t>Kanaaldijk 10</t>
  </si>
  <si>
    <t>Jaagweg 3</t>
  </si>
  <si>
    <t>PV-panelen</t>
  </si>
  <si>
    <t>optimizers (evt)</t>
  </si>
  <si>
    <t>Subtotalen</t>
  </si>
  <si>
    <t>(€)</t>
  </si>
  <si>
    <t>(€/Wp)</t>
  </si>
  <si>
    <t>(€/jaar)</t>
  </si>
  <si>
    <t>Totaalprijs</t>
  </si>
  <si>
    <r>
      <rPr>
        <b/>
        <sz val="12"/>
        <color rgb="FFFF0000"/>
        <rFont val="Corbel"/>
        <family val="2"/>
      </rPr>
      <t xml:space="preserve">! </t>
    </r>
    <r>
      <rPr>
        <sz val="10"/>
        <color theme="1"/>
        <rFont val="Corbel"/>
        <family val="2"/>
      </rPr>
      <t>Verplichte velden om in te vullen</t>
    </r>
  </si>
  <si>
    <t>Kabelroute AC-traject langer dan 30 m.</t>
  </si>
  <si>
    <t>Prijs € per extra meter</t>
  </si>
  <si>
    <t>Optioneel (indien van toepassing)</t>
  </si>
  <si>
    <t xml:space="preserve">Rechtsgeldig ondertekend door: </t>
  </si>
  <si>
    <t xml:space="preserve">Naam inschrijver: </t>
  </si>
  <si>
    <t xml:space="preserve">Plaats: </t>
  </si>
  <si>
    <t xml:space="preserve">Datum: </t>
  </si>
  <si>
    <t xml:space="preserve">Handtekening: </t>
  </si>
  <si>
    <t xml:space="preserve">INSCHRIJFBEDRAG: </t>
  </si>
  <si>
    <t xml:space="preserve">                  Bijlage 13 Invulblad Prijs 'Levering en installatie PV-installatie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</si>
</sst>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i/>
      <sz val="11"/>
      <color theme="1"/>
      <name val="Corbel"/>
      <family val="2"/>
    </font>
    <font>
      <sz val="10"/>
      <color theme="0"/>
      <name val="Corbel"/>
      <family val="2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b/>
      <sz val="10"/>
      <color theme="0"/>
      <name val="Corbel"/>
      <family val="2"/>
    </font>
    <font>
      <sz val="11"/>
      <color theme="0"/>
      <name val="Corbel"/>
      <family val="2"/>
    </font>
    <font>
      <sz val="11"/>
      <name val="Corbel"/>
      <family val="2"/>
    </font>
    <font>
      <b/>
      <sz val="12"/>
      <color rgb="FFFF0000"/>
      <name val="Corbel"/>
      <family val="2"/>
    </font>
    <font>
      <b/>
      <sz val="14"/>
      <color theme="9"/>
      <name val="Corbel"/>
      <family val="2"/>
    </font>
    <font>
      <b/>
      <sz val="20"/>
      <color rgb="FF009999"/>
      <name val="Corbel"/>
      <family val="2"/>
    </font>
    <font>
      <sz val="11"/>
      <color rgb="FF009999"/>
      <name val="Corbel"/>
      <family val="2"/>
    </font>
    <font>
      <b/>
      <sz val="14"/>
      <color theme="0"/>
      <name val="Corbel"/>
      <family val="2"/>
    </font>
    <font>
      <b/>
      <sz val="14"/>
      <color rgb="FF2CB2AF"/>
      <name val="Corbel"/>
      <family val="2"/>
    </font>
    <font>
      <b/>
      <sz val="20"/>
      <color rgb="FF2CB2AF"/>
      <name val="Corbel"/>
      <family val="2"/>
    </font>
    <font>
      <sz val="10"/>
      <name val="Corbel"/>
      <family val="2"/>
    </font>
    <font>
      <strike/>
      <sz val="10"/>
      <color theme="1"/>
      <name val="Corbel"/>
      <family val="2"/>
    </font>
    <font>
      <strike/>
      <sz val="10"/>
      <color theme="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2CB2A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/>
    <xf numFmtId="0" fontId="6" fillId="0" borderId="0" xfId="0" applyFont="1" applyFill="1"/>
    <xf numFmtId="0" fontId="7" fillId="0" borderId="0" xfId="0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0" fillId="0" borderId="0" xfId="0" applyFont="1"/>
    <xf numFmtId="0" fontId="6" fillId="0" borderId="0" xfId="0" applyNumberFormat="1" applyFont="1" applyFill="1" applyAlignment="1">
      <alignment horizontal="center"/>
    </xf>
    <xf numFmtId="164" fontId="12" fillId="3" borderId="0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/>
    </xf>
    <xf numFmtId="0" fontId="9" fillId="2" borderId="5" xfId="0" applyFont="1" applyFill="1" applyBorder="1"/>
    <xf numFmtId="0" fontId="2" fillId="0" borderId="4" xfId="0" applyFont="1" applyBorder="1"/>
    <xf numFmtId="0" fontId="9" fillId="2" borderId="9" xfId="0" applyFont="1" applyFill="1" applyBorder="1" applyAlignment="1">
      <alignment vertical="top"/>
    </xf>
    <xf numFmtId="0" fontId="9" fillId="2" borderId="9" xfId="0" applyFont="1" applyFill="1" applyBorder="1"/>
    <xf numFmtId="0" fontId="13" fillId="0" borderId="0" xfId="0" applyFont="1" applyAlignment="1">
      <alignment vertical="top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/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/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3" fontId="5" fillId="2" borderId="19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vertical="top"/>
    </xf>
    <xf numFmtId="0" fontId="5" fillId="2" borderId="19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3" fontId="6" fillId="4" borderId="0" xfId="0" applyNumberFormat="1" applyFont="1" applyFill="1" applyAlignment="1" applyProtection="1">
      <alignment horizontal="center" vertical="center"/>
      <protection locked="0"/>
    </xf>
    <xf numFmtId="1" fontId="6" fillId="4" borderId="0" xfId="0" applyNumberFormat="1" applyFont="1" applyFill="1" applyAlignment="1" applyProtection="1">
      <alignment horizontal="center" vertical="center"/>
      <protection locked="0"/>
    </xf>
    <xf numFmtId="164" fontId="6" fillId="4" borderId="0" xfId="0" applyNumberFormat="1" applyFont="1" applyFill="1" applyAlignment="1" applyProtection="1">
      <alignment horizontal="center" vertical="center"/>
      <protection locked="0"/>
    </xf>
    <xf numFmtId="3" fontId="6" fillId="4" borderId="0" xfId="0" applyNumberFormat="1" applyFont="1" applyFill="1" applyBorder="1" applyAlignment="1" applyProtection="1">
      <alignment horizontal="center" vertical="center"/>
      <protection locked="0"/>
    </xf>
    <xf numFmtId="1" fontId="6" fillId="4" borderId="0" xfId="0" applyNumberFormat="1" applyFont="1" applyFill="1" applyBorder="1" applyAlignment="1" applyProtection="1">
      <alignment horizontal="center" vertical="center"/>
      <protection locked="0"/>
    </xf>
    <xf numFmtId="164" fontId="6" fillId="4" borderId="0" xfId="0" applyNumberFormat="1" applyFont="1" applyFill="1" applyBorder="1" applyAlignment="1" applyProtection="1">
      <alignment horizontal="center" vertical="center"/>
      <protection locked="0"/>
    </xf>
    <xf numFmtId="164" fontId="6" fillId="4" borderId="0" xfId="0" applyNumberFormat="1" applyFont="1" applyFill="1" applyAlignment="1" applyProtection="1">
      <alignment horizontal="center"/>
      <protection locked="0"/>
    </xf>
    <xf numFmtId="164" fontId="6" fillId="4" borderId="0" xfId="0" applyNumberFormat="1" applyFont="1" applyFill="1" applyBorder="1" applyAlignment="1" applyProtection="1">
      <alignment horizontal="center"/>
      <protection locked="0"/>
    </xf>
    <xf numFmtId="0" fontId="8" fillId="2" borderId="19" xfId="0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19" xfId="0" applyFont="1" applyFill="1" applyBorder="1" applyAlignment="1">
      <alignment horizontal="left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left" vertical="center"/>
    </xf>
    <xf numFmtId="0" fontId="2" fillId="4" borderId="6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 applyProtection="1">
      <alignment horizontal="left" vertical="top"/>
      <protection locked="0"/>
    </xf>
    <xf numFmtId="0" fontId="2" fillId="4" borderId="11" xfId="0" applyFont="1" applyFill="1" applyBorder="1" applyAlignment="1" applyProtection="1">
      <alignment horizontal="left" vertical="top"/>
      <protection locked="0"/>
    </xf>
    <xf numFmtId="0" fontId="15" fillId="5" borderId="20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164" fontId="16" fillId="3" borderId="21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EF"/>
      <color rgb="FF2CB2AF"/>
      <color rgb="FF30C1BE"/>
      <color rgb="FF009999"/>
      <color rgb="FFFFFFCC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85724</xdr:rowOff>
    </xdr:from>
    <xdr:to>
      <xdr:col>1</xdr:col>
      <xdr:colOff>978578</xdr:colOff>
      <xdr:row>1</xdr:row>
      <xdr:rowOff>200024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0E4437-EB93-4D8E-A1B8-EC0519FFB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85724"/>
          <a:ext cx="1197653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5"/>
  <sheetViews>
    <sheetView showGridLines="0" tabSelected="1" zoomScaleNormal="100" workbookViewId="0">
      <pane ySplit="6" topLeftCell="A7" activePane="bottomLeft" state="frozen"/>
      <selection pane="bottomLeft" activeCell="D21" sqref="D21"/>
    </sheetView>
  </sheetViews>
  <sheetFormatPr defaultColWidth="8.85546875" defaultRowHeight="15" x14ac:dyDescent="0.25"/>
  <cols>
    <col min="1" max="1" width="4.140625" style="1" customWidth="1"/>
    <col min="2" max="2" width="30.85546875" style="1" customWidth="1"/>
    <col min="3" max="3" width="27.5703125" style="1" customWidth="1"/>
    <col min="4" max="4" width="8.85546875" style="1" customWidth="1"/>
    <col min="5" max="5" width="11.140625" style="1" customWidth="1"/>
    <col min="6" max="6" width="10.42578125" style="1" customWidth="1"/>
    <col min="7" max="7" width="16.28515625" style="1" customWidth="1"/>
    <col min="8" max="8" width="11.5703125" style="3" customWidth="1"/>
    <col min="9" max="9" width="12.7109375" style="1" customWidth="1"/>
    <col min="10" max="10" width="11.85546875" style="1" customWidth="1"/>
    <col min="11" max="11" width="14.42578125" style="1" customWidth="1"/>
    <col min="12" max="12" width="15.5703125" style="1" customWidth="1"/>
    <col min="13" max="13" width="11.28515625" style="1" customWidth="1"/>
    <col min="14" max="14" width="12.85546875" style="1" customWidth="1"/>
    <col min="15" max="15" width="12.5703125" style="1" customWidth="1"/>
    <col min="16" max="16" width="14.7109375" style="1" customWidth="1"/>
    <col min="17" max="17" width="21.7109375" style="1" customWidth="1"/>
    <col min="18" max="18" width="9.5703125" style="2" customWidth="1"/>
    <col min="19" max="19" width="11.42578125" style="1" customWidth="1"/>
    <col min="20" max="20" width="19.5703125" style="1" customWidth="1"/>
    <col min="21" max="21" width="13" style="1" customWidth="1"/>
    <col min="22" max="22" width="25.42578125" style="1" customWidth="1"/>
    <col min="23" max="23" width="21.28515625" style="1" customWidth="1"/>
    <col min="24" max="16384" width="8.85546875" style="1"/>
  </cols>
  <sheetData>
    <row r="1" spans="1:23" s="18" customFormat="1" ht="35.25" customHeight="1" thickBot="1" x14ac:dyDescent="0.3">
      <c r="A1" s="28"/>
      <c r="B1" s="64" t="s">
        <v>101</v>
      </c>
      <c r="C1" s="29"/>
      <c r="D1" s="30"/>
      <c r="E1" s="30"/>
      <c r="F1" s="30"/>
      <c r="G1" s="30"/>
      <c r="H1" s="3"/>
      <c r="R1" s="19"/>
    </row>
    <row r="2" spans="1:23" ht="18" customHeight="1" thickTop="1" thickBot="1" x14ac:dyDescent="0.3">
      <c r="A2" s="20"/>
      <c r="C2" s="31" t="s">
        <v>91</v>
      </c>
    </row>
    <row r="3" spans="1:23" ht="10.5" customHeight="1" thickTop="1" x14ac:dyDescent="0.25">
      <c r="A3" s="32"/>
      <c r="B3" s="33"/>
      <c r="C3" s="33"/>
      <c r="D3" s="33"/>
      <c r="E3" s="33"/>
      <c r="F3" s="33"/>
      <c r="G3" s="33"/>
      <c r="H3" s="34"/>
      <c r="I3" s="35"/>
      <c r="J3" s="35"/>
      <c r="K3" s="35"/>
      <c r="L3" s="35"/>
      <c r="M3" s="35"/>
      <c r="N3" s="35"/>
      <c r="O3" s="35"/>
      <c r="P3" s="35"/>
      <c r="Q3" s="35"/>
      <c r="R3" s="36"/>
      <c r="S3" s="35"/>
      <c r="T3" s="35"/>
      <c r="U3" s="35"/>
      <c r="V3" s="35"/>
      <c r="W3" s="33"/>
    </row>
    <row r="4" spans="1:23" s="4" customFormat="1" ht="12.75" x14ac:dyDescent="0.2">
      <c r="A4" s="37" t="s">
        <v>65</v>
      </c>
      <c r="B4" s="38" t="s">
        <v>25</v>
      </c>
      <c r="C4" s="38" t="s">
        <v>22</v>
      </c>
      <c r="D4" s="39" t="s">
        <v>23</v>
      </c>
      <c r="E4" s="39" t="s">
        <v>24</v>
      </c>
      <c r="F4" s="39" t="s">
        <v>64</v>
      </c>
      <c r="G4" s="40" t="s">
        <v>14</v>
      </c>
      <c r="H4" s="39" t="s">
        <v>0</v>
      </c>
      <c r="I4" s="39" t="s">
        <v>90</v>
      </c>
      <c r="J4" s="39" t="s">
        <v>90</v>
      </c>
      <c r="K4" s="39" t="s">
        <v>90</v>
      </c>
      <c r="L4" s="39" t="s">
        <v>90</v>
      </c>
      <c r="M4" s="39" t="s">
        <v>90</v>
      </c>
      <c r="N4" s="39" t="s">
        <v>90</v>
      </c>
      <c r="O4" s="39" t="s">
        <v>90</v>
      </c>
      <c r="P4" s="39" t="s">
        <v>90</v>
      </c>
      <c r="Q4" s="39" t="s">
        <v>90</v>
      </c>
      <c r="R4" s="41" t="s">
        <v>90</v>
      </c>
      <c r="S4" s="40" t="s">
        <v>4</v>
      </c>
      <c r="T4" s="40" t="s">
        <v>16</v>
      </c>
      <c r="U4" s="40" t="s">
        <v>12</v>
      </c>
      <c r="V4" s="40" t="s">
        <v>1</v>
      </c>
      <c r="W4" s="42" t="s">
        <v>15</v>
      </c>
    </row>
    <row r="5" spans="1:23" s="4" customFormat="1" ht="12.75" x14ac:dyDescent="0.2">
      <c r="A5" s="43"/>
      <c r="B5" s="14"/>
      <c r="C5" s="14"/>
      <c r="D5" s="15"/>
      <c r="E5" s="15"/>
      <c r="F5" s="15" t="s">
        <v>63</v>
      </c>
      <c r="G5" s="16" t="s">
        <v>84</v>
      </c>
      <c r="H5" s="15" t="s">
        <v>2</v>
      </c>
      <c r="I5" s="15" t="s">
        <v>84</v>
      </c>
      <c r="J5" s="15" t="s">
        <v>6</v>
      </c>
      <c r="K5" s="15" t="s">
        <v>85</v>
      </c>
      <c r="L5" s="15" t="s">
        <v>7</v>
      </c>
      <c r="M5" s="15" t="s">
        <v>19</v>
      </c>
      <c r="N5" s="15" t="s">
        <v>8</v>
      </c>
      <c r="O5" s="15" t="s">
        <v>9</v>
      </c>
      <c r="P5" s="15" t="s">
        <v>10</v>
      </c>
      <c r="Q5" s="15" t="s">
        <v>18</v>
      </c>
      <c r="R5" s="17" t="s">
        <v>11</v>
      </c>
      <c r="S5" s="16" t="s">
        <v>5</v>
      </c>
      <c r="T5" s="16" t="s">
        <v>17</v>
      </c>
      <c r="U5" s="16" t="s">
        <v>21</v>
      </c>
      <c r="V5" s="16" t="s">
        <v>20</v>
      </c>
      <c r="W5" s="44" t="s">
        <v>20</v>
      </c>
    </row>
    <row r="6" spans="1:23" s="4" customFormat="1" ht="12.75" x14ac:dyDescent="0.2">
      <c r="A6" s="45"/>
      <c r="B6" s="46"/>
      <c r="C6" s="46"/>
      <c r="D6" s="47"/>
      <c r="E6" s="47"/>
      <c r="F6" s="47"/>
      <c r="G6" s="48" t="s">
        <v>13</v>
      </c>
      <c r="H6" s="47" t="s">
        <v>3</v>
      </c>
      <c r="I6" s="47" t="s">
        <v>87</v>
      </c>
      <c r="J6" s="47" t="s">
        <v>87</v>
      </c>
      <c r="K6" s="47" t="s">
        <v>87</v>
      </c>
      <c r="L6" s="47" t="s">
        <v>87</v>
      </c>
      <c r="M6" s="47" t="s">
        <v>87</v>
      </c>
      <c r="N6" s="47" t="s">
        <v>87</v>
      </c>
      <c r="O6" s="47" t="s">
        <v>87</v>
      </c>
      <c r="P6" s="47" t="s">
        <v>87</v>
      </c>
      <c r="Q6" s="47" t="s">
        <v>87</v>
      </c>
      <c r="R6" s="49" t="s">
        <v>87</v>
      </c>
      <c r="S6" s="48" t="s">
        <v>87</v>
      </c>
      <c r="T6" s="48" t="s">
        <v>88</v>
      </c>
      <c r="U6" s="48" t="s">
        <v>89</v>
      </c>
      <c r="V6" s="48" t="s">
        <v>87</v>
      </c>
      <c r="W6" s="50" t="s">
        <v>88</v>
      </c>
    </row>
    <row r="7" spans="1:23" s="4" customFormat="1" ht="12.75" x14ac:dyDescent="0.2">
      <c r="A7" s="67">
        <v>1</v>
      </c>
      <c r="B7" s="5" t="s">
        <v>26</v>
      </c>
      <c r="C7" s="5" t="s">
        <v>66</v>
      </c>
      <c r="D7" s="6" t="s">
        <v>27</v>
      </c>
      <c r="E7" s="6" t="s">
        <v>29</v>
      </c>
      <c r="F7" s="69">
        <v>6500</v>
      </c>
      <c r="G7" s="71">
        <v>0</v>
      </c>
      <c r="H7" s="72">
        <v>0</v>
      </c>
      <c r="I7" s="73">
        <v>0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0</v>
      </c>
      <c r="R7" s="73">
        <v>0</v>
      </c>
      <c r="S7" s="11">
        <f>SUM(I7:R7)</f>
        <v>0</v>
      </c>
      <c r="T7" s="21" t="e">
        <f t="shared" ref="T7:T24" si="0">S7/H7</f>
        <v>#DIV/0!</v>
      </c>
      <c r="U7" s="77">
        <v>0</v>
      </c>
      <c r="V7" s="11">
        <f>S7+10*U7</f>
        <v>0</v>
      </c>
      <c r="W7" s="12" t="e">
        <f t="shared" ref="W7:W24" si="1">V7/H7</f>
        <v>#DIV/0!</v>
      </c>
    </row>
    <row r="8" spans="1:23" s="4" customFormat="1" ht="12.75" x14ac:dyDescent="0.2">
      <c r="A8" s="67">
        <v>2</v>
      </c>
      <c r="B8" s="5" t="s">
        <v>30</v>
      </c>
      <c r="C8" s="5" t="s">
        <v>67</v>
      </c>
      <c r="D8" s="6" t="s">
        <v>28</v>
      </c>
      <c r="E8" s="6" t="s">
        <v>29</v>
      </c>
      <c r="F8" s="69">
        <v>7400</v>
      </c>
      <c r="G8" s="71">
        <v>0</v>
      </c>
      <c r="H8" s="72">
        <v>0</v>
      </c>
      <c r="I8" s="73">
        <v>0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  <c r="R8" s="73">
        <v>0</v>
      </c>
      <c r="S8" s="11">
        <f>SUM(I8:R8)</f>
        <v>0</v>
      </c>
      <c r="T8" s="11" t="e">
        <f t="shared" si="0"/>
        <v>#DIV/0!</v>
      </c>
      <c r="U8" s="77">
        <v>0</v>
      </c>
      <c r="V8" s="11">
        <f>S8+10*U8</f>
        <v>0</v>
      </c>
      <c r="W8" s="11" t="e">
        <f t="shared" si="1"/>
        <v>#DIV/0!</v>
      </c>
    </row>
    <row r="9" spans="1:23" s="4" customFormat="1" ht="12.75" x14ac:dyDescent="0.2">
      <c r="A9" s="67">
        <v>4</v>
      </c>
      <c r="B9" s="5" t="s">
        <v>31</v>
      </c>
      <c r="C9" s="5" t="s">
        <v>68</v>
      </c>
      <c r="D9" s="6" t="s">
        <v>32</v>
      </c>
      <c r="E9" s="6" t="s">
        <v>29</v>
      </c>
      <c r="F9" s="69">
        <v>160000</v>
      </c>
      <c r="G9" s="71">
        <v>0</v>
      </c>
      <c r="H9" s="72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v>0</v>
      </c>
      <c r="P9" s="73">
        <v>0</v>
      </c>
      <c r="Q9" s="73">
        <v>0</v>
      </c>
      <c r="R9" s="73">
        <v>0</v>
      </c>
      <c r="S9" s="11">
        <f>SUM(I9:R9)</f>
        <v>0</v>
      </c>
      <c r="T9" s="11" t="e">
        <f t="shared" si="0"/>
        <v>#DIV/0!</v>
      </c>
      <c r="U9" s="77">
        <v>0</v>
      </c>
      <c r="V9" s="11">
        <f>S9+10*U9</f>
        <v>0</v>
      </c>
      <c r="W9" s="12" t="e">
        <f t="shared" si="1"/>
        <v>#DIV/0!</v>
      </c>
    </row>
    <row r="10" spans="1:23" s="4" customFormat="1" ht="12.75" x14ac:dyDescent="0.2">
      <c r="A10" s="67">
        <v>5</v>
      </c>
      <c r="B10" s="5" t="s">
        <v>34</v>
      </c>
      <c r="C10" s="5" t="s">
        <v>69</v>
      </c>
      <c r="D10" s="6" t="s">
        <v>33</v>
      </c>
      <c r="E10" s="6" t="s">
        <v>29</v>
      </c>
      <c r="F10" s="69">
        <v>27000</v>
      </c>
      <c r="G10" s="71">
        <v>0</v>
      </c>
      <c r="H10" s="72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v>0</v>
      </c>
      <c r="P10" s="73">
        <v>0</v>
      </c>
      <c r="Q10" s="73">
        <v>0</v>
      </c>
      <c r="R10" s="73">
        <v>0</v>
      </c>
      <c r="S10" s="11">
        <f t="shared" ref="S10:S11" si="2">SUM(I10:R10)</f>
        <v>0</v>
      </c>
      <c r="T10" s="11" t="e">
        <f t="shared" si="0"/>
        <v>#DIV/0!</v>
      </c>
      <c r="U10" s="77">
        <v>0</v>
      </c>
      <c r="V10" s="11">
        <f>S10+10*U10</f>
        <v>0</v>
      </c>
      <c r="W10" s="11" t="e">
        <f t="shared" si="1"/>
        <v>#DIV/0!</v>
      </c>
    </row>
    <row r="11" spans="1:23" s="4" customFormat="1" ht="12.75" x14ac:dyDescent="0.2">
      <c r="A11" s="67">
        <v>6</v>
      </c>
      <c r="B11" s="5" t="s">
        <v>36</v>
      </c>
      <c r="C11" s="5" t="s">
        <v>70</v>
      </c>
      <c r="D11" s="6" t="s">
        <v>35</v>
      </c>
      <c r="E11" s="6" t="s">
        <v>29</v>
      </c>
      <c r="F11" s="69">
        <v>6000</v>
      </c>
      <c r="G11" s="71">
        <v>0</v>
      </c>
      <c r="H11" s="72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11">
        <f t="shared" si="2"/>
        <v>0</v>
      </c>
      <c r="T11" s="11" t="e">
        <f t="shared" si="0"/>
        <v>#DIV/0!</v>
      </c>
      <c r="U11" s="77">
        <v>0</v>
      </c>
      <c r="V11" s="11">
        <f t="shared" ref="V11" si="3">S11+10*U11</f>
        <v>0</v>
      </c>
      <c r="W11" s="21" t="e">
        <f t="shared" si="1"/>
        <v>#DIV/0!</v>
      </c>
    </row>
    <row r="12" spans="1:23" s="4" customFormat="1" ht="12.75" x14ac:dyDescent="0.2">
      <c r="A12" s="67">
        <v>7</v>
      </c>
      <c r="B12" s="5" t="s">
        <v>40</v>
      </c>
      <c r="C12" s="5" t="s">
        <v>71</v>
      </c>
      <c r="D12" s="6" t="s">
        <v>37</v>
      </c>
      <c r="E12" s="6" t="s">
        <v>29</v>
      </c>
      <c r="F12" s="69">
        <v>33000</v>
      </c>
      <c r="G12" s="71">
        <v>0</v>
      </c>
      <c r="H12" s="72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  <c r="Q12" s="73">
        <v>0</v>
      </c>
      <c r="R12" s="73">
        <v>0</v>
      </c>
      <c r="S12" s="11">
        <f>SUM(I12:R12)</f>
        <v>0</v>
      </c>
      <c r="T12" s="11" t="e">
        <f t="shared" si="0"/>
        <v>#DIV/0!</v>
      </c>
      <c r="U12" s="77">
        <v>0</v>
      </c>
      <c r="V12" s="11">
        <f>S12+10*U12</f>
        <v>0</v>
      </c>
      <c r="W12" s="12" t="e">
        <f t="shared" si="1"/>
        <v>#DIV/0!</v>
      </c>
    </row>
    <row r="13" spans="1:23" s="4" customFormat="1" ht="12.75" x14ac:dyDescent="0.2">
      <c r="A13" s="67">
        <v>8</v>
      </c>
      <c r="B13" s="5" t="s">
        <v>41</v>
      </c>
      <c r="C13" s="5" t="s">
        <v>72</v>
      </c>
      <c r="D13" s="6" t="s">
        <v>38</v>
      </c>
      <c r="E13" s="6" t="s">
        <v>29</v>
      </c>
      <c r="F13" s="69">
        <v>20000</v>
      </c>
      <c r="G13" s="71">
        <v>0</v>
      </c>
      <c r="H13" s="72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0</v>
      </c>
      <c r="P13" s="73">
        <v>0</v>
      </c>
      <c r="Q13" s="73">
        <v>0</v>
      </c>
      <c r="R13" s="73">
        <v>0</v>
      </c>
      <c r="S13" s="11">
        <f t="shared" ref="S13:S14" si="4">SUM(I13:R13)</f>
        <v>0</v>
      </c>
      <c r="T13" s="11" t="e">
        <f t="shared" si="0"/>
        <v>#DIV/0!</v>
      </c>
      <c r="U13" s="77">
        <v>0</v>
      </c>
      <c r="V13" s="11">
        <f>S13+10*U13</f>
        <v>0</v>
      </c>
      <c r="W13" s="11" t="e">
        <f t="shared" si="1"/>
        <v>#DIV/0!</v>
      </c>
    </row>
    <row r="14" spans="1:23" s="4" customFormat="1" ht="12.75" x14ac:dyDescent="0.2">
      <c r="A14" s="67">
        <v>9</v>
      </c>
      <c r="B14" s="5" t="s">
        <v>42</v>
      </c>
      <c r="C14" s="5" t="s">
        <v>73</v>
      </c>
      <c r="D14" s="6" t="s">
        <v>39</v>
      </c>
      <c r="E14" s="6" t="s">
        <v>29</v>
      </c>
      <c r="F14" s="69">
        <v>35000</v>
      </c>
      <c r="G14" s="71">
        <v>0</v>
      </c>
      <c r="H14" s="72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  <c r="S14" s="11">
        <f t="shared" si="4"/>
        <v>0</v>
      </c>
      <c r="T14" s="11" t="e">
        <f t="shared" si="0"/>
        <v>#DIV/0!</v>
      </c>
      <c r="U14" s="77">
        <v>0</v>
      </c>
      <c r="V14" s="11">
        <f t="shared" ref="V14" si="5">S14+10*U14</f>
        <v>0</v>
      </c>
      <c r="W14" s="11" t="e">
        <f t="shared" si="1"/>
        <v>#DIV/0!</v>
      </c>
    </row>
    <row r="15" spans="1:23" s="4" customFormat="1" ht="12.75" x14ac:dyDescent="0.2">
      <c r="A15" s="67">
        <v>10</v>
      </c>
      <c r="B15" s="5" t="s">
        <v>44</v>
      </c>
      <c r="C15" s="5" t="s">
        <v>74</v>
      </c>
      <c r="D15" s="6" t="s">
        <v>43</v>
      </c>
      <c r="E15" s="6" t="s">
        <v>29</v>
      </c>
      <c r="F15" s="69">
        <v>40000</v>
      </c>
      <c r="G15" s="71">
        <v>0</v>
      </c>
      <c r="H15" s="72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11">
        <f t="shared" ref="S15:S24" si="6">SUM(I15:R15)</f>
        <v>0</v>
      </c>
      <c r="T15" s="11" t="e">
        <f t="shared" si="0"/>
        <v>#DIV/0!</v>
      </c>
      <c r="U15" s="77">
        <v>0</v>
      </c>
      <c r="V15" s="11">
        <f t="shared" ref="V15:V24" si="7">S15+10*U15</f>
        <v>0</v>
      </c>
      <c r="W15" s="11" t="e">
        <f t="shared" si="1"/>
        <v>#DIV/0!</v>
      </c>
    </row>
    <row r="16" spans="1:23" s="4" customFormat="1" ht="12.75" x14ac:dyDescent="0.2">
      <c r="A16" s="67">
        <v>11</v>
      </c>
      <c r="B16" s="5" t="s">
        <v>46</v>
      </c>
      <c r="C16" s="5" t="s">
        <v>75</v>
      </c>
      <c r="D16" s="6" t="s">
        <v>45</v>
      </c>
      <c r="E16" s="6" t="s">
        <v>29</v>
      </c>
      <c r="F16" s="69">
        <v>5000</v>
      </c>
      <c r="G16" s="71">
        <v>0</v>
      </c>
      <c r="H16" s="72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  <c r="S16" s="11">
        <f t="shared" si="6"/>
        <v>0</v>
      </c>
      <c r="T16" s="11" t="e">
        <f t="shared" si="0"/>
        <v>#DIV/0!</v>
      </c>
      <c r="U16" s="77">
        <v>0</v>
      </c>
      <c r="V16" s="11">
        <f t="shared" si="7"/>
        <v>0</v>
      </c>
      <c r="W16" s="11" t="e">
        <f t="shared" si="1"/>
        <v>#DIV/0!</v>
      </c>
    </row>
    <row r="17" spans="1:23" s="4" customFormat="1" ht="12.75" x14ac:dyDescent="0.2">
      <c r="A17" s="67">
        <v>12</v>
      </c>
      <c r="B17" s="5" t="s">
        <v>48</v>
      </c>
      <c r="C17" s="5" t="s">
        <v>76</v>
      </c>
      <c r="D17" s="6" t="s">
        <v>47</v>
      </c>
      <c r="E17" s="6" t="s">
        <v>29</v>
      </c>
      <c r="F17" s="69">
        <v>5000</v>
      </c>
      <c r="G17" s="71">
        <v>0</v>
      </c>
      <c r="H17" s="72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11">
        <f t="shared" si="6"/>
        <v>0</v>
      </c>
      <c r="T17" s="11" t="e">
        <f t="shared" si="0"/>
        <v>#DIV/0!</v>
      </c>
      <c r="U17" s="77">
        <v>0</v>
      </c>
      <c r="V17" s="11">
        <f t="shared" si="7"/>
        <v>0</v>
      </c>
      <c r="W17" s="11" t="e">
        <f t="shared" si="1"/>
        <v>#DIV/0!</v>
      </c>
    </row>
    <row r="18" spans="1:23" s="4" customFormat="1" ht="12.75" x14ac:dyDescent="0.2">
      <c r="A18" s="67">
        <v>13</v>
      </c>
      <c r="B18" s="5" t="s">
        <v>50</v>
      </c>
      <c r="C18" s="5" t="s">
        <v>77</v>
      </c>
      <c r="D18" s="6" t="s">
        <v>49</v>
      </c>
      <c r="E18" s="6" t="s">
        <v>29</v>
      </c>
      <c r="F18" s="69">
        <v>6500</v>
      </c>
      <c r="G18" s="71">
        <v>0</v>
      </c>
      <c r="H18" s="72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>
        <v>0</v>
      </c>
      <c r="S18" s="11">
        <f t="shared" si="6"/>
        <v>0</v>
      </c>
      <c r="T18" s="11" t="e">
        <f t="shared" si="0"/>
        <v>#DIV/0!</v>
      </c>
      <c r="U18" s="77">
        <v>0</v>
      </c>
      <c r="V18" s="11">
        <f t="shared" si="7"/>
        <v>0</v>
      </c>
      <c r="W18" s="11" t="e">
        <f t="shared" si="1"/>
        <v>#DIV/0!</v>
      </c>
    </row>
    <row r="19" spans="1:23" s="4" customFormat="1" ht="12.75" x14ac:dyDescent="0.2">
      <c r="A19" s="67">
        <v>14</v>
      </c>
      <c r="B19" s="5" t="s">
        <v>52</v>
      </c>
      <c r="C19" s="5" t="s">
        <v>78</v>
      </c>
      <c r="D19" s="6" t="s">
        <v>51</v>
      </c>
      <c r="E19" s="6" t="s">
        <v>29</v>
      </c>
      <c r="F19" s="69">
        <v>90000</v>
      </c>
      <c r="G19" s="71">
        <v>0</v>
      </c>
      <c r="H19" s="72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11">
        <f t="shared" si="6"/>
        <v>0</v>
      </c>
      <c r="T19" s="11" t="e">
        <f t="shared" si="0"/>
        <v>#DIV/0!</v>
      </c>
      <c r="U19" s="77">
        <v>0</v>
      </c>
      <c r="V19" s="11">
        <f t="shared" si="7"/>
        <v>0</v>
      </c>
      <c r="W19" s="11" t="e">
        <f t="shared" si="1"/>
        <v>#DIV/0!</v>
      </c>
    </row>
    <row r="20" spans="1:23" s="4" customFormat="1" ht="12.75" x14ac:dyDescent="0.2">
      <c r="A20" s="67">
        <v>15</v>
      </c>
      <c r="B20" s="5" t="s">
        <v>54</v>
      </c>
      <c r="C20" s="5" t="s">
        <v>79</v>
      </c>
      <c r="D20" s="6" t="s">
        <v>53</v>
      </c>
      <c r="E20" s="6" t="s">
        <v>29</v>
      </c>
      <c r="F20" s="69">
        <v>500</v>
      </c>
      <c r="G20" s="71">
        <v>0</v>
      </c>
      <c r="H20" s="72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  <c r="S20" s="11">
        <f t="shared" si="6"/>
        <v>0</v>
      </c>
      <c r="T20" s="11" t="e">
        <f t="shared" si="0"/>
        <v>#DIV/0!</v>
      </c>
      <c r="U20" s="77">
        <v>0</v>
      </c>
      <c r="V20" s="11">
        <f t="shared" si="7"/>
        <v>0</v>
      </c>
      <c r="W20" s="11" t="e">
        <f t="shared" si="1"/>
        <v>#DIV/0!</v>
      </c>
    </row>
    <row r="21" spans="1:23" s="4" customFormat="1" ht="12.75" x14ac:dyDescent="0.2">
      <c r="A21" s="67">
        <v>16</v>
      </c>
      <c r="B21" s="5" t="s">
        <v>55</v>
      </c>
      <c r="C21" s="5" t="s">
        <v>80</v>
      </c>
      <c r="D21" s="6" t="s">
        <v>56</v>
      </c>
      <c r="E21" s="6" t="s">
        <v>29</v>
      </c>
      <c r="F21" s="69">
        <v>13000</v>
      </c>
      <c r="G21" s="71">
        <v>0</v>
      </c>
      <c r="H21" s="72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11">
        <f t="shared" si="6"/>
        <v>0</v>
      </c>
      <c r="T21" s="11" t="e">
        <f t="shared" si="0"/>
        <v>#DIV/0!</v>
      </c>
      <c r="U21" s="77">
        <v>0</v>
      </c>
      <c r="V21" s="11">
        <f t="shared" si="7"/>
        <v>0</v>
      </c>
      <c r="W21" s="11" t="e">
        <f t="shared" si="1"/>
        <v>#DIV/0!</v>
      </c>
    </row>
    <row r="22" spans="1:23" s="4" customFormat="1" ht="12.75" x14ac:dyDescent="0.2">
      <c r="A22" s="67">
        <v>17</v>
      </c>
      <c r="B22" s="5" t="s">
        <v>57</v>
      </c>
      <c r="C22" s="5" t="s">
        <v>81</v>
      </c>
      <c r="D22" s="6" t="s">
        <v>58</v>
      </c>
      <c r="E22" s="6" t="s">
        <v>29</v>
      </c>
      <c r="F22" s="69">
        <v>200000</v>
      </c>
      <c r="G22" s="71">
        <v>0</v>
      </c>
      <c r="H22" s="72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  <c r="S22" s="11">
        <f t="shared" si="6"/>
        <v>0</v>
      </c>
      <c r="T22" s="11" t="e">
        <f t="shared" si="0"/>
        <v>#DIV/0!</v>
      </c>
      <c r="U22" s="77">
        <v>0</v>
      </c>
      <c r="V22" s="11">
        <f t="shared" si="7"/>
        <v>0</v>
      </c>
      <c r="W22" s="11" t="e">
        <f t="shared" si="1"/>
        <v>#DIV/0!</v>
      </c>
    </row>
    <row r="23" spans="1:23" s="4" customFormat="1" ht="12.75" x14ac:dyDescent="0.2">
      <c r="A23" s="67">
        <v>18</v>
      </c>
      <c r="B23" s="5" t="s">
        <v>60</v>
      </c>
      <c r="C23" s="5" t="s">
        <v>82</v>
      </c>
      <c r="D23" s="6" t="s">
        <v>59</v>
      </c>
      <c r="E23" s="6" t="s">
        <v>29</v>
      </c>
      <c r="F23" s="69">
        <v>2000</v>
      </c>
      <c r="G23" s="71">
        <v>0</v>
      </c>
      <c r="H23" s="72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11">
        <f t="shared" si="6"/>
        <v>0</v>
      </c>
      <c r="T23" s="11" t="e">
        <f t="shared" si="0"/>
        <v>#DIV/0!</v>
      </c>
      <c r="U23" s="77">
        <v>0</v>
      </c>
      <c r="V23" s="11">
        <f t="shared" si="7"/>
        <v>0</v>
      </c>
      <c r="W23" s="11" t="e">
        <f t="shared" si="1"/>
        <v>#DIV/0!</v>
      </c>
    </row>
    <row r="24" spans="1:23" s="4" customFormat="1" ht="12.75" x14ac:dyDescent="0.2">
      <c r="A24" s="68">
        <v>19</v>
      </c>
      <c r="B24" s="51" t="s">
        <v>62</v>
      </c>
      <c r="C24" s="51" t="s">
        <v>83</v>
      </c>
      <c r="D24" s="52" t="s">
        <v>61</v>
      </c>
      <c r="E24" s="52" t="s">
        <v>29</v>
      </c>
      <c r="F24" s="70">
        <v>4000</v>
      </c>
      <c r="G24" s="74">
        <v>0</v>
      </c>
      <c r="H24" s="75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13">
        <f t="shared" si="6"/>
        <v>0</v>
      </c>
      <c r="T24" s="13" t="e">
        <f t="shared" si="0"/>
        <v>#DIV/0!</v>
      </c>
      <c r="U24" s="78">
        <v>0</v>
      </c>
      <c r="V24" s="13">
        <f t="shared" si="7"/>
        <v>0</v>
      </c>
      <c r="W24" s="13" t="e">
        <f t="shared" si="1"/>
        <v>#DIV/0!</v>
      </c>
    </row>
    <row r="25" spans="1:23" s="5" customFormat="1" ht="21.75" customHeight="1" x14ac:dyDescent="0.25">
      <c r="A25" s="53"/>
      <c r="B25" s="79" t="s">
        <v>86</v>
      </c>
      <c r="C25" s="79"/>
      <c r="D25" s="79"/>
      <c r="E25" s="79"/>
      <c r="F25" s="54">
        <f>((SUM(F7:F24)))</f>
        <v>660900</v>
      </c>
      <c r="G25" s="55">
        <f t="shared" ref="G25:V25" si="8">SUM(G7:G24)</f>
        <v>0</v>
      </c>
      <c r="H25" s="56">
        <f t="shared" si="8"/>
        <v>0</v>
      </c>
      <c r="I25" s="57">
        <f t="shared" si="8"/>
        <v>0</v>
      </c>
      <c r="J25" s="57">
        <f t="shared" si="8"/>
        <v>0</v>
      </c>
      <c r="K25" s="57">
        <f t="shared" si="8"/>
        <v>0</v>
      </c>
      <c r="L25" s="57">
        <f t="shared" si="8"/>
        <v>0</v>
      </c>
      <c r="M25" s="57">
        <f t="shared" si="8"/>
        <v>0</v>
      </c>
      <c r="N25" s="57">
        <f t="shared" si="8"/>
        <v>0</v>
      </c>
      <c r="O25" s="57">
        <f t="shared" si="8"/>
        <v>0</v>
      </c>
      <c r="P25" s="57">
        <f t="shared" si="8"/>
        <v>0</v>
      </c>
      <c r="Q25" s="57">
        <f t="shared" si="8"/>
        <v>0</v>
      </c>
      <c r="R25" s="57">
        <f t="shared" si="8"/>
        <v>0</v>
      </c>
      <c r="S25" s="57">
        <f t="shared" si="8"/>
        <v>0</v>
      </c>
      <c r="T25" s="65" t="e">
        <f>S25/H25</f>
        <v>#DIV/0!</v>
      </c>
      <c r="U25" s="57">
        <f t="shared" si="8"/>
        <v>0</v>
      </c>
      <c r="V25" s="57">
        <f t="shared" si="8"/>
        <v>0</v>
      </c>
      <c r="W25" s="66" t="e">
        <f>V25/H25</f>
        <v>#DIV/0!</v>
      </c>
    </row>
    <row r="26" spans="1:23" s="8" customFormat="1" ht="22.5" customHeight="1" thickBot="1" x14ac:dyDescent="0.25">
      <c r="A26" s="58"/>
      <c r="B26" s="59"/>
      <c r="C26" s="59"/>
      <c r="D26" s="59"/>
      <c r="E26" s="9"/>
      <c r="F26" s="60"/>
      <c r="G26" s="61"/>
      <c r="H26" s="62"/>
      <c r="I26" s="63"/>
      <c r="J26" s="10"/>
      <c r="K26" s="10"/>
      <c r="L26" s="10"/>
      <c r="M26" s="10"/>
      <c r="N26" s="10"/>
      <c r="O26" s="10"/>
      <c r="P26" s="10"/>
      <c r="Q26" s="10"/>
      <c r="R26" s="10"/>
      <c r="S26" s="11"/>
      <c r="T26" s="12"/>
      <c r="U26" s="11"/>
      <c r="V26" s="22"/>
      <c r="W26" s="13"/>
    </row>
    <row r="27" spans="1:23" s="8" customFormat="1" ht="23.25" customHeight="1" thickTop="1" thickBot="1" x14ac:dyDescent="0.25">
      <c r="A27" s="80" t="s">
        <v>94</v>
      </c>
      <c r="B27" s="81"/>
      <c r="C27" s="82" t="s">
        <v>93</v>
      </c>
      <c r="D27" s="83"/>
      <c r="E27" s="9"/>
      <c r="F27" s="90" t="s">
        <v>100</v>
      </c>
      <c r="G27" s="91"/>
      <c r="H27" s="92">
        <f>V25</f>
        <v>0</v>
      </c>
      <c r="I27" s="93"/>
      <c r="J27" s="10"/>
      <c r="K27" s="10"/>
      <c r="L27" s="10"/>
      <c r="M27" s="10"/>
      <c r="N27" s="10"/>
      <c r="O27" s="10"/>
      <c r="P27" s="10"/>
      <c r="Q27" s="10"/>
      <c r="R27" s="10"/>
      <c r="S27" s="11"/>
      <c r="T27" s="12"/>
      <c r="U27" s="11"/>
      <c r="V27" s="22"/>
      <c r="W27" s="13"/>
    </row>
    <row r="28" spans="1:23" s="4" customFormat="1" ht="18.75" customHeight="1" thickTop="1" thickBot="1" x14ac:dyDescent="0.25">
      <c r="A28" s="85" t="s">
        <v>92</v>
      </c>
      <c r="B28" s="85"/>
      <c r="C28" s="84">
        <v>0</v>
      </c>
      <c r="D28" s="84"/>
      <c r="G28" s="23"/>
      <c r="H28" s="6"/>
      <c r="R28" s="7"/>
    </row>
    <row r="29" spans="1:23" ht="16.5" thickTop="1" thickBot="1" x14ac:dyDescent="0.3">
      <c r="A29" s="25"/>
      <c r="B29" s="25"/>
      <c r="C29" s="25"/>
      <c r="D29" s="25"/>
    </row>
    <row r="30" spans="1:23" ht="15.75" thickTop="1" x14ac:dyDescent="0.25">
      <c r="A30" s="94" t="s">
        <v>96</v>
      </c>
      <c r="B30" s="94"/>
      <c r="C30" s="96"/>
      <c r="D30" s="96"/>
    </row>
    <row r="31" spans="1:23" x14ac:dyDescent="0.25">
      <c r="A31" s="95" t="s">
        <v>95</v>
      </c>
      <c r="B31" s="95"/>
      <c r="C31" s="97"/>
      <c r="D31" s="97"/>
    </row>
    <row r="32" spans="1:23" x14ac:dyDescent="0.25">
      <c r="A32" s="95" t="s">
        <v>97</v>
      </c>
      <c r="B32" s="95"/>
      <c r="C32" s="97"/>
      <c r="D32" s="97"/>
    </row>
    <row r="33" spans="1:4" x14ac:dyDescent="0.25">
      <c r="A33" s="24" t="s">
        <v>98</v>
      </c>
      <c r="B33" s="24"/>
      <c r="C33" s="86"/>
      <c r="D33" s="87"/>
    </row>
    <row r="34" spans="1:4" ht="66.75" customHeight="1" thickBot="1" x14ac:dyDescent="0.3">
      <c r="A34" s="26" t="s">
        <v>99</v>
      </c>
      <c r="B34" s="27"/>
      <c r="C34" s="88"/>
      <c r="D34" s="89"/>
    </row>
    <row r="35" spans="1:4" ht="15.75" thickTop="1" x14ac:dyDescent="0.25"/>
  </sheetData>
  <sheetProtection algorithmName="SHA-512" hashValue="P2qMsEzzmlHuftgMMWiWp+gVZPFu7qGswrpc1lmtcJlGtdgy2vsgy3GiPYgge2qEXRjd7q7hRG5nuRhwXmKEXA==" saltValue="SToz4zuLJi1J60ksjG7NVQ==" spinCount="100000" sheet="1" objects="1" scenarios="1"/>
  <mergeCells count="15">
    <mergeCell ref="C33:D33"/>
    <mergeCell ref="C34:D34"/>
    <mergeCell ref="F27:G27"/>
    <mergeCell ref="H27:I27"/>
    <mergeCell ref="A30:B30"/>
    <mergeCell ref="A31:B31"/>
    <mergeCell ref="A32:B32"/>
    <mergeCell ref="C30:D30"/>
    <mergeCell ref="C31:D31"/>
    <mergeCell ref="C32:D32"/>
    <mergeCell ref="B25:E25"/>
    <mergeCell ref="A27:B27"/>
    <mergeCell ref="C27:D27"/>
    <mergeCell ref="C28:D28"/>
    <mergeCell ref="A28:B28"/>
  </mergeCells>
  <pageMargins left="0.7" right="0.7" top="0.75" bottom="0.75" header="0.3" footer="0.3"/>
  <pageSetup paperSize="8" scale="55" orientation="landscape" r:id="rId1"/>
  <ignoredErrors>
    <ignoredError sqref="H25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3AC02F85F54CA8D9E8D11A24D3B8" ma:contentTypeVersion="11" ma:contentTypeDescription="Een nieuw document maken." ma:contentTypeScope="" ma:versionID="ce5024dd1b6c287c4a38058af97e6a2b">
  <xsd:schema xmlns:xsd="http://www.w3.org/2001/XMLSchema" xmlns:xs="http://www.w3.org/2001/XMLSchema" xmlns:p="http://schemas.microsoft.com/office/2006/metadata/properties" xmlns:ns2="a9837bd2-4f53-4506-9c60-cf1343fcfd60" xmlns:ns3="90ee06e0-84ee-4298-a3ed-c03d907c89eb" targetNamespace="http://schemas.microsoft.com/office/2006/metadata/properties" ma:root="true" ma:fieldsID="2d62bf0a3a9858ad67c987ff5981acb3" ns2:_="" ns3:_="">
    <xsd:import namespace="a9837bd2-4f53-4506-9c60-cf1343fcfd60"/>
    <xsd:import namespace="90ee06e0-84ee-4298-a3ed-c03d907c8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7bd2-4f53-4506-9c60-cf1343fcf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2d8a56f-edd1-450d-9c65-b9875c3e4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e06e0-84ee-4298-a3ed-c03d907c89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79d372-6196-4061-b4ba-bdc8d3620ce4}" ma:internalName="TaxCatchAll" ma:showField="CatchAllData" ma:web="90ee06e0-84ee-4298-a3ed-c03d907c8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37bd2-4f53-4506-9c60-cf1343fcfd60">
      <Terms xmlns="http://schemas.microsoft.com/office/infopath/2007/PartnerControls"/>
    </lcf76f155ced4ddcb4097134ff3c332f>
    <TaxCatchAll xmlns="90ee06e0-84ee-4298-a3ed-c03d907c89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F0A22C-B1DC-468C-BC36-6ABBE3E12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37bd2-4f53-4506-9c60-cf1343fcfd60"/>
    <ds:schemaRef ds:uri="90ee06e0-84ee-4298-a3ed-c03d907c89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0AF781-B5B3-4F1C-AEF0-9D66B6EF11B7}">
  <ds:schemaRefs>
    <ds:schemaRef ds:uri="a9837bd2-4f53-4506-9c60-cf1343fcfd60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90ee06e0-84ee-4298-a3ed-c03d907c89eb"/>
  </ds:schemaRefs>
</ds:datastoreItem>
</file>

<file path=customXml/itemProps3.xml><?xml version="1.0" encoding="utf-8"?>
<ds:datastoreItem xmlns:ds="http://schemas.openxmlformats.org/officeDocument/2006/customXml" ds:itemID="{3E2F1C3F-3712-4566-8505-90ED66697D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prijs versie 1.2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Meijer</dc:creator>
  <cp:keywords/>
  <dc:description/>
  <cp:lastModifiedBy>Ha-Vu, T.T.A. (An)</cp:lastModifiedBy>
  <cp:revision/>
  <cp:lastPrinted>2024-05-22T09:34:42Z</cp:lastPrinted>
  <dcterms:created xsi:type="dcterms:W3CDTF">2018-03-30T12:27:25Z</dcterms:created>
  <dcterms:modified xsi:type="dcterms:W3CDTF">2024-06-27T10:14:59Z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0x0101007CEC3AC02F85F54CA8D9E8D11A24D3B8</vt:lpwstr>
  </property>
  <property fmtid="{D5CDD505-2E9C-101B-9397-08002B2CF9AE}" pid="3" name="AuthorIds_UIVersion_2560">
    <vt:lpwstr>12</vt:lpwstr>
  </property>
  <property fmtid="{D5CDD505-2E9C-101B-9397-08002B2CF9AE}" pid="4" name="AuthorIds_UIVersion_512">
    <vt:lpwstr>6</vt:lpwstr>
  </property>
</Properties>
</file>