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inholland.sharepoint.com/teams/InhuurdeskbrokerLaborredimo/Gedeelde documenten/General/Project vanaf 2024/Aanbestedingen/EA inhuur tm schaal 8/Nota van inlichtingen 2/"/>
    </mc:Choice>
  </mc:AlternateContent>
  <xr:revisionPtr revIDLastSave="121" documentId="8_{C1D42B69-065E-4663-9151-1BC5E279B5D8}" xr6:coauthVersionLast="47" xr6:coauthVersionMax="47" xr10:uidLastSave="{42797490-5979-4602-A5C0-DAB9C2F8270F}"/>
  <bookViews>
    <workbookView xWindow="-108" yWindow="-108" windowWidth="23256" windowHeight="12456" tabRatio="703" activeTab="2" xr2:uid="{EA2F8B97-EEAE-484A-B62B-5E96081A0568}"/>
  </bookViews>
  <sheets>
    <sheet name="Opgave kostprijs Uitzenden" sheetId="17" r:id="rId1"/>
    <sheet name="Opgave kostprijs Payroll" sheetId="27" r:id="rId2"/>
    <sheet name="Opgave bureaumarge" sheetId="1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5" i="27" l="1"/>
  <c r="R60" i="17"/>
  <c r="K52" i="17"/>
  <c r="E52" i="17"/>
  <c r="E23" i="17"/>
  <c r="I34" i="17"/>
  <c r="G34" i="17"/>
  <c r="AO32" i="17"/>
  <c r="AM32" i="17"/>
  <c r="AK32" i="17"/>
  <c r="AI32" i="17"/>
  <c r="AG32" i="17"/>
  <c r="AE32" i="17"/>
  <c r="AB32" i="17"/>
  <c r="AB34" i="17" s="1"/>
  <c r="Z32" i="17"/>
  <c r="Z34" i="17" s="1"/>
  <c r="X32" i="17"/>
  <c r="X34" i="17" s="1"/>
  <c r="V32" i="17"/>
  <c r="T32" i="17"/>
  <c r="R32" i="17"/>
  <c r="AI42" i="17"/>
  <c r="AG42" i="17"/>
  <c r="AE42" i="17"/>
  <c r="V42" i="17"/>
  <c r="T42" i="17"/>
  <c r="R42" i="17"/>
  <c r="I42" i="17"/>
  <c r="G42" i="17"/>
  <c r="E42" i="17"/>
  <c r="E34" i="17"/>
  <c r="AE43" i="27"/>
  <c r="R43" i="27"/>
  <c r="K43" i="27"/>
  <c r="I43" i="27"/>
  <c r="G43" i="27"/>
  <c r="E43" i="27"/>
  <c r="E39" i="27"/>
  <c r="E23" i="27"/>
  <c r="AO35" i="27"/>
  <c r="AM35" i="27"/>
  <c r="AB35" i="27"/>
  <c r="Z35" i="27"/>
  <c r="X35" i="27"/>
  <c r="O35" i="27"/>
  <c r="M35" i="27"/>
  <c r="G35" i="27"/>
  <c r="E35" i="27"/>
  <c r="AK42" i="27"/>
  <c r="AK43" i="27" s="1"/>
  <c r="AI42" i="27"/>
  <c r="AI43" i="27" s="1"/>
  <c r="AG42" i="27"/>
  <c r="AG43" i="27" s="1"/>
  <c r="V43" i="27"/>
  <c r="T43" i="27"/>
  <c r="T33" i="17"/>
  <c r="V33" i="17"/>
  <c r="T31" i="17"/>
  <c r="V31" i="17"/>
  <c r="K38" i="27"/>
  <c r="I38" i="27"/>
  <c r="G38" i="27"/>
  <c r="AG47" i="27"/>
  <c r="AE47" i="27"/>
  <c r="AE48" i="27"/>
  <c r="AE49" i="27"/>
  <c r="AE50" i="27"/>
  <c r="AE46" i="27"/>
  <c r="K50" i="27"/>
  <c r="AK50" i="27" s="1"/>
  <c r="K48" i="27"/>
  <c r="AK48" i="27" s="1"/>
  <c r="K47" i="27"/>
  <c r="AK47" i="27" s="1"/>
  <c r="I47" i="27"/>
  <c r="AI47" i="27" s="1"/>
  <c r="K46" i="27"/>
  <c r="G50" i="27"/>
  <c r="AG50" i="27" s="1"/>
  <c r="AK34" i="27"/>
  <c r="AK35" i="27" s="1"/>
  <c r="AI34" i="27"/>
  <c r="AI35" i="27" s="1"/>
  <c r="AG34" i="27"/>
  <c r="AG35" i="27" s="1"/>
  <c r="AE34" i="27"/>
  <c r="AE35" i="27" s="1"/>
  <c r="V34" i="27"/>
  <c r="V35" i="27" s="1"/>
  <c r="X34" i="27"/>
  <c r="T34" i="27"/>
  <c r="T35" i="27" s="1"/>
  <c r="AG33" i="17"/>
  <c r="AE33" i="17"/>
  <c r="AI33" i="17"/>
  <c r="AI31" i="17"/>
  <c r="AG31" i="17"/>
  <c r="AE31" i="17"/>
  <c r="G54" i="27"/>
  <c r="X43" i="27" l="1"/>
  <c r="V47" i="27"/>
  <c r="X47" i="27"/>
  <c r="AK46" i="27"/>
  <c r="J17" i="17"/>
  <c r="I20" i="17"/>
  <c r="I21" i="17"/>
  <c r="I22" i="17"/>
  <c r="I26" i="17"/>
  <c r="I27" i="17"/>
  <c r="I38" i="17"/>
  <c r="I45" i="17"/>
  <c r="I47" i="17"/>
  <c r="I48" i="17"/>
  <c r="I49" i="17"/>
  <c r="I55" i="17"/>
  <c r="P17" i="17"/>
  <c r="O20" i="17"/>
  <c r="O21" i="17"/>
  <c r="O26" i="17"/>
  <c r="O27" i="17"/>
  <c r="O34" i="17"/>
  <c r="O45" i="17"/>
  <c r="O52" i="17" s="1"/>
  <c r="O28" i="17" l="1"/>
  <c r="I28" i="17"/>
  <c r="I52" i="17"/>
  <c r="I23" i="17"/>
  <c r="J24" i="17" l="1"/>
  <c r="J29" i="17" s="1"/>
  <c r="J35" i="17" l="1"/>
  <c r="J39" i="17" s="1"/>
  <c r="J55" i="17"/>
  <c r="AK39" i="27"/>
  <c r="X39" i="27"/>
  <c r="K39" i="27"/>
  <c r="I39" i="27"/>
  <c r="G39" i="27"/>
  <c r="R34" i="27"/>
  <c r="K49" i="27"/>
  <c r="I54" i="27"/>
  <c r="R50" i="27"/>
  <c r="I50" i="27"/>
  <c r="AI50" i="27" s="1"/>
  <c r="R49" i="27"/>
  <c r="I49" i="27"/>
  <c r="AI49" i="27" s="1"/>
  <c r="G49" i="27"/>
  <c r="AG49" i="27" s="1"/>
  <c r="R48" i="27"/>
  <c r="I48" i="27"/>
  <c r="G48" i="27"/>
  <c r="AG48" i="27" s="1"/>
  <c r="R47" i="27"/>
  <c r="R46" i="27"/>
  <c r="O46" i="27"/>
  <c r="M46" i="27"/>
  <c r="I46" i="27"/>
  <c r="G46" i="27"/>
  <c r="AI39" i="27"/>
  <c r="AG39" i="27"/>
  <c r="AE39" i="27"/>
  <c r="K35" i="27"/>
  <c r="I35" i="27"/>
  <c r="E28" i="27"/>
  <c r="O27" i="27"/>
  <c r="M27" i="27"/>
  <c r="K27" i="27"/>
  <c r="I27" i="27"/>
  <c r="G27" i="27"/>
  <c r="O26" i="27"/>
  <c r="M26" i="27"/>
  <c r="K26" i="27"/>
  <c r="I26" i="27"/>
  <c r="G26" i="27"/>
  <c r="F24" i="27"/>
  <c r="M22" i="27"/>
  <c r="K22" i="27"/>
  <c r="I22" i="27"/>
  <c r="G22" i="27"/>
  <c r="O22" i="27" s="1"/>
  <c r="O21" i="27"/>
  <c r="M21" i="27"/>
  <c r="G21" i="27"/>
  <c r="O20" i="27"/>
  <c r="M20" i="27"/>
  <c r="G20" i="27"/>
  <c r="AC17" i="27"/>
  <c r="AC36" i="27" s="1"/>
  <c r="AC40" i="27" s="1"/>
  <c r="AA17" i="27"/>
  <c r="AA36" i="27" s="1"/>
  <c r="AA40" i="27" s="1"/>
  <c r="Y17" i="27"/>
  <c r="Y36" i="27" s="1"/>
  <c r="Y40" i="27" s="1"/>
  <c r="W17" i="27"/>
  <c r="W36" i="27" s="1"/>
  <c r="U17" i="27"/>
  <c r="U36" i="27" s="1"/>
  <c r="S17" i="27"/>
  <c r="P17" i="27"/>
  <c r="N17" i="27"/>
  <c r="L17" i="27"/>
  <c r="J17" i="27"/>
  <c r="H17" i="27"/>
  <c r="G55" i="17"/>
  <c r="J53" i="17" l="1"/>
  <c r="J57" i="17" s="1"/>
  <c r="G23" i="27"/>
  <c r="V46" i="27"/>
  <c r="AI46" i="27"/>
  <c r="I51" i="27"/>
  <c r="J52" i="27" s="1"/>
  <c r="T46" i="27"/>
  <c r="AG46" i="27"/>
  <c r="X49" i="27"/>
  <c r="AK49" i="27"/>
  <c r="K51" i="27"/>
  <c r="V48" i="27"/>
  <c r="AI48" i="27"/>
  <c r="S36" i="27"/>
  <c r="R39" i="27"/>
  <c r="T39" i="27"/>
  <c r="U40" i="27" s="1"/>
  <c r="V39" i="27"/>
  <c r="W40" i="27" s="1"/>
  <c r="AF17" i="27"/>
  <c r="AH17" i="27"/>
  <c r="AH36" i="27" s="1"/>
  <c r="AJ17" i="27"/>
  <c r="AL17" i="27"/>
  <c r="AN17" i="27"/>
  <c r="AN36" i="27" s="1"/>
  <c r="AP17" i="27"/>
  <c r="AP36" i="27" s="1"/>
  <c r="M28" i="27"/>
  <c r="T49" i="27"/>
  <c r="H24" i="27"/>
  <c r="T48" i="27"/>
  <c r="I23" i="27"/>
  <c r="J24" i="27" s="1"/>
  <c r="T47" i="27"/>
  <c r="X48" i="27"/>
  <c r="K23" i="27"/>
  <c r="L24" i="27" s="1"/>
  <c r="I28" i="27"/>
  <c r="O28" i="27"/>
  <c r="M23" i="27"/>
  <c r="N24" i="27" s="1"/>
  <c r="K28" i="27"/>
  <c r="X50" i="27"/>
  <c r="O23" i="27"/>
  <c r="P24" i="27" s="1"/>
  <c r="G51" i="27"/>
  <c r="H52" i="27" s="1"/>
  <c r="G28" i="27"/>
  <c r="F29" i="27"/>
  <c r="Z46" i="27"/>
  <c r="AB46" i="27"/>
  <c r="E51" i="27"/>
  <c r="V49" i="27"/>
  <c r="V50" i="27"/>
  <c r="M51" i="27"/>
  <c r="T50" i="27"/>
  <c r="O51" i="27"/>
  <c r="AI37" i="17"/>
  <c r="AG37" i="17"/>
  <c r="AE37" i="17"/>
  <c r="V37" i="17"/>
  <c r="V38" i="17" s="1"/>
  <c r="T37" i="17"/>
  <c r="T38" i="17" s="1"/>
  <c r="R37" i="17"/>
  <c r="R38" i="17" s="1"/>
  <c r="T34" i="17"/>
  <c r="R31" i="17"/>
  <c r="R33" i="17"/>
  <c r="G38" i="17"/>
  <c r="M34" i="17"/>
  <c r="K34" i="17"/>
  <c r="E28" i="17"/>
  <c r="E38" i="17"/>
  <c r="F24" i="17"/>
  <c r="M27" i="17"/>
  <c r="K27" i="17"/>
  <c r="G27" i="17"/>
  <c r="F36" i="27" l="1"/>
  <c r="F40" i="27" s="1"/>
  <c r="F52" i="27" s="1"/>
  <c r="F54" i="27"/>
  <c r="S40" i="27"/>
  <c r="R34" i="17"/>
  <c r="V34" i="17"/>
  <c r="AF36" i="27"/>
  <c r="AF40" i="27" s="1"/>
  <c r="H29" i="27"/>
  <c r="H54" i="27" s="1"/>
  <c r="AP40" i="27"/>
  <c r="AN40" i="27"/>
  <c r="AH40" i="27"/>
  <c r="AL36" i="27"/>
  <c r="AL40" i="27" s="1"/>
  <c r="AJ36" i="27"/>
  <c r="AJ40" i="27" s="1"/>
  <c r="P29" i="27"/>
  <c r="P36" i="27" s="1"/>
  <c r="AM46" i="27"/>
  <c r="AM51" i="27" s="1"/>
  <c r="R51" i="27"/>
  <c r="AE51" i="27"/>
  <c r="AG51" i="27"/>
  <c r="AH52" i="27" s="1"/>
  <c r="AO46" i="27"/>
  <c r="AO51" i="27" s="1"/>
  <c r="F29" i="17"/>
  <c r="F55" i="17" s="1"/>
  <c r="J29" i="27"/>
  <c r="J36" i="27" s="1"/>
  <c r="N29" i="27"/>
  <c r="N36" i="27" s="1"/>
  <c r="L29" i="27"/>
  <c r="L36" i="27" s="1"/>
  <c r="X46" i="27"/>
  <c r="T51" i="27"/>
  <c r="U52" i="27" s="1"/>
  <c r="U56" i="27" s="1"/>
  <c r="V51" i="27"/>
  <c r="W52" i="27" s="1"/>
  <c r="W56" i="27" s="1"/>
  <c r="AB51" i="27"/>
  <c r="AC52" i="27" s="1"/>
  <c r="AC56" i="27" s="1"/>
  <c r="Z51" i="27"/>
  <c r="AA52" i="27" s="1"/>
  <c r="AA56" i="27" s="1"/>
  <c r="AI38" i="17"/>
  <c r="AG38" i="17"/>
  <c r="AE38" i="17"/>
  <c r="AP52" i="27" l="1"/>
  <c r="AP56" i="27" s="1"/>
  <c r="AN52" i="27"/>
  <c r="AN56" i="27" s="1"/>
  <c r="AF52" i="27"/>
  <c r="R59" i="27"/>
  <c r="S52" i="27"/>
  <c r="S56" i="27" s="1"/>
  <c r="F35" i="17"/>
  <c r="F39" i="17" s="1"/>
  <c r="AF56" i="27"/>
  <c r="F56" i="27"/>
  <c r="AH56" i="27"/>
  <c r="H36" i="27"/>
  <c r="H40" i="27"/>
  <c r="H56" i="27" s="1"/>
  <c r="Z59" i="27"/>
  <c r="AB59" i="27"/>
  <c r="V59" i="27"/>
  <c r="T59" i="27"/>
  <c r="J54" i="27"/>
  <c r="J40" i="27"/>
  <c r="N40" i="27"/>
  <c r="N52" i="27" s="1"/>
  <c r="N56" i="27" s="1"/>
  <c r="P40" i="27"/>
  <c r="P52" i="27" s="1"/>
  <c r="P56" i="27" s="1"/>
  <c r="L40" i="27"/>
  <c r="L52" i="27" s="1"/>
  <c r="L56" i="27" s="1"/>
  <c r="AI51" i="27"/>
  <c r="AJ52" i="27" s="1"/>
  <c r="X51" i="27"/>
  <c r="Y52" i="27" s="1"/>
  <c r="Y56" i="27" s="1"/>
  <c r="AK51" i="27"/>
  <c r="AL52" i="27" s="1"/>
  <c r="J56" i="27" l="1"/>
  <c r="G34" i="18" s="1"/>
  <c r="F53" i="17"/>
  <c r="F57" i="17" s="1"/>
  <c r="AJ56" i="27"/>
  <c r="AL56" i="27"/>
  <c r="G39" i="18"/>
  <c r="I39" i="18" s="1"/>
  <c r="G38" i="18"/>
  <c r="I38" i="18" s="1"/>
  <c r="X59" i="27"/>
  <c r="G36" i="18"/>
  <c r="I36" i="18" s="1"/>
  <c r="G32" i="18"/>
  <c r="I32" i="18" s="1"/>
  <c r="M26" i="17"/>
  <c r="M28" i="17" s="1"/>
  <c r="K26" i="17"/>
  <c r="K28" i="17" s="1"/>
  <c r="G26" i="17"/>
  <c r="G28" i="17" s="1"/>
  <c r="G37" i="18" l="1"/>
  <c r="I37" i="18" s="1"/>
  <c r="G33" i="18"/>
  <c r="I33" i="18" s="1"/>
  <c r="G35" i="18"/>
  <c r="I35" i="18" s="1"/>
  <c r="K51" i="17"/>
  <c r="K45" i="17"/>
  <c r="K22" i="17"/>
  <c r="I34" i="18"/>
  <c r="K32" i="18" l="1"/>
  <c r="AE46" i="17"/>
  <c r="AE47" i="17"/>
  <c r="AE48" i="17"/>
  <c r="AE49" i="17"/>
  <c r="AE45" i="17"/>
  <c r="AE34" i="17"/>
  <c r="AC17" i="17"/>
  <c r="AC35" i="17" s="1"/>
  <c r="AC39" i="17" s="1"/>
  <c r="AC53" i="17" s="1"/>
  <c r="AA17" i="17"/>
  <c r="AA35" i="17" s="1"/>
  <c r="AA39" i="17" s="1"/>
  <c r="AA53" i="17" s="1"/>
  <c r="Y17" i="17"/>
  <c r="Y35" i="17" s="1"/>
  <c r="Y39" i="17" s="1"/>
  <c r="W17" i="17"/>
  <c r="W35" i="17" s="1"/>
  <c r="W39" i="17" s="1"/>
  <c r="W53" i="17" s="1"/>
  <c r="U17" i="17"/>
  <c r="S17" i="17"/>
  <c r="S35" i="17" s="1"/>
  <c r="S39" i="17" s="1"/>
  <c r="AI46" i="17"/>
  <c r="AI47" i="17"/>
  <c r="AI48" i="17"/>
  <c r="V49" i="17"/>
  <c r="AI45" i="17"/>
  <c r="U35" i="17" l="1"/>
  <c r="U39" i="17" s="1"/>
  <c r="U53" i="17" s="1"/>
  <c r="V45" i="17"/>
  <c r="V46" i="17"/>
  <c r="V47" i="17"/>
  <c r="V48" i="17"/>
  <c r="AI49" i="17"/>
  <c r="AI52" i="17" l="1"/>
  <c r="K21" i="17" l="1"/>
  <c r="K20" i="17"/>
  <c r="N17" i="17"/>
  <c r="L17" i="17"/>
  <c r="H17" i="17"/>
  <c r="K23" i="17" l="1"/>
  <c r="L24" i="17" s="1"/>
  <c r="L29" i="17" s="1"/>
  <c r="L35" i="17" s="1"/>
  <c r="L39" i="17" s="1"/>
  <c r="L53" i="17" s="1"/>
  <c r="L57" i="17" s="1"/>
  <c r="AK34" i="17"/>
  <c r="AI34" i="17"/>
  <c r="AP17" i="17"/>
  <c r="AN17" i="17"/>
  <c r="AH17" i="17"/>
  <c r="AF17" i="17"/>
  <c r="AF35" i="17" s="1"/>
  <c r="AF39" i="17" s="1"/>
  <c r="AL17" i="17"/>
  <c r="AJ17" i="17"/>
  <c r="AJ35" i="17" l="1"/>
  <c r="AL35" i="17"/>
  <c r="AL39" i="17" s="1"/>
  <c r="AL53" i="17" s="1"/>
  <c r="AL57" i="17" s="1"/>
  <c r="AJ39" i="17" l="1"/>
  <c r="AJ53" i="17" s="1"/>
  <c r="AJ57" i="17" s="1"/>
  <c r="G22" i="17"/>
  <c r="O22" i="17" s="1"/>
  <c r="O23" i="17" s="1"/>
  <c r="P24" i="17" s="1"/>
  <c r="P29" i="17" s="1"/>
  <c r="P35" i="17" s="1"/>
  <c r="P39" i="17" s="1"/>
  <c r="P53" i="17" s="1"/>
  <c r="G20" i="17"/>
  <c r="P57" i="17" l="1"/>
  <c r="AG34" i="17"/>
  <c r="AH35" i="17" s="1"/>
  <c r="AH39" i="17" s="1"/>
  <c r="AH53" i="17" s="1"/>
  <c r="AH57" i="17" s="1"/>
  <c r="M22" i="17"/>
  <c r="G49" i="17"/>
  <c r="G48" i="17"/>
  <c r="AG49" i="17" l="1"/>
  <c r="AG48" i="17"/>
  <c r="M21" i="17" l="1"/>
  <c r="AO45" i="17"/>
  <c r="M45" i="17" l="1"/>
  <c r="G45" i="17"/>
  <c r="G47" i="17"/>
  <c r="G46" i="17"/>
  <c r="M20" i="17"/>
  <c r="M23" i="17" s="1"/>
  <c r="N24" i="17" s="1"/>
  <c r="N29" i="17" s="1"/>
  <c r="N35" i="17" s="1"/>
  <c r="N39" i="17" s="1"/>
  <c r="N53" i="17" s="1"/>
  <c r="G52" i="17" l="1"/>
  <c r="AM45" i="17"/>
  <c r="M52" i="17"/>
  <c r="N57" i="17" s="1"/>
  <c r="AO34" i="17"/>
  <c r="AP35" i="17" s="1"/>
  <c r="AP39" i="17" s="1"/>
  <c r="AM34" i="17"/>
  <c r="AN35" i="17" s="1"/>
  <c r="AN39" i="17" s="1"/>
  <c r="AN53" i="17" s="1"/>
  <c r="AN57" i="17" s="1"/>
  <c r="AG46" i="17"/>
  <c r="AG47" i="17"/>
  <c r="T45" i="17"/>
  <c r="AG45" i="17"/>
  <c r="AP42" i="17" l="1"/>
  <c r="AP53" i="17"/>
  <c r="AP57" i="17" s="1"/>
  <c r="X45" i="17"/>
  <c r="AK45" i="17"/>
  <c r="AK52" i="17" l="1"/>
  <c r="X52" i="17"/>
  <c r="Y53" i="17" s="1"/>
  <c r="G28" i="18"/>
  <c r="I28" i="18" s="1"/>
  <c r="T49" i="17"/>
  <c r="R49" i="17"/>
  <c r="T48" i="17"/>
  <c r="R48" i="17"/>
  <c r="T47" i="17"/>
  <c r="R47" i="17"/>
  <c r="T46" i="17"/>
  <c r="R46" i="17"/>
  <c r="AB45" i="17"/>
  <c r="Z45" i="17"/>
  <c r="R45" i="17"/>
  <c r="G21" i="17"/>
  <c r="G23" i="17" s="1"/>
  <c r="H24" i="17" s="1"/>
  <c r="H29" i="17" s="1"/>
  <c r="H35" i="17" s="1"/>
  <c r="H39" i="17" s="1"/>
  <c r="H53" i="17" s="1"/>
  <c r="X60" i="17" l="1"/>
  <c r="Y57" i="17"/>
  <c r="H55" i="17"/>
  <c r="H57" i="17" s="1"/>
  <c r="G25" i="18"/>
  <c r="I25" i="18" s="1"/>
  <c r="R52" i="17"/>
  <c r="S53" i="17" s="1"/>
  <c r="T52" i="17"/>
  <c r="U57" i="17" s="1"/>
  <c r="AM52" i="17"/>
  <c r="AE52" i="17"/>
  <c r="AF53" i="17" s="1"/>
  <c r="AF57" i="17" s="1"/>
  <c r="Z52" i="17"/>
  <c r="AA57" i="17" s="1"/>
  <c r="AB52" i="17"/>
  <c r="AC57" i="17" s="1"/>
  <c r="AO52" i="17"/>
  <c r="AG52" i="17"/>
  <c r="S57" i="17" l="1"/>
  <c r="AB60" i="17"/>
  <c r="T60" i="17"/>
  <c r="Z60" i="17"/>
  <c r="G26" i="18"/>
  <c r="I26" i="18" s="1"/>
  <c r="G27" i="18"/>
  <c r="I27" i="18" s="1"/>
  <c r="G24" i="18"/>
  <c r="I24" i="18" s="1"/>
  <c r="G29" i="18"/>
  <c r="I29" i="18" s="1"/>
  <c r="G23" i="18" l="1"/>
  <c r="I23" i="18" s="1"/>
  <c r="G30" i="18"/>
  <c r="I30" i="18" s="1"/>
  <c r="G22" i="18" l="1"/>
  <c r="I22" i="18" l="1"/>
  <c r="K22" i="18" s="1"/>
  <c r="V52" i="17"/>
  <c r="W57" i="17" s="1"/>
  <c r="V60" i="17" l="1"/>
</calcChain>
</file>

<file path=xl/sharedStrings.xml><?xml version="1.0" encoding="utf-8"?>
<sst xmlns="http://schemas.openxmlformats.org/spreadsheetml/2006/main" count="187" uniqueCount="97">
  <si>
    <t>- In de situatie dat een kostprijsfactor wijzigt zal opdrachtgever de wijzigingen verifiëren bij opdrachtnemer en hiervoor de benodigde bewijsstukken willen inzien.</t>
  </si>
  <si>
    <t>Naam Inschrijver:</t>
  </si>
  <si>
    <t>Is Inschrijver eigen risicodrager voor de WGA?</t>
  </si>
  <si>
    <t>Is Inschrijver eigen risicodrager voor de ZW Flex?</t>
  </si>
  <si>
    <t>Kostprijsfactoren - reguliere uren</t>
  </si>
  <si>
    <t>Kostprijsfactoren - overuren</t>
  </si>
  <si>
    <t>Kostprijsfactoren - toeslaguren</t>
  </si>
  <si>
    <t>Vakantiedagen (25)</t>
  </si>
  <si>
    <t>Feestdagen</t>
  </si>
  <si>
    <t>Eindejaarsuitkering</t>
  </si>
  <si>
    <t>Vakantiebijslag</t>
  </si>
  <si>
    <t>ZVW-premie</t>
  </si>
  <si>
    <t>AWf-premie</t>
  </si>
  <si>
    <t>Basispremie WAO/WIA inclusief de kinderopvang</t>
  </si>
  <si>
    <t>ZW Flex-premie</t>
  </si>
  <si>
    <t> </t>
  </si>
  <si>
    <t>Duurzame inzetbaarheid (scholingsfonds)</t>
  </si>
  <si>
    <t>SFU (sociaal fonds)</t>
  </si>
  <si>
    <t>Doorbetaling bij leegloop</t>
  </si>
  <si>
    <t>Omrekenfactor bruto-vergoeding 
(is kostprijsfactor overuren excl aanvulling ZW, PAWW en transitievergoeding)</t>
  </si>
  <si>
    <t>Dit prijsopgaveformulier is ontwikkeld door Significant Synergy en kan niet zomaar zonder toestemming voor andere inkooptrajecten worden gebruikt of gekopieerd. Voor meer informatie kunt u contact opnemen met info@significant.nl</t>
  </si>
  <si>
    <t>Weging</t>
  </si>
  <si>
    <t>Opgave bureaumarges</t>
  </si>
  <si>
    <t>- Vul alleen de geel gearceerde velden in.</t>
  </si>
  <si>
    <t>Profiel</t>
  </si>
  <si>
    <t>Productvorm</t>
  </si>
  <si>
    <t>Bruto uurloon (fictief)</t>
  </si>
  <si>
    <t>Kostprijsfactor</t>
  </si>
  <si>
    <t>Aanbod bureaumarge in euro's</t>
  </si>
  <si>
    <t>Uurtarief (fictief)</t>
  </si>
  <si>
    <t>Inschrijfprijs</t>
  </si>
  <si>
    <t>ABU fase A 
NBBU fase 1 en 2
Regulier</t>
  </si>
  <si>
    <r>
      <t xml:space="preserve">ABU fase A 
NBBU fase 1 en 2
</t>
    </r>
    <r>
      <rPr>
        <b/>
        <u/>
        <sz val="10"/>
        <color theme="1" tint="0.249977111117893"/>
        <rFont val="Arial"/>
        <family val="2"/>
      </rPr>
      <t>Pensioengerechtigd</t>
    </r>
  </si>
  <si>
    <t>P1: Uitzenden</t>
  </si>
  <si>
    <t>Gunningscriterium</t>
  </si>
  <si>
    <t>P2: Payroll</t>
  </si>
  <si>
    <t>Maximale Inschrijfprijs Uitzenden</t>
  </si>
  <si>
    <t>Maximale Inschrijfprijs Payroll</t>
  </si>
  <si>
    <r>
      <t xml:space="preserve">ABU fase C
NBBU fase 4
</t>
    </r>
    <r>
      <rPr>
        <b/>
        <u/>
        <sz val="10"/>
        <color theme="1" tint="0.249977111117893"/>
        <rFont val="Arial"/>
        <family val="2"/>
      </rPr>
      <t>Pensioengerechtigd</t>
    </r>
  </si>
  <si>
    <r>
      <t xml:space="preserve">ABU fase B
NBBU fase 3
</t>
    </r>
    <r>
      <rPr>
        <b/>
        <u/>
        <sz val="10"/>
        <color theme="1" tint="0.249977111117893"/>
        <rFont val="Arial"/>
        <family val="2"/>
      </rPr>
      <t>Pensioengerechtigd</t>
    </r>
  </si>
  <si>
    <t>ABU fase C
NBBU fase 4
Regulier</t>
  </si>
  <si>
    <t>ABU fase B
NBBU fase 3
Regulier</t>
  </si>
  <si>
    <t>Payroll contract uren
Regulier
Bepaalde tijd</t>
  </si>
  <si>
    <t>Payroll contract uren
Regulier
Onbepaalde tijd</t>
  </si>
  <si>
    <t>Payroll gewerkte uren
Gepensioneerden
Bepaalde tijd</t>
  </si>
  <si>
    <t>Payroll gewerkte uren
Gepensioneerden
Onbepaalde tijd</t>
  </si>
  <si>
    <t>Payroll gewerkte uren
Regulier
Onbepaalde tijd</t>
  </si>
  <si>
    <t>Payroll gewerkte uren
Regulier
Bepaalde tijd</t>
  </si>
  <si>
    <t>Risico doorbetaling bij ziekte - ZBC (70%) - eigenrisicodrager</t>
  </si>
  <si>
    <t>Grondslag voor PAWW</t>
  </si>
  <si>
    <t>Compensatie PAWW</t>
  </si>
  <si>
    <t xml:space="preserve"> </t>
  </si>
  <si>
    <t>5 - Sociale premies</t>
  </si>
  <si>
    <t>4 - Pensioen</t>
  </si>
  <si>
    <t>3 - PAWW</t>
  </si>
  <si>
    <t>2 - Reserveringen</t>
  </si>
  <si>
    <t>1 - Brutoloon</t>
  </si>
  <si>
    <t>6 - Transitievergoeding</t>
  </si>
  <si>
    <t>Vakantiedagen</t>
  </si>
  <si>
    <r>
      <t xml:space="preserve">Regulier 
</t>
    </r>
    <r>
      <rPr>
        <b/>
        <sz val="10"/>
        <rFont val="Arial"/>
        <family val="2"/>
      </rPr>
      <t>Geen plannen</t>
    </r>
  </si>
  <si>
    <r>
      <t xml:space="preserve">Regulier
</t>
    </r>
    <r>
      <rPr>
        <b/>
        <sz val="10"/>
        <rFont val="Arial"/>
        <family val="2"/>
      </rPr>
      <t>Wel plannen</t>
    </r>
  </si>
  <si>
    <r>
      <t xml:space="preserve">Pensioengerechtigden
</t>
    </r>
    <r>
      <rPr>
        <b/>
        <sz val="10"/>
        <rFont val="Arial"/>
        <family val="2"/>
      </rPr>
      <t>Wel plannen</t>
    </r>
  </si>
  <si>
    <t>Minimale Inschrijfprijs Uitzenden</t>
  </si>
  <si>
    <t>Minimale Inschrijfprijs Payroll</t>
  </si>
  <si>
    <t>Instructie aan Inschrijver</t>
  </si>
  <si>
    <t>- De bureaumarge voor payroll mag niet hoger zijn dan voor uitzenden. Indien de marge voor payroll hoger is dan voor uitzenden wordt de inschrijving terzijde gelegd en komt Inschrijver niet in aanmerking voor gunning</t>
  </si>
  <si>
    <t>Past Inschrijver het uitzendbeding toe in ABU: fase A / NBBU: fase 1 en 2?</t>
  </si>
  <si>
    <t xml:space="preserve">Uitzenden - ABU fase B / NBBU fase 3 </t>
  </si>
  <si>
    <t xml:space="preserve">Uitzenden - ABU fase C / NBBU fase 4 </t>
  </si>
  <si>
    <t xml:space="preserve">Uitzenden - ABU fase A / NBBU fase 1 en 2 </t>
  </si>
  <si>
    <t>Payroll - gewerkte uren - bepaalde tijd</t>
  </si>
  <si>
    <t>Payroll - gewerkte uren - onbepaalde tijd</t>
  </si>
  <si>
    <t>Payroll - contracturen - bepaalde tijd</t>
  </si>
  <si>
    <t xml:space="preserve">- De maximale Inschrijfprijs geeft weer welke Inschrijfprijs Inschrijver maximaal mag aanbieden. Indien de maximale Inschrijfprijs wordt overschreden dan wordt de Inschrijving terzijde gelegd en komt Inschrijver niet in aanmerking voor gunning. </t>
  </si>
  <si>
    <t>Payroll - contracturen - onbepaalde tijd</t>
  </si>
  <si>
    <t>- Vul eerst de tabbladen 'opgave kostprijs uitzendkrachten en payroll' in voordat de Bureaumarges worden vermeld in dit tabblad.</t>
  </si>
  <si>
    <t xml:space="preserve">Instructie aan inschrijver &gt; Vul alleen de geel gearceerde velden in. Deze input wordt overgenomen in de opbouw van de verschillende kostprijsfactoren. </t>
  </si>
  <si>
    <t xml:space="preserve">Pensioenpremie </t>
  </si>
  <si>
    <t>Bovenwettelijke werkloosheidsregeling HBO (BWR HBO)</t>
  </si>
  <si>
    <t>3 - Werkloosheidsregeling HBO</t>
  </si>
  <si>
    <t>Grondslag voor werkloosheidsregeling</t>
  </si>
  <si>
    <t>Pensioenpremie Stipp</t>
  </si>
  <si>
    <t>Aanvulling ZW uitkering (ZA HBO) - Ziekte buiten contract (ZBC)</t>
  </si>
  <si>
    <t>Risico doorbetaling bij ziekte - Ziekte in contract (ZIC) (90%)</t>
  </si>
  <si>
    <t>- De onderste regel (kostprijsfactor) vermeldt de kostprijsfactor die geldt als grondslag voor de berekening van het uurtarief (zie tabblad 'opgave bureaumarges).</t>
  </si>
  <si>
    <t>Grondslag voor pensioen en SV-premies</t>
  </si>
  <si>
    <t>Omrekenfactor bruto-vergoeding 
(is kostprijsfactor overuren excl aanvulling ZW, bovenwettelijke WW en transitievergoeding)</t>
  </si>
  <si>
    <t>Aanvulling ZW - Ziekte buiten contract (ZBC) (20/10%)</t>
  </si>
  <si>
    <t>Grondslag voor pensioen en pensioen</t>
  </si>
  <si>
    <t xml:space="preserve">- De weging en het uurloon zijn ficitief, Inschrijver kan hieraan geen rechten ontlenen. </t>
  </si>
  <si>
    <t>Bijlage H - Prijsopgaveformulier</t>
  </si>
  <si>
    <t>- De bureaumarge voor "geen plannen" mag niet hoger zijn dan voor "wel plannen". Indien de marge voor "geen plannen" hoger is dan voor uitzenden wordt de inschrijving terzijde gelegd en komt Inschrijver niet in aanmerking voor gunning.</t>
  </si>
  <si>
    <t>- De kostprijsfactoren kunnen gedurende de looptijd van de Raamovereenkomst alleen gewijzigd worden naar aanleiding van wettelijke/cao-wijzigingen en/of wijzigingen in het aantal kalenderdagen.</t>
  </si>
  <si>
    <t xml:space="preserve">- Het uurloon betreft een fictief uurloon dat een inschatting is van het gemiddelde uurloon over de verschillende functies. De functies worden ingeschaald conform Cao HBO, waarbij voor in de berekening van het gemiddelde uurloon voor surveillanten en overige functies is uitgegaan van het gemiddelde binnen de schaal.  </t>
  </si>
  <si>
    <r>
      <t>WGA-premie (</t>
    </r>
    <r>
      <rPr>
        <u/>
        <sz val="10"/>
        <rFont val="Arial"/>
        <family val="2"/>
      </rPr>
      <t>verschuldigde premie minus inhouding werknemer)</t>
    </r>
  </si>
  <si>
    <r>
      <t>Transitievergoeding (</t>
    </r>
    <r>
      <rPr>
        <sz val="10"/>
        <color rgb="FFFF0000"/>
        <rFont val="Arial"/>
        <family val="2"/>
      </rPr>
      <t>maximaal 2,78%</t>
    </r>
    <r>
      <rPr>
        <sz val="10"/>
        <rFont val="Arial"/>
        <family val="2"/>
      </rPr>
      <t>)</t>
    </r>
  </si>
  <si>
    <r>
      <t>Kort verzuim (</t>
    </r>
    <r>
      <rPr>
        <sz val="10"/>
        <color rgb="FFFF0000"/>
        <rFont val="Arial"/>
        <family val="2"/>
      </rPr>
      <t>maximaal 0,60%</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</si>
</sst>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43" formatCode="_ * #,##0.00_ ;_ * \-#,##0.00_ ;_ * &quot;-&quot;??_ ;_ @_ "/>
    <numFmt numFmtId="164" formatCode="_(* #,##0.00_);_(* \(#,##0.00\);_(* &quot;-&quot;??_);_(@_)"/>
    <numFmt numFmtId="165" formatCode="_ * #,##0.000_ ;_ * \-#,##0.000_ ;_ * &quot;-&quot;??_ ;_ @_ "/>
    <numFmt numFmtId="166" formatCode="0.0000"/>
  </numFmts>
  <fonts count="18" x14ac:knownFonts="1">
    <font>
      <sz val="11"/>
      <color theme="1"/>
      <name val="Calibri"/>
      <family val="2"/>
      <scheme val="minor"/>
    </font>
    <font>
      <sz val="11"/>
      <color theme="1"/>
      <name val="Calibri"/>
      <family val="2"/>
      <scheme val="minor"/>
    </font>
    <font>
      <b/>
      <sz val="18"/>
      <name val="Arial"/>
      <family val="2"/>
    </font>
    <font>
      <sz val="10"/>
      <name val="Arial"/>
      <family val="2"/>
    </font>
    <font>
      <b/>
      <sz val="14"/>
      <name val="Arial"/>
      <family val="2"/>
    </font>
    <font>
      <b/>
      <sz val="10"/>
      <color theme="1" tint="0.249977111117893"/>
      <name val="Arial"/>
      <family val="2"/>
    </font>
    <font>
      <b/>
      <sz val="10"/>
      <name val="Arial"/>
      <family val="2"/>
    </font>
    <font>
      <b/>
      <u/>
      <sz val="10"/>
      <color theme="1" tint="0.249977111117893"/>
      <name val="Arial"/>
      <family val="2"/>
    </font>
    <font>
      <sz val="10"/>
      <color rgb="FFFF0000"/>
      <name val="Arial"/>
      <family val="2"/>
    </font>
    <font>
      <b/>
      <sz val="12"/>
      <name val="Arial"/>
      <family val="2"/>
    </font>
    <font>
      <u/>
      <sz val="10"/>
      <name val="Arial"/>
      <family val="2"/>
    </font>
    <font>
      <sz val="11"/>
      <color theme="1"/>
      <name val="Arial"/>
      <family val="2"/>
    </font>
    <font>
      <b/>
      <sz val="11"/>
      <color theme="1"/>
      <name val="Arial"/>
      <family val="2"/>
    </font>
    <font>
      <b/>
      <sz val="10"/>
      <color rgb="FFFF0000"/>
      <name val="Arial"/>
      <family val="2"/>
    </font>
    <font>
      <i/>
      <sz val="10"/>
      <name val="Arial"/>
      <family val="2"/>
    </font>
    <font>
      <i/>
      <sz val="12"/>
      <color rgb="FF000000"/>
      <name val="Arial"/>
      <family val="2"/>
    </font>
    <font>
      <b/>
      <i/>
      <sz val="10"/>
      <color rgb="FFFF0000"/>
      <name val="Arial"/>
      <family val="2"/>
    </font>
    <font>
      <sz val="10"/>
      <color theme="1"/>
      <name val="Arial"/>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rgb="FFFFFFFF"/>
        <bgColor rgb="FF000000"/>
      </patternFill>
    </fill>
    <fill>
      <patternFill patternType="solid">
        <fgColor theme="2" tint="-9.9978637043366805E-2"/>
        <bgColor indexed="64"/>
      </patternFill>
    </fill>
    <fill>
      <patternFill patternType="solid">
        <fgColor theme="0"/>
        <bgColor rgb="FF000000"/>
      </patternFill>
    </fill>
  </fills>
  <borders count="34">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auto="1"/>
      </right>
      <top/>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theme="6" tint="0.39994506668294322"/>
      </right>
      <top/>
      <bottom/>
      <diagonal/>
    </border>
    <border>
      <left style="medium">
        <color indexed="64"/>
      </left>
      <right style="medium">
        <color indexed="64"/>
      </right>
      <top style="medium">
        <color indexed="64"/>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 fillId="0" borderId="0"/>
  </cellStyleXfs>
  <cellXfs count="179">
    <xf numFmtId="0" fontId="0" fillId="0" borderId="0" xfId="0"/>
    <xf numFmtId="0" fontId="2" fillId="2" borderId="0" xfId="0" applyFont="1" applyFill="1" applyProtection="1">
      <protection hidden="1"/>
    </xf>
    <xf numFmtId="0" fontId="3" fillId="2" borderId="0" xfId="0" applyFont="1" applyFill="1" applyProtection="1">
      <protection hidden="1"/>
    </xf>
    <xf numFmtId="0" fontId="3" fillId="2" borderId="0" xfId="0" applyFont="1" applyFill="1" applyAlignment="1" applyProtection="1">
      <alignment horizontal="center"/>
      <protection hidden="1"/>
    </xf>
    <xf numFmtId="0" fontId="3" fillId="2" borderId="0" xfId="0" applyFont="1" applyFill="1" applyAlignment="1" applyProtection="1">
      <alignment horizontal="right"/>
      <protection hidden="1"/>
    </xf>
    <xf numFmtId="0" fontId="10" fillId="2" borderId="0" xfId="0" applyFont="1" applyFill="1" applyAlignment="1" applyProtection="1">
      <alignment horizontal="left"/>
      <protection hidden="1"/>
    </xf>
    <xf numFmtId="0" fontId="3" fillId="2" borderId="0" xfId="0" quotePrefix="1" applyFont="1" applyFill="1" applyAlignment="1" applyProtection="1">
      <alignment horizontal="left"/>
      <protection hidden="1"/>
    </xf>
    <xf numFmtId="0" fontId="4" fillId="2" borderId="0" xfId="0" applyFont="1" applyFill="1" applyAlignment="1" applyProtection="1">
      <alignment horizontal="right"/>
      <protection hidden="1"/>
    </xf>
    <xf numFmtId="0" fontId="3" fillId="2" borderId="0" xfId="0" applyFont="1" applyFill="1" applyAlignment="1" applyProtection="1">
      <alignment vertical="top"/>
      <protection hidden="1"/>
    </xf>
    <xf numFmtId="0" fontId="3" fillId="2" borderId="0" xfId="0" applyFont="1" applyFill="1" applyAlignment="1" applyProtection="1">
      <alignment vertical="top" wrapText="1"/>
      <protection hidden="1"/>
    </xf>
    <xf numFmtId="0" fontId="5" fillId="2" borderId="1" xfId="0" applyFont="1" applyFill="1" applyBorder="1" applyProtection="1">
      <protection hidden="1"/>
    </xf>
    <xf numFmtId="0" fontId="5" fillId="2" borderId="15" xfId="0" applyFont="1" applyFill="1" applyBorder="1" applyProtection="1">
      <protection hidden="1"/>
    </xf>
    <xf numFmtId="0" fontId="3" fillId="2" borderId="2" xfId="0" applyFont="1" applyFill="1" applyBorder="1" applyAlignment="1" applyProtection="1">
      <alignment horizontal="left"/>
      <protection hidden="1"/>
    </xf>
    <xf numFmtId="0" fontId="3" fillId="2" borderId="16" xfId="0" applyFont="1" applyFill="1" applyBorder="1" applyProtection="1">
      <protection hidden="1"/>
    </xf>
    <xf numFmtId="0" fontId="3" fillId="2" borderId="4" xfId="0" applyFont="1" applyFill="1" applyBorder="1" applyProtection="1">
      <protection hidden="1"/>
    </xf>
    <xf numFmtId="2" fontId="3" fillId="2" borderId="0" xfId="0" applyNumberFormat="1" applyFont="1" applyFill="1" applyProtection="1">
      <protection hidden="1"/>
    </xf>
    <xf numFmtId="2" fontId="3" fillId="2" borderId="5" xfId="0" applyNumberFormat="1" applyFont="1" applyFill="1" applyBorder="1" applyProtection="1">
      <protection hidden="1"/>
    </xf>
    <xf numFmtId="0" fontId="3" fillId="2" borderId="0" xfId="0" applyFont="1" applyFill="1" applyAlignment="1" applyProtection="1">
      <alignment horizontal="left"/>
      <protection hidden="1"/>
    </xf>
    <xf numFmtId="2" fontId="3" fillId="2" borderId="0" xfId="0" applyNumberFormat="1" applyFont="1" applyFill="1" applyAlignment="1" applyProtection="1">
      <alignment horizontal="left"/>
      <protection hidden="1"/>
    </xf>
    <xf numFmtId="44" fontId="13" fillId="4" borderId="0" xfId="6" applyFont="1" applyFill="1" applyAlignment="1" applyProtection="1">
      <alignment horizontal="center"/>
    </xf>
    <xf numFmtId="44" fontId="3" fillId="2" borderId="12" xfId="6" applyFont="1" applyFill="1" applyBorder="1" applyAlignment="1" applyProtection="1">
      <alignment horizontal="right"/>
    </xf>
    <xf numFmtId="9" fontId="3" fillId="2" borderId="12" xfId="2" applyFont="1" applyFill="1" applyBorder="1" applyAlignment="1" applyProtection="1">
      <alignment horizontal="right"/>
    </xf>
    <xf numFmtId="0" fontId="14" fillId="2" borderId="0" xfId="0" applyFont="1" applyFill="1" applyAlignment="1" applyProtection="1">
      <alignment horizontal="right"/>
      <protection hidden="1"/>
    </xf>
    <xf numFmtId="0" fontId="13" fillId="2" borderId="0" xfId="0" applyFont="1" applyFill="1" applyProtection="1">
      <protection hidden="1"/>
    </xf>
    <xf numFmtId="0" fontId="16" fillId="2" borderId="0" xfId="0" applyFont="1" applyFill="1" applyProtection="1">
      <protection hidden="1"/>
    </xf>
    <xf numFmtId="44" fontId="3" fillId="0" borderId="12" xfId="6" applyFont="1" applyFill="1" applyBorder="1" applyAlignment="1" applyProtection="1">
      <alignment vertical="center" wrapText="1"/>
    </xf>
    <xf numFmtId="2" fontId="3" fillId="2" borderId="4" xfId="0" applyNumberFormat="1" applyFont="1" applyFill="1" applyBorder="1" applyProtection="1">
      <protection hidden="1"/>
    </xf>
    <xf numFmtId="0" fontId="3" fillId="0" borderId="0" xfId="0" applyFont="1" applyProtection="1">
      <protection hidden="1"/>
    </xf>
    <xf numFmtId="0" fontId="17" fillId="2" borderId="32" xfId="9" applyFont="1" applyFill="1" applyBorder="1" applyProtection="1">
      <protection hidden="1"/>
    </xf>
    <xf numFmtId="0" fontId="3" fillId="2" borderId="5" xfId="0" applyFont="1" applyFill="1" applyBorder="1" applyProtection="1">
      <protection hidden="1"/>
    </xf>
    <xf numFmtId="2" fontId="3" fillId="2" borderId="30" xfId="0" applyNumberFormat="1" applyFont="1" applyFill="1" applyBorder="1" applyProtection="1">
      <protection hidden="1"/>
    </xf>
    <xf numFmtId="10" fontId="2" fillId="2" borderId="0" xfId="0" applyNumberFormat="1" applyFont="1" applyFill="1" applyProtection="1">
      <protection hidden="1"/>
    </xf>
    <xf numFmtId="10" fontId="3" fillId="2" borderId="0" xfId="0" applyNumberFormat="1" applyFont="1" applyFill="1" applyProtection="1">
      <protection hidden="1"/>
    </xf>
    <xf numFmtId="10" fontId="3" fillId="2" borderId="0" xfId="0" applyNumberFormat="1" applyFont="1" applyFill="1" applyAlignment="1" applyProtection="1">
      <alignment vertical="top" wrapText="1"/>
      <protection hidden="1"/>
    </xf>
    <xf numFmtId="10" fontId="4" fillId="3" borderId="12" xfId="0" applyNumberFormat="1" applyFont="1" applyFill="1" applyBorder="1" applyProtection="1">
      <protection locked="0" hidden="1"/>
    </xf>
    <xf numFmtId="10" fontId="3" fillId="2" borderId="4" xfId="0" applyNumberFormat="1" applyFont="1" applyFill="1" applyBorder="1" applyProtection="1">
      <protection hidden="1"/>
    </xf>
    <xf numFmtId="10" fontId="3" fillId="2" borderId="0" xfId="0" applyNumberFormat="1" applyFont="1" applyFill="1" applyAlignment="1" applyProtection="1">
      <alignment horizontal="left"/>
      <protection hidden="1"/>
    </xf>
    <xf numFmtId="0" fontId="8" fillId="2" borderId="0" xfId="0" applyFont="1" applyFill="1" applyAlignment="1" applyProtection="1">
      <alignment horizontal="center"/>
      <protection hidden="1"/>
    </xf>
    <xf numFmtId="0" fontId="8" fillId="2" borderId="0" xfId="0" applyFont="1" applyFill="1" applyProtection="1">
      <protection hidden="1"/>
    </xf>
    <xf numFmtId="166" fontId="3" fillId="2" borderId="0" xfId="0" applyNumberFormat="1" applyFont="1" applyFill="1" applyAlignment="1" applyProtection="1">
      <alignment horizontal="center"/>
      <protection hidden="1"/>
    </xf>
    <xf numFmtId="166" fontId="3" fillId="2" borderId="0" xfId="0" applyNumberFormat="1" applyFont="1" applyFill="1" applyProtection="1">
      <protection hidden="1"/>
    </xf>
    <xf numFmtId="0" fontId="5" fillId="2" borderId="2" xfId="0" applyFont="1" applyFill="1" applyBorder="1" applyAlignment="1" applyProtection="1">
      <alignment vertical="top" wrapText="1"/>
      <protection hidden="1"/>
    </xf>
    <xf numFmtId="0" fontId="3" fillId="2" borderId="16" xfId="0" applyFont="1" applyFill="1" applyBorder="1" applyAlignment="1" applyProtection="1">
      <alignment vertical="top"/>
      <protection hidden="1"/>
    </xf>
    <xf numFmtId="10" fontId="3" fillId="2" borderId="4" xfId="0" applyNumberFormat="1" applyFont="1" applyFill="1" applyBorder="1" applyAlignment="1" applyProtection="1">
      <alignment vertical="top"/>
      <protection hidden="1"/>
    </xf>
    <xf numFmtId="2" fontId="3" fillId="2" borderId="5" xfId="1" applyNumberFormat="1" applyFont="1" applyFill="1" applyBorder="1" applyAlignment="1" applyProtection="1">
      <alignment vertical="top"/>
      <protection hidden="1"/>
    </xf>
    <xf numFmtId="10" fontId="3" fillId="2" borderId="0" xfId="0" applyNumberFormat="1" applyFont="1" applyFill="1" applyAlignment="1" applyProtection="1">
      <alignment vertical="top"/>
      <protection hidden="1"/>
    </xf>
    <xf numFmtId="2" fontId="3" fillId="2" borderId="0" xfId="1" applyNumberFormat="1" applyFont="1" applyFill="1" applyBorder="1" applyAlignment="1" applyProtection="1">
      <alignment vertical="top"/>
      <protection hidden="1"/>
    </xf>
    <xf numFmtId="2" fontId="3" fillId="2" borderId="4" xfId="1" applyNumberFormat="1" applyFont="1" applyFill="1" applyBorder="1" applyAlignment="1" applyProtection="1">
      <alignment vertical="top"/>
      <protection hidden="1"/>
    </xf>
    <xf numFmtId="0" fontId="5" fillId="2" borderId="2" xfId="0" applyFont="1" applyFill="1" applyBorder="1" applyAlignment="1" applyProtection="1">
      <alignment vertical="top"/>
      <protection hidden="1"/>
    </xf>
    <xf numFmtId="2" fontId="3" fillId="2" borderId="5" xfId="0" applyNumberFormat="1" applyFont="1" applyFill="1" applyBorder="1" applyAlignment="1" applyProtection="1">
      <alignment vertical="top"/>
      <protection hidden="1"/>
    </xf>
    <xf numFmtId="2" fontId="3" fillId="2" borderId="0" xfId="0" applyNumberFormat="1" applyFont="1" applyFill="1" applyAlignment="1" applyProtection="1">
      <alignment vertical="top"/>
      <protection hidden="1"/>
    </xf>
    <xf numFmtId="2" fontId="3" fillId="2" borderId="4" xfId="0" applyNumberFormat="1" applyFont="1" applyFill="1" applyBorder="1" applyAlignment="1" applyProtection="1">
      <alignment vertical="top"/>
      <protection hidden="1"/>
    </xf>
    <xf numFmtId="0" fontId="5" fillId="2" borderId="18" xfId="0" applyFont="1" applyFill="1" applyBorder="1" applyAlignment="1" applyProtection="1">
      <alignment vertical="top" wrapText="1"/>
      <protection hidden="1"/>
    </xf>
    <xf numFmtId="0" fontId="6" fillId="2" borderId="16" xfId="0" applyFont="1" applyFill="1" applyBorder="1" applyAlignment="1" applyProtection="1">
      <alignment vertical="top"/>
      <protection hidden="1"/>
    </xf>
    <xf numFmtId="0" fontId="3" fillId="2" borderId="16" xfId="0" quotePrefix="1" applyFont="1" applyFill="1" applyBorder="1" applyProtection="1">
      <protection hidden="1"/>
    </xf>
    <xf numFmtId="10" fontId="3" fillId="2" borderId="4" xfId="2" applyNumberFormat="1" applyFont="1" applyFill="1" applyBorder="1" applyProtection="1">
      <protection hidden="1"/>
    </xf>
    <xf numFmtId="10" fontId="3" fillId="2" borderId="0" xfId="2" applyNumberFormat="1" applyFont="1" applyFill="1" applyBorder="1" applyProtection="1">
      <protection hidden="1"/>
    </xf>
    <xf numFmtId="0" fontId="3" fillId="2" borderId="16" xfId="0" quotePrefix="1" applyFont="1" applyFill="1" applyBorder="1" applyAlignment="1" applyProtection="1">
      <alignment vertical="top"/>
      <protection hidden="1"/>
    </xf>
    <xf numFmtId="10" fontId="8" fillId="2" borderId="4" xfId="2" applyNumberFormat="1" applyFont="1" applyFill="1" applyBorder="1" applyProtection="1">
      <protection hidden="1"/>
    </xf>
    <xf numFmtId="2" fontId="8" fillId="2" borderId="5" xfId="0" applyNumberFormat="1" applyFont="1" applyFill="1" applyBorder="1" applyAlignment="1" applyProtection="1">
      <alignment vertical="top"/>
      <protection hidden="1"/>
    </xf>
    <xf numFmtId="10" fontId="8" fillId="2" borderId="0" xfId="2" applyNumberFormat="1" applyFont="1" applyFill="1" applyBorder="1" applyProtection="1">
      <protection hidden="1"/>
    </xf>
    <xf numFmtId="10" fontId="3" fillId="2" borderId="24" xfId="0" applyNumberFormat="1" applyFont="1" applyFill="1" applyBorder="1" applyAlignment="1" applyProtection="1">
      <alignment vertical="top"/>
      <protection hidden="1"/>
    </xf>
    <xf numFmtId="10" fontId="3" fillId="2" borderId="6" xfId="2" applyNumberFormat="1" applyFont="1" applyFill="1" applyBorder="1" applyProtection="1">
      <protection hidden="1"/>
    </xf>
    <xf numFmtId="10" fontId="3" fillId="2" borderId="24" xfId="2" applyNumberFormat="1" applyFont="1" applyFill="1" applyBorder="1" applyProtection="1">
      <protection hidden="1"/>
    </xf>
    <xf numFmtId="10" fontId="3" fillId="2" borderId="6" xfId="0" applyNumberFormat="1" applyFont="1" applyFill="1" applyBorder="1" applyAlignment="1" applyProtection="1">
      <alignment vertical="top"/>
      <protection hidden="1"/>
    </xf>
    <xf numFmtId="10" fontId="3" fillId="0" borderId="4" xfId="2" applyNumberFormat="1" applyFont="1" applyFill="1" applyBorder="1" applyAlignment="1" applyProtection="1">
      <alignment vertical="top"/>
      <protection hidden="1"/>
    </xf>
    <xf numFmtId="9" fontId="3" fillId="0" borderId="4" xfId="2" applyFont="1" applyFill="1" applyBorder="1" applyAlignment="1" applyProtection="1">
      <alignment vertical="top"/>
      <protection hidden="1"/>
    </xf>
    <xf numFmtId="9" fontId="3" fillId="0" borderId="0" xfId="2" applyFont="1" applyFill="1" applyBorder="1" applyAlignment="1" applyProtection="1">
      <alignment vertical="top"/>
      <protection hidden="1"/>
    </xf>
    <xf numFmtId="10" fontId="3" fillId="2" borderId="4" xfId="2" applyNumberFormat="1" applyFont="1" applyFill="1" applyBorder="1" applyAlignment="1" applyProtection="1">
      <alignment vertical="top"/>
      <protection hidden="1"/>
    </xf>
    <xf numFmtId="10" fontId="3" fillId="2" borderId="6" xfId="2" applyNumberFormat="1" applyFont="1" applyFill="1" applyBorder="1" applyAlignment="1" applyProtection="1">
      <alignment vertical="top"/>
      <protection hidden="1"/>
    </xf>
    <xf numFmtId="10" fontId="3" fillId="2" borderId="24" xfId="2" applyNumberFormat="1" applyFont="1" applyFill="1" applyBorder="1" applyAlignment="1" applyProtection="1">
      <alignment vertical="top"/>
      <protection hidden="1"/>
    </xf>
    <xf numFmtId="0" fontId="6" fillId="2" borderId="18" xfId="0" applyFont="1" applyFill="1" applyBorder="1" applyAlignment="1" applyProtection="1">
      <alignment vertical="top" wrapText="1"/>
      <protection hidden="1"/>
    </xf>
    <xf numFmtId="0" fontId="3" fillId="2" borderId="32" xfId="9" applyFill="1" applyBorder="1" applyProtection="1">
      <protection hidden="1"/>
    </xf>
    <xf numFmtId="10" fontId="3" fillId="0" borderId="4" xfId="0" applyNumberFormat="1" applyFont="1" applyBorder="1" applyAlignment="1" applyProtection="1">
      <alignment vertical="top"/>
      <protection hidden="1"/>
    </xf>
    <xf numFmtId="10" fontId="3" fillId="0" borderId="0" xfId="0" applyNumberFormat="1" applyFont="1" applyAlignment="1" applyProtection="1">
      <alignment vertical="top"/>
      <protection hidden="1"/>
    </xf>
    <xf numFmtId="2" fontId="3" fillId="2" borderId="6" xfId="0" applyNumberFormat="1" applyFont="1" applyFill="1" applyBorder="1" applyAlignment="1" applyProtection="1">
      <alignment vertical="top"/>
      <protection hidden="1"/>
    </xf>
    <xf numFmtId="2" fontId="3" fillId="2" borderId="24" xfId="0" applyNumberFormat="1" applyFont="1" applyFill="1" applyBorder="1" applyAlignment="1" applyProtection="1">
      <alignment vertical="top"/>
      <protection hidden="1"/>
    </xf>
    <xf numFmtId="10" fontId="3" fillId="2" borderId="29" xfId="0" applyNumberFormat="1" applyFont="1" applyFill="1" applyBorder="1" applyAlignment="1" applyProtection="1">
      <alignment vertical="top"/>
      <protection hidden="1"/>
    </xf>
    <xf numFmtId="0" fontId="6" fillId="2" borderId="2" xfId="0" applyFont="1" applyFill="1" applyBorder="1" applyAlignment="1" applyProtection="1">
      <alignment vertical="top"/>
      <protection hidden="1"/>
    </xf>
    <xf numFmtId="2" fontId="8" fillId="2" borderId="5" xfId="1" applyNumberFormat="1" applyFont="1" applyFill="1" applyBorder="1" applyAlignment="1" applyProtection="1">
      <alignment vertical="top"/>
      <protection hidden="1"/>
    </xf>
    <xf numFmtId="2" fontId="8" fillId="2" borderId="0" xfId="1" applyNumberFormat="1" applyFont="1" applyFill="1" applyBorder="1" applyAlignment="1" applyProtection="1">
      <alignment vertical="top"/>
      <protection hidden="1"/>
    </xf>
    <xf numFmtId="10" fontId="8" fillId="2" borderId="4" xfId="0" applyNumberFormat="1" applyFont="1" applyFill="1" applyBorder="1" applyAlignment="1" applyProtection="1">
      <alignment vertical="top"/>
      <protection hidden="1"/>
    </xf>
    <xf numFmtId="10" fontId="8" fillId="2" borderId="0" xfId="0" applyNumberFormat="1" applyFont="1" applyFill="1" applyAlignment="1" applyProtection="1">
      <alignment vertical="top"/>
      <protection hidden="1"/>
    </xf>
    <xf numFmtId="0" fontId="14" fillId="2" borderId="16" xfId="0" quotePrefix="1" applyFont="1" applyFill="1" applyBorder="1" applyAlignment="1" applyProtection="1">
      <alignment vertical="top"/>
      <protection hidden="1"/>
    </xf>
    <xf numFmtId="2" fontId="3" fillId="2" borderId="28" xfId="1" applyNumberFormat="1" applyFont="1" applyFill="1" applyBorder="1" applyAlignment="1" applyProtection="1">
      <alignment vertical="top"/>
      <protection hidden="1"/>
    </xf>
    <xf numFmtId="10" fontId="3" fillId="2" borderId="0" xfId="2" applyNumberFormat="1" applyFont="1" applyFill="1" applyBorder="1" applyAlignment="1" applyProtection="1">
      <alignment vertical="top"/>
      <protection hidden="1"/>
    </xf>
    <xf numFmtId="10" fontId="3" fillId="3" borderId="4" xfId="0" applyNumberFormat="1" applyFont="1" applyFill="1" applyBorder="1" applyAlignment="1" applyProtection="1">
      <alignment vertical="top"/>
      <protection locked="0" hidden="1"/>
    </xf>
    <xf numFmtId="0" fontId="3" fillId="0" borderId="16" xfId="0" quotePrefix="1" applyFont="1" applyBorder="1" applyProtection="1">
      <protection hidden="1"/>
    </xf>
    <xf numFmtId="10" fontId="3" fillId="2" borderId="29" xfId="2" applyNumberFormat="1" applyFont="1" applyFill="1" applyBorder="1" applyAlignment="1" applyProtection="1">
      <alignment vertical="top"/>
      <protection hidden="1"/>
    </xf>
    <xf numFmtId="10" fontId="3" fillId="2" borderId="30" xfId="2" applyNumberFormat="1" applyFont="1" applyFill="1" applyBorder="1" applyAlignment="1" applyProtection="1">
      <alignment vertical="top"/>
      <protection hidden="1"/>
    </xf>
    <xf numFmtId="10" fontId="3" fillId="2" borderId="30" xfId="0" applyNumberFormat="1" applyFont="1" applyFill="1" applyBorder="1" applyAlignment="1" applyProtection="1">
      <alignment vertical="top"/>
      <protection hidden="1"/>
    </xf>
    <xf numFmtId="0" fontId="8" fillId="2" borderId="16" xfId="0" applyFont="1" applyFill="1" applyBorder="1" applyAlignment="1" applyProtection="1">
      <alignment vertical="top"/>
      <protection hidden="1"/>
    </xf>
    <xf numFmtId="0" fontId="3" fillId="2" borderId="2" xfId="0" applyFont="1" applyFill="1" applyBorder="1" applyAlignment="1" applyProtection="1">
      <alignment vertical="top"/>
      <protection hidden="1"/>
    </xf>
    <xf numFmtId="166" fontId="3" fillId="2" borderId="3" xfId="0" applyNumberFormat="1" applyFont="1" applyFill="1" applyBorder="1" applyAlignment="1" applyProtection="1">
      <alignment vertical="top"/>
      <protection hidden="1"/>
    </xf>
    <xf numFmtId="166" fontId="6" fillId="2" borderId="17" xfId="0" applyNumberFormat="1" applyFont="1" applyFill="1" applyBorder="1" applyAlignment="1" applyProtection="1">
      <alignment horizontal="right" vertical="top"/>
      <protection hidden="1"/>
    </xf>
    <xf numFmtId="166" fontId="6" fillId="2" borderId="7" xfId="0" applyNumberFormat="1" applyFont="1" applyFill="1" applyBorder="1" applyAlignment="1" applyProtection="1">
      <alignment horizontal="right" vertical="top"/>
      <protection hidden="1"/>
    </xf>
    <xf numFmtId="166" fontId="6" fillId="2" borderId="8" xfId="1" applyNumberFormat="1" applyFont="1" applyFill="1" applyBorder="1" applyAlignment="1" applyProtection="1">
      <alignment vertical="top"/>
      <protection hidden="1"/>
    </xf>
    <xf numFmtId="166" fontId="6" fillId="2" borderId="11" xfId="0" applyNumberFormat="1" applyFont="1" applyFill="1" applyBorder="1" applyAlignment="1" applyProtection="1">
      <alignment horizontal="right" vertical="top"/>
      <protection hidden="1"/>
    </xf>
    <xf numFmtId="166" fontId="6" fillId="2" borderId="7" xfId="1" applyNumberFormat="1" applyFont="1" applyFill="1" applyBorder="1" applyAlignment="1" applyProtection="1">
      <alignment vertical="top"/>
      <protection hidden="1"/>
    </xf>
    <xf numFmtId="166" fontId="6" fillId="2" borderId="11" xfId="1" applyNumberFormat="1" applyFont="1" applyFill="1" applyBorder="1" applyAlignment="1" applyProtection="1">
      <alignment vertical="top"/>
      <protection hidden="1"/>
    </xf>
    <xf numFmtId="10" fontId="3" fillId="2" borderId="4" xfId="1" applyNumberFormat="1" applyFont="1" applyFill="1" applyBorder="1" applyAlignment="1" applyProtection="1">
      <alignment vertical="top"/>
      <protection hidden="1"/>
    </xf>
    <xf numFmtId="10" fontId="3" fillId="2" borderId="0" xfId="1" applyNumberFormat="1" applyFont="1" applyFill="1" applyBorder="1" applyAlignment="1" applyProtection="1">
      <alignment vertical="top"/>
      <protection hidden="1"/>
    </xf>
    <xf numFmtId="10" fontId="3" fillId="0" borderId="0" xfId="2" applyNumberFormat="1" applyFont="1" applyFill="1" applyBorder="1" applyAlignment="1" applyProtection="1">
      <alignment vertical="top"/>
      <protection hidden="1"/>
    </xf>
    <xf numFmtId="0" fontId="14" fillId="0" borderId="16" xfId="0" applyFont="1" applyBorder="1" applyAlignment="1" applyProtection="1">
      <alignment vertical="top"/>
      <protection hidden="1"/>
    </xf>
    <xf numFmtId="0" fontId="3" fillId="0" borderId="16" xfId="0" applyFont="1" applyBorder="1" applyAlignment="1" applyProtection="1">
      <alignment vertical="top"/>
      <protection hidden="1"/>
    </xf>
    <xf numFmtId="10" fontId="3" fillId="3" borderId="6" xfId="2" applyNumberFormat="1" applyFont="1" applyFill="1" applyBorder="1" applyAlignment="1" applyProtection="1">
      <alignment vertical="top"/>
      <protection locked="0" hidden="1"/>
    </xf>
    <xf numFmtId="10" fontId="3" fillId="3" borderId="4" xfId="2" applyNumberFormat="1" applyFont="1" applyFill="1" applyBorder="1" applyAlignment="1" applyProtection="1">
      <alignment vertical="top"/>
      <protection locked="0" hidden="1"/>
    </xf>
    <xf numFmtId="10" fontId="3" fillId="3" borderId="0" xfId="2" applyNumberFormat="1" applyFont="1" applyFill="1" applyBorder="1" applyAlignment="1" applyProtection="1">
      <alignment vertical="top"/>
      <protection locked="0" hidden="1"/>
    </xf>
    <xf numFmtId="10" fontId="3" fillId="3" borderId="24" xfId="2" applyNumberFormat="1" applyFont="1" applyFill="1" applyBorder="1" applyAlignment="1" applyProtection="1">
      <alignment vertical="top"/>
      <protection locked="0" hidden="1"/>
    </xf>
    <xf numFmtId="10" fontId="3" fillId="3" borderId="0" xfId="0" applyNumberFormat="1" applyFont="1" applyFill="1" applyAlignment="1" applyProtection="1">
      <alignment vertical="top"/>
      <protection locked="0" hidden="1"/>
    </xf>
    <xf numFmtId="10" fontId="3" fillId="0" borderId="6" xfId="0" applyNumberFormat="1" applyFont="1" applyBorder="1" applyAlignment="1" applyProtection="1">
      <alignment vertical="top"/>
      <protection hidden="1"/>
    </xf>
    <xf numFmtId="0" fontId="4" fillId="3" borderId="12" xfId="0" applyFont="1" applyFill="1" applyBorder="1" applyProtection="1">
      <protection locked="0" hidden="1"/>
    </xf>
    <xf numFmtId="10" fontId="3" fillId="3" borderId="6" xfId="0" applyNumberFormat="1" applyFont="1" applyFill="1" applyBorder="1" applyAlignment="1" applyProtection="1">
      <alignment vertical="top"/>
      <protection locked="0" hidden="1"/>
    </xf>
    <xf numFmtId="10" fontId="3" fillId="3" borderId="24" xfId="0" applyNumberFormat="1" applyFont="1" applyFill="1" applyBorder="1" applyAlignment="1" applyProtection="1">
      <alignment vertical="top"/>
      <protection locked="0" hidden="1"/>
    </xf>
    <xf numFmtId="0" fontId="0" fillId="2" borderId="0" xfId="0" applyFill="1"/>
    <xf numFmtId="0" fontId="9" fillId="2" borderId="0" xfId="0" applyFont="1" applyFill="1"/>
    <xf numFmtId="0" fontId="4" fillId="2" borderId="0" xfId="0" applyFont="1" applyFill="1" applyAlignment="1">
      <alignment horizontal="right"/>
    </xf>
    <xf numFmtId="0" fontId="4" fillId="2" borderId="0" xfId="0" applyFont="1" applyFill="1" applyAlignment="1">
      <alignment horizontal="left"/>
    </xf>
    <xf numFmtId="0" fontId="10" fillId="2" borderId="0" xfId="0" applyFont="1" applyFill="1" applyAlignment="1">
      <alignment horizontal="left"/>
    </xf>
    <xf numFmtId="0" fontId="3" fillId="2" borderId="0" xfId="0" quotePrefix="1" applyFont="1" applyFill="1" applyAlignment="1">
      <alignment horizontal="left"/>
    </xf>
    <xf numFmtId="0" fontId="8" fillId="2" borderId="0" xfId="0" quotePrefix="1" applyFont="1" applyFill="1" applyAlignment="1">
      <alignment horizontal="left"/>
    </xf>
    <xf numFmtId="0" fontId="11" fillId="2" borderId="0" xfId="0" quotePrefix="1" applyFont="1" applyFill="1"/>
    <xf numFmtId="0" fontId="3" fillId="2" borderId="0" xfId="0" applyFont="1" applyFill="1"/>
    <xf numFmtId="0" fontId="13" fillId="2" borderId="0" xfId="0" applyFont="1" applyFill="1" applyAlignment="1">
      <alignment horizontal="right"/>
    </xf>
    <xf numFmtId="0" fontId="3" fillId="2" borderId="0" xfId="0" applyFont="1" applyFill="1" applyAlignment="1">
      <alignment horizontal="center"/>
    </xf>
    <xf numFmtId="0" fontId="3" fillId="2" borderId="0" xfId="0" applyFont="1" applyFill="1" applyAlignment="1">
      <alignment horizontal="right"/>
    </xf>
    <xf numFmtId="0" fontId="8" fillId="2" borderId="0" xfId="0" applyFont="1" applyFill="1" applyAlignment="1">
      <alignment horizontal="right"/>
    </xf>
    <xf numFmtId="0" fontId="6" fillId="6" borderId="9" xfId="0" applyFont="1" applyFill="1" applyBorder="1" applyAlignment="1">
      <alignment vertical="center" wrapText="1"/>
    </xf>
    <xf numFmtId="2" fontId="6" fillId="6" borderId="10" xfId="0" applyNumberFormat="1" applyFont="1" applyFill="1" applyBorder="1" applyAlignment="1">
      <alignment vertical="center" wrapText="1"/>
    </xf>
    <xf numFmtId="0" fontId="6" fillId="6" borderId="9" xfId="0" applyFont="1" applyFill="1" applyBorder="1" applyAlignment="1">
      <alignment horizontal="right" vertical="center" wrapText="1"/>
    </xf>
    <xf numFmtId="0" fontId="6" fillId="6" borderId="12" xfId="0" applyFont="1" applyFill="1" applyBorder="1" applyAlignment="1">
      <alignment horizontal="right" vertical="center" wrapText="1"/>
    </xf>
    <xf numFmtId="0" fontId="0" fillId="2" borderId="0" xfId="0" applyFill="1" applyAlignment="1">
      <alignment wrapText="1"/>
    </xf>
    <xf numFmtId="0" fontId="3" fillId="2" borderId="12" xfId="0" applyFont="1" applyFill="1" applyBorder="1" applyAlignment="1">
      <alignment vertical="center" wrapText="1"/>
    </xf>
    <xf numFmtId="166" fontId="3" fillId="2" borderId="12" xfId="0" applyNumberFormat="1" applyFont="1" applyFill="1" applyBorder="1" applyAlignment="1">
      <alignment horizontal="center" vertical="center"/>
    </xf>
    <xf numFmtId="0" fontId="3" fillId="2" borderId="12" xfId="0" applyFont="1" applyFill="1" applyBorder="1" applyAlignment="1">
      <alignment vertical="center"/>
    </xf>
    <xf numFmtId="166" fontId="6" fillId="6" borderId="9" xfId="0" applyNumberFormat="1" applyFont="1" applyFill="1" applyBorder="1" applyAlignment="1">
      <alignment horizontal="right" vertical="center" wrapText="1"/>
    </xf>
    <xf numFmtId="0" fontId="0" fillId="2" borderId="0" xfId="0" applyFill="1" applyProtection="1">
      <protection locked="0"/>
    </xf>
    <xf numFmtId="0" fontId="5" fillId="2" borderId="25" xfId="0" applyFont="1" applyFill="1" applyBorder="1" applyAlignment="1" applyProtection="1">
      <alignment horizontal="center" wrapText="1"/>
      <protection hidden="1"/>
    </xf>
    <xf numFmtId="0" fontId="5" fillId="2" borderId="26" xfId="0" applyFont="1" applyFill="1" applyBorder="1" applyAlignment="1" applyProtection="1">
      <alignment horizontal="center" wrapText="1"/>
      <protection hidden="1"/>
    </xf>
    <xf numFmtId="0" fontId="4" fillId="2" borderId="19" xfId="0" applyFont="1" applyFill="1" applyBorder="1" applyAlignment="1" applyProtection="1">
      <alignment horizontal="center" vertical="center" wrapText="1"/>
      <protection hidden="1"/>
    </xf>
    <xf numFmtId="0" fontId="4" fillId="2" borderId="21" xfId="0" applyFont="1" applyFill="1" applyBorder="1" applyAlignment="1" applyProtection="1">
      <alignment horizontal="center" vertical="center" wrapText="1"/>
      <protection hidden="1"/>
    </xf>
    <xf numFmtId="0" fontId="4" fillId="2" borderId="20" xfId="0" applyFont="1" applyFill="1" applyBorder="1" applyAlignment="1" applyProtection="1">
      <alignment horizontal="center" vertical="center" wrapText="1"/>
      <protection hidden="1"/>
    </xf>
    <xf numFmtId="0" fontId="5" fillId="2" borderId="33" xfId="0" applyFont="1" applyFill="1" applyBorder="1" applyAlignment="1" applyProtection="1">
      <alignment horizontal="center" wrapText="1"/>
      <protection hidden="1"/>
    </xf>
    <xf numFmtId="0" fontId="5" fillId="2" borderId="27" xfId="0" applyFont="1" applyFill="1" applyBorder="1" applyAlignment="1" applyProtection="1">
      <alignment horizontal="center" wrapText="1"/>
      <protection hidden="1"/>
    </xf>
    <xf numFmtId="0" fontId="4" fillId="3" borderId="12" xfId="0" applyFont="1" applyFill="1" applyBorder="1" applyAlignment="1" applyProtection="1">
      <alignment horizontal="left"/>
      <protection locked="0" hidden="1"/>
    </xf>
    <xf numFmtId="0" fontId="6" fillId="2" borderId="0" xfId="0" applyFont="1" applyFill="1" applyAlignment="1" applyProtection="1">
      <alignment horizontal="right" vertical="center" wrapText="1"/>
      <protection hidden="1"/>
    </xf>
    <xf numFmtId="0" fontId="5" fillId="0" borderId="27" xfId="0" applyFont="1" applyBorder="1" applyAlignment="1" applyProtection="1">
      <alignment horizontal="center" wrapText="1"/>
      <protection hidden="1"/>
    </xf>
    <xf numFmtId="0" fontId="5" fillId="0" borderId="25" xfId="0" applyFont="1" applyBorder="1" applyAlignment="1" applyProtection="1">
      <alignment horizontal="center" wrapText="1"/>
      <protection hidden="1"/>
    </xf>
    <xf numFmtId="0" fontId="5" fillId="0" borderId="33" xfId="0" applyFont="1" applyBorder="1" applyAlignment="1" applyProtection="1">
      <alignment horizontal="center" wrapText="1"/>
      <protection hidden="1"/>
    </xf>
    <xf numFmtId="0" fontId="6" fillId="2" borderId="12" xfId="0" applyFont="1" applyFill="1" applyBorder="1" applyAlignment="1" applyProtection="1">
      <alignment horizontal="center" wrapText="1"/>
      <protection hidden="1"/>
    </xf>
    <xf numFmtId="165" fontId="6" fillId="2" borderId="9" xfId="1" applyNumberFormat="1" applyFont="1" applyFill="1" applyBorder="1" applyAlignment="1" applyProtection="1">
      <alignment horizontal="center"/>
      <protection hidden="1"/>
    </xf>
    <xf numFmtId="165" fontId="6" fillId="2" borderId="23" xfId="1" applyNumberFormat="1" applyFont="1" applyFill="1" applyBorder="1" applyAlignment="1" applyProtection="1">
      <alignment horizontal="center"/>
      <protection hidden="1"/>
    </xf>
    <xf numFmtId="0" fontId="5" fillId="2" borderId="19" xfId="0" applyFont="1" applyFill="1" applyBorder="1" applyAlignment="1" applyProtection="1">
      <alignment horizontal="center" wrapText="1"/>
      <protection hidden="1"/>
    </xf>
    <xf numFmtId="0" fontId="5" fillId="2" borderId="31" xfId="0" applyFont="1" applyFill="1" applyBorder="1" applyAlignment="1" applyProtection="1">
      <alignment horizontal="center" wrapText="1"/>
      <protection hidden="1"/>
    </xf>
    <xf numFmtId="165" fontId="6" fillId="2" borderId="9" xfId="1" applyNumberFormat="1" applyFont="1" applyFill="1" applyBorder="1" applyAlignment="1" applyProtection="1">
      <alignment horizontal="center" vertical="center"/>
      <protection hidden="1"/>
    </xf>
    <xf numFmtId="165" fontId="6" fillId="2" borderId="23" xfId="1" applyNumberFormat="1" applyFont="1" applyFill="1" applyBorder="1" applyAlignment="1" applyProtection="1">
      <alignment horizontal="center" vertical="center"/>
      <protection hidden="1"/>
    </xf>
    <xf numFmtId="0" fontId="12" fillId="2" borderId="12" xfId="0" applyFont="1" applyFill="1" applyBorder="1" applyAlignment="1">
      <alignment horizontal="center" vertical="center"/>
    </xf>
    <xf numFmtId="7" fontId="3" fillId="3" borderId="13" xfId="6" applyNumberFormat="1" applyFont="1" applyFill="1" applyBorder="1" applyAlignment="1" applyProtection="1">
      <alignment horizontal="center" vertical="center"/>
      <protection locked="0"/>
    </xf>
    <xf numFmtId="7" fontId="3" fillId="3" borderId="22" xfId="6" applyNumberFormat="1" applyFont="1" applyFill="1" applyBorder="1" applyAlignment="1" applyProtection="1">
      <alignment horizontal="center" vertical="center"/>
      <protection locked="0"/>
    </xf>
    <xf numFmtId="0" fontId="4" fillId="3" borderId="12" xfId="0" applyFont="1" applyFill="1" applyBorder="1" applyAlignment="1" applyProtection="1">
      <alignment horizontal="left"/>
      <protection locked="0"/>
    </xf>
    <xf numFmtId="0" fontId="3" fillId="2" borderId="13" xfId="0" applyFont="1" applyFill="1" applyBorder="1" applyAlignment="1">
      <alignment horizontal="center" vertical="top" wrapText="1"/>
    </xf>
    <xf numFmtId="0" fontId="3" fillId="2" borderId="14" xfId="0" applyFont="1" applyFill="1" applyBorder="1" applyAlignment="1">
      <alignment horizontal="center" vertical="top" wrapText="1"/>
    </xf>
    <xf numFmtId="0" fontId="3" fillId="2" borderId="0" xfId="0" applyFont="1" applyFill="1" applyAlignment="1">
      <alignment horizontal="center"/>
    </xf>
    <xf numFmtId="0" fontId="3" fillId="2" borderId="22" xfId="0" applyFont="1" applyFill="1" applyBorder="1" applyAlignment="1">
      <alignment horizontal="center" vertical="top" wrapText="1"/>
    </xf>
    <xf numFmtId="7" fontId="3" fillId="3" borderId="14" xfId="6" applyNumberFormat="1" applyFont="1" applyFill="1" applyBorder="1" applyAlignment="1" applyProtection="1">
      <alignment horizontal="center" vertical="center"/>
      <protection locked="0"/>
    </xf>
    <xf numFmtId="44" fontId="3" fillId="2" borderId="12" xfId="6" applyFont="1" applyFill="1" applyBorder="1" applyAlignment="1" applyProtection="1">
      <alignment horizontal="center" vertical="center"/>
    </xf>
    <xf numFmtId="0" fontId="0" fillId="0" borderId="0" xfId="0" applyProtection="1"/>
    <xf numFmtId="10" fontId="3" fillId="5" borderId="4" xfId="0" applyNumberFormat="1" applyFont="1" applyFill="1" applyBorder="1" applyProtection="1"/>
    <xf numFmtId="0" fontId="3" fillId="5" borderId="5" xfId="0" applyFont="1" applyFill="1" applyBorder="1" applyProtection="1"/>
    <xf numFmtId="0" fontId="3" fillId="5" borderId="0" xfId="0" applyFont="1" applyFill="1" applyProtection="1"/>
    <xf numFmtId="10" fontId="3" fillId="5" borderId="0" xfId="0" applyNumberFormat="1" applyFont="1" applyFill="1" applyProtection="1"/>
    <xf numFmtId="10" fontId="3" fillId="0" borderId="4" xfId="0" applyNumberFormat="1" applyFont="1" applyBorder="1" applyProtection="1"/>
    <xf numFmtId="0" fontId="15" fillId="5" borderId="0" xfId="0" applyFont="1" applyFill="1" applyAlignment="1" applyProtection="1">
      <alignment horizontal="center" wrapText="1"/>
    </xf>
    <xf numFmtId="0" fontId="8" fillId="0" borderId="5" xfId="0" applyFont="1" applyBorder="1" applyProtection="1"/>
    <xf numFmtId="10" fontId="3" fillId="0" borderId="6" xfId="0" applyNumberFormat="1" applyFont="1" applyBorder="1" applyProtection="1"/>
    <xf numFmtId="0" fontId="8" fillId="5" borderId="5" xfId="0" applyFont="1" applyFill="1" applyBorder="1" applyProtection="1"/>
    <xf numFmtId="10" fontId="3" fillId="7" borderId="24" xfId="0" applyNumberFormat="1" applyFont="1" applyFill="1" applyBorder="1" applyProtection="1"/>
    <xf numFmtId="10" fontId="3" fillId="7" borderId="6" xfId="0" applyNumberFormat="1" applyFont="1" applyFill="1" applyBorder="1" applyProtection="1"/>
    <xf numFmtId="0" fontId="3" fillId="7" borderId="5" xfId="0" applyFont="1" applyFill="1" applyBorder="1" applyProtection="1"/>
  </cellXfs>
  <cellStyles count="10">
    <cellStyle name="Komma" xfId="1" builtinId="3"/>
    <cellStyle name="Komma 2" xfId="3" xr:uid="{9D88AE03-9008-43CF-A44D-4B72E785E009}"/>
    <cellStyle name="Komma 3" xfId="5" xr:uid="{48DB3C6A-A877-4FF2-9A51-6DB73D8D9598}"/>
    <cellStyle name="Komma 4" xfId="7" xr:uid="{EF047B4B-6DBA-48F9-88EE-C0D08DA5654F}"/>
    <cellStyle name="Normal 2" xfId="9" xr:uid="{F04A05D2-475B-4433-BA25-55E5A660ECF9}"/>
    <cellStyle name="Procent" xfId="2" builtinId="5"/>
    <cellStyle name="Standaard" xfId="0" builtinId="0"/>
    <cellStyle name="Valuta" xfId="6" builtinId="4"/>
    <cellStyle name="Valuta 2" xfId="4" xr:uid="{6934795E-0438-459B-8EC9-0373117C98F3}"/>
    <cellStyle name="Valuta 3" xfId="8" xr:uid="{6D10934F-7141-4151-A191-87A5D1FA7AC9}"/>
  </cellStyles>
  <dxfs count="1">
    <dxf>
      <font>
        <b val="0"/>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FAF92-D4BD-4913-B333-B9C1E71CB729}">
  <dimension ref="B1:AQ94"/>
  <sheetViews>
    <sheetView zoomScale="80" zoomScaleNormal="80" workbookViewId="0">
      <selection activeCell="J28" sqref="J28"/>
    </sheetView>
  </sheetViews>
  <sheetFormatPr defaultColWidth="9.21875" defaultRowHeight="13.2" x14ac:dyDescent="0.25"/>
  <cols>
    <col min="1" max="2" width="2" style="2" customWidth="1"/>
    <col min="3" max="3" width="46.77734375" style="17" customWidth="1"/>
    <col min="4" max="4" width="61.21875" style="2" customWidth="1"/>
    <col min="5" max="5" width="10.5546875" style="32" customWidth="1"/>
    <col min="6" max="6" width="10.5546875" style="15" customWidth="1"/>
    <col min="7" max="7" width="10.5546875" style="32" customWidth="1"/>
    <col min="8" max="8" width="10.5546875" style="2" customWidth="1"/>
    <col min="9" max="9" width="10.5546875" style="32" customWidth="1"/>
    <col min="10" max="10" width="10.5546875" style="2" customWidth="1"/>
    <col min="11" max="11" width="10.5546875" style="32" customWidth="1"/>
    <col min="12" max="14" width="10.5546875" style="2" customWidth="1"/>
    <col min="15" max="15" width="10.5546875" style="32" customWidth="1"/>
    <col min="16" max="16" width="10.5546875" style="3" customWidth="1"/>
    <col min="17" max="17" width="6.77734375" style="3" customWidth="1"/>
    <col min="18" max="18" width="10.5546875" style="3" customWidth="1"/>
    <col min="19" max="20" width="10.5546875" style="4" customWidth="1"/>
    <col min="21" max="23" width="10.5546875" style="2" customWidth="1"/>
    <col min="24" max="24" width="10.5546875" style="32" customWidth="1"/>
    <col min="25" max="25" width="10.5546875" style="2" customWidth="1"/>
    <col min="26" max="26" width="10.5546875" style="32" customWidth="1"/>
    <col min="27" max="27" width="10.5546875" style="2" customWidth="1"/>
    <col min="28" max="28" width="10.5546875" style="32" customWidth="1"/>
    <col min="29" max="29" width="10.5546875" style="2" customWidth="1"/>
    <col min="30" max="30" width="7.44140625" style="2" customWidth="1"/>
    <col min="31" max="34" width="10.5546875" style="2" customWidth="1"/>
    <col min="35" max="35" width="10.5546875" style="32" customWidth="1"/>
    <col min="36" max="42" width="10.5546875" style="2" customWidth="1"/>
    <col min="43" max="16384" width="9.21875" style="2"/>
  </cols>
  <sheetData>
    <row r="1" spans="2:42" ht="22.8" x14ac:dyDescent="0.4">
      <c r="B1" s="1"/>
      <c r="C1" s="1" t="s">
        <v>90</v>
      </c>
      <c r="D1" s="1"/>
      <c r="E1" s="31"/>
      <c r="F1" s="1"/>
      <c r="G1" s="31"/>
      <c r="H1" s="1"/>
      <c r="I1" s="31"/>
      <c r="J1" s="1"/>
      <c r="K1" s="31"/>
      <c r="L1" s="1"/>
    </row>
    <row r="2" spans="2:42" ht="14.85" customHeight="1" x14ac:dyDescent="0.4">
      <c r="B2" s="1"/>
      <c r="C2" s="1"/>
      <c r="D2" s="1"/>
      <c r="E2" s="31"/>
      <c r="F2" s="1"/>
      <c r="G2" s="31"/>
      <c r="H2" s="1"/>
      <c r="I2" s="31"/>
      <c r="J2" s="1"/>
      <c r="K2" s="31"/>
      <c r="L2" s="1"/>
    </row>
    <row r="3" spans="2:42" ht="14.85" customHeight="1" x14ac:dyDescent="0.4">
      <c r="B3" s="1"/>
      <c r="C3" s="5" t="s">
        <v>76</v>
      </c>
    </row>
    <row r="4" spans="2:42" ht="14.85" customHeight="1" x14ac:dyDescent="0.4">
      <c r="B4" s="1"/>
      <c r="C4" s="6" t="s">
        <v>92</v>
      </c>
    </row>
    <row r="5" spans="2:42" ht="14.85" customHeight="1" x14ac:dyDescent="0.4">
      <c r="B5" s="1"/>
      <c r="C5" s="6" t="s">
        <v>0</v>
      </c>
    </row>
    <row r="6" spans="2:42" ht="14.85" customHeight="1" x14ac:dyDescent="0.4">
      <c r="B6" s="1"/>
      <c r="C6" s="6" t="s">
        <v>84</v>
      </c>
    </row>
    <row r="7" spans="2:42" ht="14.85" customHeight="1" x14ac:dyDescent="0.4">
      <c r="B7" s="1"/>
      <c r="C7" s="6"/>
      <c r="D7" s="1"/>
      <c r="E7" s="31"/>
      <c r="F7" s="1"/>
      <c r="G7" s="31"/>
      <c r="H7" s="1"/>
      <c r="I7" s="31"/>
      <c r="J7" s="1"/>
      <c r="K7" s="31"/>
      <c r="L7" s="1"/>
    </row>
    <row r="8" spans="2:42" ht="22.8" x14ac:dyDescent="0.4">
      <c r="B8" s="1"/>
      <c r="C8" s="2"/>
      <c r="D8" s="7" t="s">
        <v>1</v>
      </c>
      <c r="E8" s="144"/>
      <c r="F8" s="144"/>
      <c r="G8" s="144"/>
      <c r="H8" s="144"/>
    </row>
    <row r="9" spans="2:42" ht="21.6" customHeight="1" x14ac:dyDescent="0.25">
      <c r="C9" s="8"/>
      <c r="D9" s="9"/>
      <c r="E9" s="33"/>
      <c r="F9" s="9"/>
    </row>
    <row r="10" spans="2:42" ht="28.35" customHeight="1" x14ac:dyDescent="0.3">
      <c r="C10" s="145" t="s">
        <v>66</v>
      </c>
      <c r="D10" s="145"/>
      <c r="E10" s="34"/>
      <c r="F10" s="24"/>
      <c r="P10" s="166"/>
    </row>
    <row r="11" spans="2:42" ht="28.35" customHeight="1" x14ac:dyDescent="0.3">
      <c r="C11" s="145" t="s">
        <v>2</v>
      </c>
      <c r="D11" s="145"/>
      <c r="E11" s="34"/>
      <c r="F11" s="2"/>
    </row>
    <row r="12" spans="2:42" ht="28.35" customHeight="1" x14ac:dyDescent="0.3">
      <c r="C12" s="145" t="s">
        <v>3</v>
      </c>
      <c r="D12" s="145"/>
      <c r="E12" s="34"/>
      <c r="F12" s="2"/>
    </row>
    <row r="13" spans="2:42" ht="21.6" customHeight="1" thickBot="1" x14ac:dyDescent="0.3">
      <c r="C13" s="8"/>
      <c r="D13" s="9"/>
      <c r="E13" s="33"/>
      <c r="F13" s="9"/>
    </row>
    <row r="14" spans="2:42" ht="26.85" customHeight="1" thickBot="1" x14ac:dyDescent="0.3">
      <c r="C14" s="8"/>
      <c r="D14" s="9"/>
      <c r="E14" s="139" t="s">
        <v>4</v>
      </c>
      <c r="F14" s="140"/>
      <c r="G14" s="140"/>
      <c r="H14" s="140"/>
      <c r="I14" s="140"/>
      <c r="J14" s="140"/>
      <c r="K14" s="140"/>
      <c r="L14" s="140"/>
      <c r="M14" s="140"/>
      <c r="N14" s="140"/>
      <c r="O14" s="140"/>
      <c r="P14" s="141"/>
      <c r="R14" s="139" t="s">
        <v>5</v>
      </c>
      <c r="S14" s="140"/>
      <c r="T14" s="140"/>
      <c r="U14" s="140"/>
      <c r="V14" s="140"/>
      <c r="W14" s="140"/>
      <c r="X14" s="140"/>
      <c r="Y14" s="140"/>
      <c r="Z14" s="140"/>
      <c r="AA14" s="140"/>
      <c r="AB14" s="140"/>
      <c r="AC14" s="141"/>
      <c r="AE14" s="139" t="s">
        <v>6</v>
      </c>
      <c r="AF14" s="140"/>
      <c r="AG14" s="140"/>
      <c r="AH14" s="140"/>
      <c r="AI14" s="140"/>
      <c r="AJ14" s="140"/>
      <c r="AK14" s="140"/>
      <c r="AL14" s="140"/>
      <c r="AM14" s="140"/>
      <c r="AN14" s="140"/>
      <c r="AO14" s="140"/>
      <c r="AP14" s="141"/>
    </row>
    <row r="15" spans="2:42" ht="41.1" customHeight="1" x14ac:dyDescent="0.25">
      <c r="C15" s="10"/>
      <c r="D15" s="11"/>
      <c r="E15" s="137" t="s">
        <v>31</v>
      </c>
      <c r="F15" s="142"/>
      <c r="G15" s="143" t="s">
        <v>41</v>
      </c>
      <c r="H15" s="143"/>
      <c r="I15" s="137" t="s">
        <v>40</v>
      </c>
      <c r="J15" s="138"/>
      <c r="K15" s="146" t="s">
        <v>32</v>
      </c>
      <c r="L15" s="147"/>
      <c r="M15" s="137" t="s">
        <v>39</v>
      </c>
      <c r="N15" s="138"/>
      <c r="O15" s="137" t="s">
        <v>38</v>
      </c>
      <c r="P15" s="138"/>
      <c r="R15" s="137" t="s">
        <v>31</v>
      </c>
      <c r="S15" s="142"/>
      <c r="T15" s="143" t="s">
        <v>41</v>
      </c>
      <c r="U15" s="138"/>
      <c r="V15" s="137" t="s">
        <v>40</v>
      </c>
      <c r="W15" s="142"/>
      <c r="X15" s="146" t="s">
        <v>32</v>
      </c>
      <c r="Y15" s="147"/>
      <c r="Z15" s="137" t="s">
        <v>39</v>
      </c>
      <c r="AA15" s="138"/>
      <c r="AB15" s="143" t="s">
        <v>38</v>
      </c>
      <c r="AC15" s="138"/>
      <c r="AE15" s="137" t="s">
        <v>31</v>
      </c>
      <c r="AF15" s="137"/>
      <c r="AG15" s="137" t="s">
        <v>41</v>
      </c>
      <c r="AH15" s="138"/>
      <c r="AI15" s="143" t="s">
        <v>40</v>
      </c>
      <c r="AJ15" s="137"/>
      <c r="AK15" s="147" t="s">
        <v>32</v>
      </c>
      <c r="AL15" s="148"/>
      <c r="AM15" s="143" t="s">
        <v>39</v>
      </c>
      <c r="AN15" s="143"/>
      <c r="AO15" s="137" t="s">
        <v>38</v>
      </c>
      <c r="AP15" s="138"/>
    </row>
    <row r="16" spans="2:42" x14ac:dyDescent="0.25">
      <c r="C16" s="12"/>
      <c r="D16" s="13"/>
      <c r="E16" s="35"/>
      <c r="F16" s="16"/>
      <c r="H16" s="15"/>
      <c r="I16" s="35"/>
      <c r="J16" s="16"/>
      <c r="L16" s="15"/>
      <c r="M16" s="14"/>
      <c r="N16" s="16"/>
      <c r="O16" s="35"/>
      <c r="P16" s="16"/>
      <c r="R16" s="14"/>
      <c r="S16" s="16"/>
      <c r="T16" s="2"/>
      <c r="U16" s="16"/>
      <c r="V16" s="26"/>
      <c r="W16" s="16"/>
      <c r="Y16" s="15"/>
      <c r="Z16" s="35"/>
      <c r="AA16" s="16"/>
      <c r="AC16" s="16"/>
      <c r="AE16" s="14"/>
      <c r="AF16" s="30"/>
      <c r="AG16" s="14"/>
      <c r="AH16" s="16"/>
      <c r="AJ16" s="30"/>
      <c r="AK16" s="26"/>
      <c r="AL16" s="16"/>
      <c r="AN16" s="30"/>
      <c r="AO16" s="14"/>
      <c r="AP16" s="16"/>
    </row>
    <row r="17" spans="3:42" ht="13.35" customHeight="1" x14ac:dyDescent="0.25">
      <c r="C17" s="41" t="s">
        <v>56</v>
      </c>
      <c r="D17" s="42"/>
      <c r="E17" s="43"/>
      <c r="F17" s="44">
        <v>100</v>
      </c>
      <c r="G17" s="45"/>
      <c r="H17" s="46">
        <f>F17</f>
        <v>100</v>
      </c>
      <c r="I17" s="100"/>
      <c r="J17" s="44">
        <f>F17</f>
        <v>100</v>
      </c>
      <c r="K17" s="101"/>
      <c r="L17" s="46">
        <f>F17</f>
        <v>100</v>
      </c>
      <c r="M17" s="43"/>
      <c r="N17" s="44">
        <f>F17</f>
        <v>100</v>
      </c>
      <c r="O17" s="43"/>
      <c r="P17" s="44">
        <f>F17</f>
        <v>100</v>
      </c>
      <c r="R17" s="43"/>
      <c r="S17" s="44">
        <f>F17</f>
        <v>100</v>
      </c>
      <c r="T17" s="45"/>
      <c r="U17" s="44">
        <f>F17</f>
        <v>100</v>
      </c>
      <c r="V17" s="47"/>
      <c r="W17" s="44">
        <f>F17</f>
        <v>100</v>
      </c>
      <c r="X17" s="101"/>
      <c r="Y17" s="46">
        <f>F17</f>
        <v>100</v>
      </c>
      <c r="Z17" s="43"/>
      <c r="AA17" s="44">
        <f>F17</f>
        <v>100</v>
      </c>
      <c r="AB17" s="45"/>
      <c r="AC17" s="44">
        <f>F17</f>
        <v>100</v>
      </c>
      <c r="AE17" s="43"/>
      <c r="AF17" s="46">
        <f>J17</f>
        <v>100</v>
      </c>
      <c r="AG17" s="43"/>
      <c r="AH17" s="44">
        <f>J17</f>
        <v>100</v>
      </c>
      <c r="AI17" s="101"/>
      <c r="AJ17" s="46">
        <f>J17</f>
        <v>100</v>
      </c>
      <c r="AK17" s="47"/>
      <c r="AL17" s="44">
        <f>J17</f>
        <v>100</v>
      </c>
      <c r="AM17" s="45"/>
      <c r="AN17" s="46">
        <f>J17</f>
        <v>100</v>
      </c>
      <c r="AO17" s="43"/>
      <c r="AP17" s="44">
        <f>J17</f>
        <v>100</v>
      </c>
    </row>
    <row r="18" spans="3:42" x14ac:dyDescent="0.25">
      <c r="C18" s="48"/>
      <c r="D18" s="42"/>
      <c r="E18" s="43"/>
      <c r="F18" s="49"/>
      <c r="G18" s="45"/>
      <c r="H18" s="50"/>
      <c r="I18" s="43"/>
      <c r="J18" s="49"/>
      <c r="K18" s="45"/>
      <c r="L18" s="50"/>
      <c r="M18" s="43"/>
      <c r="N18" s="49"/>
      <c r="O18" s="43"/>
      <c r="P18" s="49"/>
      <c r="R18" s="43"/>
      <c r="S18" s="49"/>
      <c r="T18" s="45"/>
      <c r="U18" s="49"/>
      <c r="V18" s="51"/>
      <c r="W18" s="49"/>
      <c r="X18" s="45"/>
      <c r="Y18" s="50"/>
      <c r="Z18" s="43"/>
      <c r="AA18" s="49"/>
      <c r="AB18" s="45"/>
      <c r="AC18" s="49"/>
      <c r="AE18" s="43"/>
      <c r="AF18" s="50"/>
      <c r="AG18" s="43"/>
      <c r="AH18" s="49"/>
      <c r="AI18" s="45"/>
      <c r="AJ18" s="50"/>
      <c r="AK18" s="51"/>
      <c r="AL18" s="49"/>
      <c r="AM18" s="45"/>
      <c r="AN18" s="50"/>
      <c r="AO18" s="43"/>
      <c r="AP18" s="49"/>
    </row>
    <row r="19" spans="3:42" ht="14.55" customHeight="1" x14ac:dyDescent="0.25">
      <c r="C19" s="52" t="s">
        <v>55</v>
      </c>
      <c r="D19" s="53"/>
      <c r="E19" s="43"/>
      <c r="F19" s="49"/>
      <c r="G19" s="45"/>
      <c r="H19" s="50"/>
      <c r="I19" s="43"/>
      <c r="J19" s="49"/>
      <c r="K19" s="45"/>
      <c r="L19" s="50"/>
      <c r="M19" s="43"/>
      <c r="N19" s="49"/>
      <c r="O19" s="43"/>
      <c r="P19" s="49"/>
      <c r="R19" s="43"/>
      <c r="S19" s="49"/>
      <c r="T19" s="45"/>
      <c r="U19" s="49"/>
      <c r="V19" s="51"/>
      <c r="W19" s="49"/>
      <c r="X19" s="45"/>
      <c r="Y19" s="50"/>
      <c r="Z19" s="43"/>
      <c r="AA19" s="49"/>
      <c r="AB19" s="45"/>
      <c r="AC19" s="49"/>
      <c r="AE19" s="43"/>
      <c r="AF19" s="50"/>
      <c r="AG19" s="43"/>
      <c r="AH19" s="49"/>
      <c r="AI19" s="45"/>
      <c r="AJ19" s="50"/>
      <c r="AK19" s="51"/>
      <c r="AL19" s="49"/>
      <c r="AM19" s="45"/>
      <c r="AN19" s="50"/>
      <c r="AO19" s="43"/>
      <c r="AP19" s="49"/>
    </row>
    <row r="20" spans="3:42" ht="20.85" customHeight="1" x14ac:dyDescent="0.25">
      <c r="C20" s="52"/>
      <c r="D20" s="54" t="s">
        <v>7</v>
      </c>
      <c r="E20" s="35">
        <v>0.10920000000000001</v>
      </c>
      <c r="F20" s="16"/>
      <c r="G20" s="32">
        <f>E20</f>
        <v>0.10920000000000001</v>
      </c>
      <c r="H20" s="15"/>
      <c r="I20" s="55">
        <f>E20</f>
        <v>0.10920000000000001</v>
      </c>
      <c r="J20" s="16"/>
      <c r="K20" s="56">
        <f>E20</f>
        <v>0.10920000000000001</v>
      </c>
      <c r="L20" s="15"/>
      <c r="M20" s="35">
        <f>E20</f>
        <v>0.10920000000000001</v>
      </c>
      <c r="N20" s="16"/>
      <c r="O20" s="35">
        <f>E20</f>
        <v>0.10920000000000001</v>
      </c>
      <c r="P20" s="16"/>
      <c r="R20" s="43"/>
      <c r="S20" s="16"/>
      <c r="T20" s="32"/>
      <c r="U20" s="49"/>
      <c r="V20" s="51"/>
      <c r="W20" s="49"/>
      <c r="X20" s="45"/>
      <c r="Y20" s="50"/>
      <c r="Z20" s="35"/>
      <c r="AA20" s="16"/>
      <c r="AC20" s="49"/>
      <c r="AE20" s="35"/>
      <c r="AF20" s="15"/>
      <c r="AG20" s="35"/>
      <c r="AH20" s="49"/>
      <c r="AJ20" s="50"/>
      <c r="AK20" s="35"/>
      <c r="AL20" s="49"/>
      <c r="AM20" s="32"/>
      <c r="AN20" s="15"/>
      <c r="AO20" s="35"/>
      <c r="AP20" s="49"/>
    </row>
    <row r="21" spans="3:42" x14ac:dyDescent="0.25">
      <c r="C21" s="52"/>
      <c r="D21" s="57" t="s">
        <v>8</v>
      </c>
      <c r="E21" s="43">
        <v>3.0599999999999999E-2</v>
      </c>
      <c r="F21" s="49"/>
      <c r="G21" s="45">
        <f>E21</f>
        <v>3.0599999999999999E-2</v>
      </c>
      <c r="H21" s="50"/>
      <c r="I21" s="55">
        <f t="shared" ref="I21:I22" si="0">E21</f>
        <v>3.0599999999999999E-2</v>
      </c>
      <c r="J21" s="49"/>
      <c r="K21" s="56">
        <f>E21</f>
        <v>3.0599999999999999E-2</v>
      </c>
      <c r="L21" s="50"/>
      <c r="M21" s="43">
        <f>E21</f>
        <v>3.0599999999999999E-2</v>
      </c>
      <c r="N21" s="49"/>
      <c r="O21" s="43">
        <f>E21</f>
        <v>3.0599999999999999E-2</v>
      </c>
      <c r="P21" s="49"/>
      <c r="R21" s="43"/>
      <c r="S21" s="49"/>
      <c r="T21" s="45"/>
      <c r="U21" s="49"/>
      <c r="V21" s="51"/>
      <c r="W21" s="49"/>
      <c r="X21" s="45"/>
      <c r="Y21" s="50"/>
      <c r="Z21" s="43"/>
      <c r="AA21" s="49"/>
      <c r="AB21" s="45"/>
      <c r="AC21" s="49"/>
      <c r="AE21" s="43"/>
      <c r="AF21" s="50"/>
      <c r="AG21" s="43"/>
      <c r="AH21" s="49"/>
      <c r="AI21" s="45"/>
      <c r="AJ21" s="50"/>
      <c r="AK21" s="51"/>
      <c r="AL21" s="49"/>
      <c r="AM21" s="45"/>
      <c r="AN21" s="50"/>
      <c r="AO21" s="43"/>
      <c r="AP21" s="49"/>
    </row>
    <row r="22" spans="3:42" x14ac:dyDescent="0.25">
      <c r="C22" s="52"/>
      <c r="D22" s="57" t="s">
        <v>96</v>
      </c>
      <c r="E22" s="105"/>
      <c r="F22" s="49"/>
      <c r="G22" s="61">
        <f>E22</f>
        <v>0</v>
      </c>
      <c r="H22" s="50"/>
      <c r="I22" s="62">
        <f t="shared" si="0"/>
        <v>0</v>
      </c>
      <c r="J22" s="49"/>
      <c r="K22" s="63">
        <f>E22</f>
        <v>0</v>
      </c>
      <c r="L22" s="50"/>
      <c r="M22" s="64">
        <f>E22</f>
        <v>0</v>
      </c>
      <c r="N22" s="49"/>
      <c r="O22" s="64">
        <f>G22</f>
        <v>0</v>
      </c>
      <c r="P22" s="49"/>
      <c r="R22" s="43"/>
      <c r="S22" s="49"/>
      <c r="T22" s="45"/>
      <c r="U22" s="49"/>
      <c r="V22" s="51"/>
      <c r="W22" s="49"/>
      <c r="X22" s="45"/>
      <c r="Y22" s="50"/>
      <c r="Z22" s="43"/>
      <c r="AA22" s="49"/>
      <c r="AB22" s="45"/>
      <c r="AC22" s="49"/>
      <c r="AE22" s="43"/>
      <c r="AF22" s="50"/>
      <c r="AG22" s="43"/>
      <c r="AH22" s="49"/>
      <c r="AI22" s="45"/>
      <c r="AJ22" s="50"/>
      <c r="AK22" s="51"/>
      <c r="AL22" s="49"/>
      <c r="AM22" s="45"/>
      <c r="AN22" s="50"/>
      <c r="AO22" s="43"/>
      <c r="AP22" s="49"/>
    </row>
    <row r="23" spans="3:42" x14ac:dyDescent="0.25">
      <c r="C23" s="52"/>
      <c r="D23" s="57"/>
      <c r="E23" s="65">
        <f>SUM(E20:E22)</f>
        <v>0.13980000000000001</v>
      </c>
      <c r="F23" s="29"/>
      <c r="G23" s="45">
        <f>SUM(G20:G22)</f>
        <v>0.13980000000000001</v>
      </c>
      <c r="I23" s="43">
        <f>SUM(I20:I22)</f>
        <v>0.13980000000000001</v>
      </c>
      <c r="J23" s="29"/>
      <c r="K23" s="45">
        <f>SUM(K20:K22)</f>
        <v>0.13980000000000001</v>
      </c>
      <c r="M23" s="43">
        <f>SUM(M20:M22)</f>
        <v>0.13980000000000001</v>
      </c>
      <c r="N23" s="29"/>
      <c r="O23" s="43">
        <f>SUM(O20:O22)</f>
        <v>0.13980000000000001</v>
      </c>
      <c r="P23" s="16"/>
      <c r="R23" s="43"/>
      <c r="S23" s="49"/>
      <c r="T23" s="45"/>
      <c r="U23" s="49"/>
      <c r="V23" s="51"/>
      <c r="W23" s="49"/>
      <c r="X23" s="45"/>
      <c r="Y23" s="50"/>
      <c r="Z23" s="43"/>
      <c r="AA23" s="49"/>
      <c r="AB23" s="45"/>
      <c r="AC23" s="49"/>
      <c r="AE23" s="43"/>
      <c r="AF23" s="50"/>
      <c r="AG23" s="43"/>
      <c r="AH23" s="49"/>
      <c r="AI23" s="45"/>
      <c r="AJ23" s="50"/>
      <c r="AK23" s="51"/>
      <c r="AL23" s="49"/>
      <c r="AM23" s="45"/>
      <c r="AN23" s="50"/>
      <c r="AO23" s="43"/>
      <c r="AP23" s="49"/>
    </row>
    <row r="24" spans="3:42" x14ac:dyDescent="0.25">
      <c r="C24" s="52"/>
      <c r="D24" s="57"/>
      <c r="E24" s="43"/>
      <c r="F24" s="49">
        <f>(1+E23)*F17</f>
        <v>113.97999999999999</v>
      </c>
      <c r="G24" s="45"/>
      <c r="H24" s="50">
        <f>(1+G23)*H17</f>
        <v>113.97999999999999</v>
      </c>
      <c r="I24" s="65"/>
      <c r="J24" s="49">
        <f>(1+I23)*J17</f>
        <v>113.97999999999999</v>
      </c>
      <c r="K24" s="102"/>
      <c r="L24" s="50">
        <f>(1+K23)*L17</f>
        <v>113.97999999999999</v>
      </c>
      <c r="M24" s="66"/>
      <c r="N24" s="49">
        <f>(1+M23)*N17</f>
        <v>113.97999999999999</v>
      </c>
      <c r="O24" s="65"/>
      <c r="P24" s="16">
        <f>(1+O23)*P17</f>
        <v>113.97999999999999</v>
      </c>
      <c r="R24" s="43"/>
      <c r="S24" s="49"/>
      <c r="T24" s="45"/>
      <c r="U24" s="49"/>
      <c r="V24" s="51"/>
      <c r="W24" s="49"/>
      <c r="X24" s="45"/>
      <c r="Y24" s="50"/>
      <c r="Z24" s="43"/>
      <c r="AA24" s="49"/>
      <c r="AB24" s="45"/>
      <c r="AC24" s="49"/>
      <c r="AE24" s="43"/>
      <c r="AF24" s="50"/>
      <c r="AG24" s="43"/>
      <c r="AH24" s="49"/>
      <c r="AI24" s="45"/>
      <c r="AJ24" s="50"/>
      <c r="AK24" s="51"/>
      <c r="AL24" s="49"/>
      <c r="AM24" s="45"/>
      <c r="AN24" s="50"/>
      <c r="AO24" s="43"/>
      <c r="AP24" s="49"/>
    </row>
    <row r="25" spans="3:42" x14ac:dyDescent="0.25">
      <c r="C25" s="52"/>
      <c r="D25" s="57"/>
      <c r="E25" s="43"/>
      <c r="F25" s="49"/>
      <c r="G25" s="45"/>
      <c r="H25" s="50"/>
      <c r="I25" s="55"/>
      <c r="J25" s="49"/>
      <c r="K25" s="56"/>
      <c r="L25" s="50"/>
      <c r="M25" s="43"/>
      <c r="N25" s="49"/>
      <c r="O25" s="43"/>
      <c r="P25" s="49"/>
      <c r="R25" s="43"/>
      <c r="S25" s="49"/>
      <c r="T25" s="45"/>
      <c r="U25" s="49"/>
      <c r="V25" s="51"/>
      <c r="W25" s="49"/>
      <c r="X25" s="45"/>
      <c r="Y25" s="50"/>
      <c r="Z25" s="43"/>
      <c r="AA25" s="49"/>
      <c r="AB25" s="45"/>
      <c r="AC25" s="49"/>
      <c r="AE25" s="43"/>
      <c r="AF25" s="50"/>
      <c r="AG25" s="43"/>
      <c r="AH25" s="49"/>
      <c r="AI25" s="45"/>
      <c r="AJ25" s="50"/>
      <c r="AK25" s="51"/>
      <c r="AL25" s="49"/>
      <c r="AM25" s="45"/>
      <c r="AN25" s="50"/>
      <c r="AO25" s="43"/>
      <c r="AP25" s="49"/>
    </row>
    <row r="26" spans="3:42" x14ac:dyDescent="0.25">
      <c r="C26" s="52"/>
      <c r="D26" s="57" t="s">
        <v>10</v>
      </c>
      <c r="E26" s="43">
        <v>8.3299999999999999E-2</v>
      </c>
      <c r="F26" s="49"/>
      <c r="G26" s="45">
        <f>E26</f>
        <v>8.3299999999999999E-2</v>
      </c>
      <c r="H26" s="50"/>
      <c r="I26" s="68">
        <f>E26</f>
        <v>8.3299999999999999E-2</v>
      </c>
      <c r="J26" s="49"/>
      <c r="K26" s="85">
        <f>E26</f>
        <v>8.3299999999999999E-2</v>
      </c>
      <c r="L26" s="50"/>
      <c r="M26" s="43">
        <f>E26</f>
        <v>8.3299999999999999E-2</v>
      </c>
      <c r="N26" s="49"/>
      <c r="O26" s="43">
        <f>E26</f>
        <v>8.3299999999999999E-2</v>
      </c>
      <c r="P26" s="49"/>
      <c r="R26" s="43"/>
      <c r="S26" s="49"/>
      <c r="T26" s="45"/>
      <c r="U26" s="49"/>
      <c r="V26" s="51"/>
      <c r="W26" s="49"/>
      <c r="X26" s="45"/>
      <c r="Y26" s="50"/>
      <c r="Z26" s="43"/>
      <c r="AA26" s="49"/>
      <c r="AB26" s="45"/>
      <c r="AC26" s="49"/>
      <c r="AE26" s="43"/>
      <c r="AF26" s="50"/>
      <c r="AG26" s="43"/>
      <c r="AH26" s="49"/>
      <c r="AI26" s="45"/>
      <c r="AJ26" s="50"/>
      <c r="AK26" s="51"/>
      <c r="AL26" s="49"/>
      <c r="AM26" s="45"/>
      <c r="AN26" s="50"/>
      <c r="AO26" s="43"/>
      <c r="AP26" s="49"/>
    </row>
    <row r="27" spans="3:42" x14ac:dyDescent="0.25">
      <c r="C27" s="52"/>
      <c r="D27" s="57" t="s">
        <v>9</v>
      </c>
      <c r="E27" s="64">
        <v>8.3000000000000004E-2</v>
      </c>
      <c r="F27" s="49"/>
      <c r="G27" s="61">
        <f>E27</f>
        <v>8.3000000000000004E-2</v>
      </c>
      <c r="H27" s="50"/>
      <c r="I27" s="69">
        <f>E27</f>
        <v>8.3000000000000004E-2</v>
      </c>
      <c r="J27" s="49"/>
      <c r="K27" s="69">
        <f>E27</f>
        <v>8.3000000000000004E-2</v>
      </c>
      <c r="L27" s="50"/>
      <c r="M27" s="69">
        <f>E27</f>
        <v>8.3000000000000004E-2</v>
      </c>
      <c r="N27" s="49"/>
      <c r="O27" s="69">
        <f>E27</f>
        <v>8.3000000000000004E-2</v>
      </c>
      <c r="P27" s="49"/>
      <c r="R27" s="43"/>
      <c r="S27" s="49"/>
      <c r="T27" s="45"/>
      <c r="U27" s="49"/>
      <c r="V27" s="51"/>
      <c r="W27" s="49"/>
      <c r="X27" s="45"/>
      <c r="Y27" s="50"/>
      <c r="Z27" s="43"/>
      <c r="AA27" s="49"/>
      <c r="AB27" s="45"/>
      <c r="AC27" s="49"/>
      <c r="AE27" s="43"/>
      <c r="AF27" s="50"/>
      <c r="AG27" s="43"/>
      <c r="AH27" s="49"/>
      <c r="AI27" s="45"/>
      <c r="AJ27" s="50"/>
      <c r="AK27" s="51"/>
      <c r="AL27" s="49"/>
      <c r="AM27" s="45"/>
      <c r="AN27" s="50"/>
      <c r="AO27" s="43"/>
      <c r="AP27" s="49"/>
    </row>
    <row r="28" spans="3:42" x14ac:dyDescent="0.25">
      <c r="C28" s="52"/>
      <c r="D28" s="57"/>
      <c r="E28" s="43">
        <f>SUM(E26:E27)</f>
        <v>0.1663</v>
      </c>
      <c r="F28" s="49"/>
      <c r="G28" s="45">
        <f>SUM(G26:G27)</f>
        <v>0.1663</v>
      </c>
      <c r="H28" s="50"/>
      <c r="I28" s="43">
        <f>SUM(I26:I27)</f>
        <v>0.1663</v>
      </c>
      <c r="J28" s="49"/>
      <c r="K28" s="45">
        <f>SUM(K26:K27)</f>
        <v>0.1663</v>
      </c>
      <c r="L28" s="50"/>
      <c r="M28" s="43">
        <f>SUM(M26:M27)</f>
        <v>0.1663</v>
      </c>
      <c r="N28" s="49"/>
      <c r="O28" s="43">
        <f>SUM(O26:O27)</f>
        <v>0.1663</v>
      </c>
      <c r="P28" s="49"/>
      <c r="R28" s="43"/>
      <c r="S28" s="49"/>
      <c r="T28" s="45"/>
      <c r="U28" s="49"/>
      <c r="V28" s="51"/>
      <c r="W28" s="49"/>
      <c r="X28" s="45"/>
      <c r="Y28" s="50"/>
      <c r="Z28" s="43"/>
      <c r="AA28" s="49"/>
      <c r="AB28" s="45"/>
      <c r="AC28" s="49"/>
      <c r="AE28" s="43"/>
      <c r="AF28" s="50"/>
      <c r="AG28" s="43"/>
      <c r="AH28" s="49"/>
      <c r="AI28" s="45"/>
      <c r="AJ28" s="50"/>
      <c r="AK28" s="51"/>
      <c r="AL28" s="49"/>
      <c r="AM28" s="45"/>
      <c r="AN28" s="50"/>
      <c r="AO28" s="43"/>
      <c r="AP28" s="49"/>
    </row>
    <row r="29" spans="3:42" x14ac:dyDescent="0.25">
      <c r="C29" s="52"/>
      <c r="D29" s="57"/>
      <c r="E29" s="43"/>
      <c r="F29" s="49">
        <f>(1+E28)*F24</f>
        <v>132.93487400000001</v>
      </c>
      <c r="G29" s="45"/>
      <c r="H29" s="50">
        <f>(1+G28)*H24</f>
        <v>132.93487400000001</v>
      </c>
      <c r="I29" s="55"/>
      <c r="J29" s="49">
        <f>(1+I28)*J24</f>
        <v>132.93487400000001</v>
      </c>
      <c r="K29" s="56"/>
      <c r="L29" s="50">
        <f>(1+K28)*L24</f>
        <v>132.93487400000001</v>
      </c>
      <c r="M29" s="43"/>
      <c r="N29" s="49">
        <f>(1+M28)*N24</f>
        <v>132.93487400000001</v>
      </c>
      <c r="O29" s="43"/>
      <c r="P29" s="49">
        <f>(1+O28)*P24</f>
        <v>132.93487400000001</v>
      </c>
      <c r="R29" s="43"/>
      <c r="S29" s="49"/>
      <c r="T29" s="45"/>
      <c r="U29" s="49"/>
      <c r="V29" s="51"/>
      <c r="W29" s="49"/>
      <c r="X29" s="45"/>
      <c r="Y29" s="50"/>
      <c r="Z29" s="43"/>
      <c r="AA29" s="49"/>
      <c r="AB29" s="45"/>
      <c r="AC29" s="49"/>
      <c r="AE29" s="43"/>
      <c r="AF29" s="50"/>
      <c r="AG29" s="43"/>
      <c r="AH29" s="49"/>
      <c r="AI29" s="45"/>
      <c r="AJ29" s="50"/>
      <c r="AK29" s="51"/>
      <c r="AL29" s="49"/>
      <c r="AM29" s="45"/>
      <c r="AN29" s="50"/>
      <c r="AO29" s="43"/>
      <c r="AP29" s="49"/>
    </row>
    <row r="30" spans="3:42" x14ac:dyDescent="0.25">
      <c r="C30" s="52"/>
      <c r="D30" s="57"/>
      <c r="E30" s="43"/>
      <c r="F30" s="49"/>
      <c r="G30" s="45"/>
      <c r="H30" s="50"/>
      <c r="I30" s="55"/>
      <c r="J30" s="49"/>
      <c r="K30" s="56"/>
      <c r="L30" s="50"/>
      <c r="M30" s="43"/>
      <c r="N30" s="49"/>
      <c r="O30" s="43"/>
      <c r="P30" s="49"/>
      <c r="R30" s="43"/>
      <c r="S30" s="49"/>
      <c r="T30" s="45"/>
      <c r="U30" s="49"/>
      <c r="V30" s="45"/>
      <c r="W30" s="49"/>
      <c r="X30" s="45"/>
      <c r="Y30" s="50"/>
      <c r="Z30" s="43"/>
      <c r="AA30" s="49"/>
      <c r="AB30" s="45"/>
      <c r="AC30" s="49"/>
      <c r="AE30" s="43"/>
      <c r="AF30" s="50"/>
      <c r="AG30" s="43"/>
      <c r="AH30" s="49"/>
      <c r="AI30" s="45"/>
      <c r="AJ30" s="50"/>
      <c r="AK30" s="51"/>
      <c r="AL30" s="49"/>
      <c r="AM30" s="45"/>
      <c r="AN30" s="50"/>
      <c r="AO30" s="43"/>
      <c r="AP30" s="49"/>
    </row>
    <row r="31" spans="3:42" x14ac:dyDescent="0.25">
      <c r="C31" s="52"/>
      <c r="D31" s="28" t="s">
        <v>87</v>
      </c>
      <c r="E31" s="106"/>
      <c r="F31" s="44"/>
      <c r="G31" s="102">
        <v>0</v>
      </c>
      <c r="H31" s="46"/>
      <c r="I31" s="65">
        <v>0</v>
      </c>
      <c r="J31" s="44"/>
      <c r="K31" s="101"/>
      <c r="L31" s="46"/>
      <c r="M31" s="47"/>
      <c r="N31" s="44"/>
      <c r="O31" s="100"/>
      <c r="P31" s="44"/>
      <c r="R31" s="43">
        <f>E31</f>
        <v>0</v>
      </c>
      <c r="S31" s="44"/>
      <c r="T31" s="45">
        <f>G31</f>
        <v>0</v>
      </c>
      <c r="U31" s="44"/>
      <c r="V31" s="45">
        <f>I31</f>
        <v>0</v>
      </c>
      <c r="W31" s="44"/>
      <c r="X31" s="101"/>
      <c r="Y31" s="46"/>
      <c r="Z31" s="43"/>
      <c r="AA31" s="44"/>
      <c r="AB31" s="45"/>
      <c r="AC31" s="44"/>
      <c r="AE31" s="43">
        <f>E31</f>
        <v>0</v>
      </c>
      <c r="AF31" s="46"/>
      <c r="AG31" s="43">
        <f>G31</f>
        <v>0</v>
      </c>
      <c r="AH31" s="44"/>
      <c r="AI31" s="101">
        <f>I31</f>
        <v>0</v>
      </c>
      <c r="AJ31" s="46"/>
      <c r="AK31" s="47"/>
      <c r="AL31" s="44"/>
      <c r="AM31" s="45"/>
      <c r="AN31" s="46"/>
      <c r="AO31" s="43"/>
      <c r="AP31" s="44"/>
    </row>
    <row r="32" spans="3:42" x14ac:dyDescent="0.25">
      <c r="C32" s="71"/>
      <c r="D32" s="72" t="s">
        <v>83</v>
      </c>
      <c r="E32" s="106"/>
      <c r="F32" s="49"/>
      <c r="G32" s="107"/>
      <c r="H32" s="50"/>
      <c r="I32" s="106"/>
      <c r="J32" s="49"/>
      <c r="K32" s="109"/>
      <c r="L32" s="50"/>
      <c r="M32" s="86"/>
      <c r="N32" s="49"/>
      <c r="O32" s="86"/>
      <c r="P32" s="49"/>
      <c r="R32" s="43">
        <f>E32</f>
        <v>0</v>
      </c>
      <c r="S32" s="49"/>
      <c r="T32" s="45">
        <f>G32</f>
        <v>0</v>
      </c>
      <c r="U32" s="49"/>
      <c r="V32" s="45">
        <f>I32</f>
        <v>0</v>
      </c>
      <c r="W32" s="49"/>
      <c r="X32" s="68">
        <f>K32</f>
        <v>0</v>
      </c>
      <c r="Y32" s="50"/>
      <c r="Z32" s="68">
        <f>M32</f>
        <v>0</v>
      </c>
      <c r="AA32" s="49"/>
      <c r="AB32" s="68">
        <f>O32</f>
        <v>0</v>
      </c>
      <c r="AC32" s="49"/>
      <c r="AE32" s="43">
        <f>E32</f>
        <v>0</v>
      </c>
      <c r="AF32" s="50"/>
      <c r="AG32" s="43">
        <f>G32</f>
        <v>0</v>
      </c>
      <c r="AH32" s="49"/>
      <c r="AI32" s="45">
        <f>I32</f>
        <v>0</v>
      </c>
      <c r="AJ32" s="50"/>
      <c r="AK32" s="68">
        <f>K32</f>
        <v>0</v>
      </c>
      <c r="AL32" s="49"/>
      <c r="AM32" s="68">
        <f>M32</f>
        <v>0</v>
      </c>
      <c r="AN32" s="50"/>
      <c r="AO32" s="68">
        <f>O32</f>
        <v>0</v>
      </c>
      <c r="AP32" s="49"/>
    </row>
    <row r="33" spans="3:43" x14ac:dyDescent="0.25">
      <c r="C33" s="52"/>
      <c r="D33" s="28" t="s">
        <v>48</v>
      </c>
      <c r="E33" s="105"/>
      <c r="F33" s="49"/>
      <c r="G33" s="108"/>
      <c r="H33" s="50"/>
      <c r="I33" s="105"/>
      <c r="J33" s="49"/>
      <c r="K33" s="61"/>
      <c r="L33" s="50"/>
      <c r="M33" s="75"/>
      <c r="N33" s="49"/>
      <c r="O33" s="64"/>
      <c r="P33" s="49"/>
      <c r="R33" s="43">
        <f>E33</f>
        <v>0</v>
      </c>
      <c r="S33" s="49"/>
      <c r="T33" s="45">
        <f>G33</f>
        <v>0</v>
      </c>
      <c r="U33" s="49"/>
      <c r="V33" s="45">
        <f>I33</f>
        <v>0</v>
      </c>
      <c r="W33" s="49"/>
      <c r="X33" s="45"/>
      <c r="Y33" s="50"/>
      <c r="Z33" s="43"/>
      <c r="AA33" s="49"/>
      <c r="AB33" s="45"/>
      <c r="AC33" s="49"/>
      <c r="AE33" s="43">
        <f>E33</f>
        <v>0</v>
      </c>
      <c r="AF33" s="50"/>
      <c r="AG33" s="43">
        <f>G33</f>
        <v>0</v>
      </c>
      <c r="AH33" s="49"/>
      <c r="AI33" s="45">
        <f>I33</f>
        <v>0</v>
      </c>
      <c r="AJ33" s="50"/>
      <c r="AK33" s="51"/>
      <c r="AL33" s="49"/>
      <c r="AM33" s="45"/>
      <c r="AN33" s="50"/>
      <c r="AO33" s="43"/>
      <c r="AP33" s="49"/>
    </row>
    <row r="34" spans="3:43" x14ac:dyDescent="0.25">
      <c r="C34" s="52"/>
      <c r="E34" s="43">
        <f>SUM(E31:E33)</f>
        <v>0</v>
      </c>
      <c r="F34" s="44"/>
      <c r="G34" s="45">
        <f>SUM(G31:G33)</f>
        <v>0</v>
      </c>
      <c r="H34" s="46"/>
      <c r="I34" s="43">
        <f>SUM(I31:I33)</f>
        <v>0</v>
      </c>
      <c r="J34" s="44"/>
      <c r="K34" s="45">
        <f>SUM(K31:K33)</f>
        <v>0</v>
      </c>
      <c r="L34" s="46"/>
      <c r="M34" s="43">
        <f>SUM(M31:M33)</f>
        <v>0</v>
      </c>
      <c r="N34" s="44"/>
      <c r="O34" s="43">
        <f>SUM(O31:O33)</f>
        <v>0</v>
      </c>
      <c r="P34" s="44"/>
      <c r="R34" s="77">
        <f>SUM(R31:R33)</f>
        <v>0</v>
      </c>
      <c r="S34" s="49"/>
      <c r="T34" s="77">
        <f>SUM(T31:T33)</f>
        <v>0</v>
      </c>
      <c r="U34" s="49"/>
      <c r="V34" s="77">
        <f>SUM(V31:V33)</f>
        <v>0</v>
      </c>
      <c r="W34" s="49"/>
      <c r="X34" s="77">
        <f>SUM(X31:X33)</f>
        <v>0</v>
      </c>
      <c r="Y34" s="50"/>
      <c r="Z34" s="77">
        <f>SUM(Z31:Z33)</f>
        <v>0</v>
      </c>
      <c r="AA34" s="49"/>
      <c r="AB34" s="77">
        <f>SUM(AB31:AB33)</f>
        <v>0</v>
      </c>
      <c r="AC34" s="49"/>
      <c r="AE34" s="77">
        <f>SUM(AE19:AE33)</f>
        <v>0</v>
      </c>
      <c r="AF34" s="50"/>
      <c r="AG34" s="77">
        <f>SUM(AG19:AG33)</f>
        <v>0</v>
      </c>
      <c r="AH34" s="49"/>
      <c r="AI34" s="90">
        <f>SUM(AI19:AI33)</f>
        <v>0</v>
      </c>
      <c r="AJ34" s="50"/>
      <c r="AK34" s="77">
        <f>SUM(AK19:AK33)</f>
        <v>0</v>
      </c>
      <c r="AL34" s="49"/>
      <c r="AM34" s="90">
        <f>SUM(AM19:AM33)</f>
        <v>0</v>
      </c>
      <c r="AN34" s="50"/>
      <c r="AO34" s="77">
        <f>SUM(AO19:AO33)</f>
        <v>0</v>
      </c>
      <c r="AP34" s="49"/>
    </row>
    <row r="35" spans="3:43" x14ac:dyDescent="0.25">
      <c r="C35" s="52"/>
      <c r="D35" s="103" t="s">
        <v>49</v>
      </c>
      <c r="E35" s="43"/>
      <c r="F35" s="49">
        <f>(1+E34)*F29</f>
        <v>132.93487400000001</v>
      </c>
      <c r="G35" s="45"/>
      <c r="H35" s="50">
        <f>(1+G34)*H29</f>
        <v>132.93487400000001</v>
      </c>
      <c r="I35" s="43"/>
      <c r="J35" s="49">
        <f>(1+I34)*J29</f>
        <v>132.93487400000001</v>
      </c>
      <c r="K35" s="45"/>
      <c r="L35" s="50">
        <f>(1+K34)*L29</f>
        <v>132.93487400000001</v>
      </c>
      <c r="M35" s="43"/>
      <c r="N35" s="49">
        <f>(1+M34)*N29</f>
        <v>132.93487400000001</v>
      </c>
      <c r="O35" s="43"/>
      <c r="P35" s="49">
        <f>(1+O34)*P29</f>
        <v>132.93487400000001</v>
      </c>
      <c r="R35" s="43"/>
      <c r="S35" s="44">
        <f>(1+R34)*S17</f>
        <v>100</v>
      </c>
      <c r="T35" s="45"/>
      <c r="U35" s="44">
        <f>(1+T34)*U17</f>
        <v>100</v>
      </c>
      <c r="V35" s="51"/>
      <c r="W35" s="44">
        <f>(1+V34)*W17</f>
        <v>100</v>
      </c>
      <c r="X35" s="45"/>
      <c r="Y35" s="46">
        <f>(1+X34)*Y17</f>
        <v>100</v>
      </c>
      <c r="Z35" s="43"/>
      <c r="AA35" s="44">
        <f>(1+Z34)*AA17</f>
        <v>100</v>
      </c>
      <c r="AB35" s="45"/>
      <c r="AC35" s="44">
        <f>(1+AB34)*AC17</f>
        <v>100</v>
      </c>
      <c r="AE35" s="43"/>
      <c r="AF35" s="46">
        <f>(1+AE34)*AF17</f>
        <v>100</v>
      </c>
      <c r="AG35" s="43"/>
      <c r="AH35" s="44">
        <f>(1+AG34)*AH17</f>
        <v>100</v>
      </c>
      <c r="AI35" s="45"/>
      <c r="AJ35" s="46">
        <f>(1+AI34)*AJ17</f>
        <v>100</v>
      </c>
      <c r="AK35" s="51"/>
      <c r="AL35" s="44">
        <f>(1+AK34)*AL17</f>
        <v>100</v>
      </c>
      <c r="AM35" s="45"/>
      <c r="AN35" s="46">
        <f>(1+AM34)*AN17</f>
        <v>100</v>
      </c>
      <c r="AO35" s="43"/>
      <c r="AP35" s="44">
        <f>(1+AO34)*AP17</f>
        <v>100</v>
      </c>
    </row>
    <row r="36" spans="3:43" x14ac:dyDescent="0.25">
      <c r="C36" s="52"/>
      <c r="E36" s="43"/>
      <c r="F36" s="44"/>
      <c r="G36" s="45"/>
      <c r="H36" s="46"/>
      <c r="I36" s="43"/>
      <c r="J36" s="49"/>
      <c r="K36" s="45"/>
      <c r="L36" s="50"/>
      <c r="M36" s="43"/>
      <c r="N36" s="49"/>
      <c r="O36" s="43"/>
      <c r="P36" s="49"/>
      <c r="R36" s="43"/>
      <c r="S36" s="49"/>
      <c r="T36" s="45"/>
      <c r="U36" s="49"/>
      <c r="V36" s="51"/>
      <c r="W36" s="49"/>
      <c r="X36" s="45"/>
      <c r="Y36" s="50"/>
      <c r="Z36" s="43"/>
      <c r="AA36" s="49"/>
      <c r="AB36" s="45"/>
      <c r="AC36" s="49"/>
      <c r="AE36" s="43"/>
      <c r="AF36" s="50"/>
      <c r="AG36" s="43"/>
      <c r="AH36" s="49"/>
      <c r="AI36" s="45"/>
      <c r="AJ36" s="50"/>
      <c r="AK36" s="51"/>
      <c r="AL36" s="49"/>
      <c r="AM36" s="45"/>
      <c r="AN36" s="50"/>
      <c r="AO36" s="43"/>
      <c r="AP36" s="49"/>
    </row>
    <row r="37" spans="3:43" x14ac:dyDescent="0.25">
      <c r="C37" s="48" t="s">
        <v>54</v>
      </c>
      <c r="D37" s="104" t="s">
        <v>50</v>
      </c>
      <c r="E37" s="64">
        <v>1E-3</v>
      </c>
      <c r="F37" s="44"/>
      <c r="G37" s="64">
        <v>1E-3</v>
      </c>
      <c r="H37" s="46"/>
      <c r="I37" s="64">
        <v>1E-3</v>
      </c>
      <c r="J37" s="44"/>
      <c r="K37" s="45"/>
      <c r="L37" s="46"/>
      <c r="M37" s="43"/>
      <c r="N37" s="44"/>
      <c r="O37" s="43"/>
      <c r="P37" s="44"/>
      <c r="R37" s="64">
        <f>E37</f>
        <v>1E-3</v>
      </c>
      <c r="S37" s="44"/>
      <c r="T37" s="64">
        <f>G37</f>
        <v>1E-3</v>
      </c>
      <c r="U37" s="44"/>
      <c r="V37" s="64">
        <f>I37</f>
        <v>1E-3</v>
      </c>
      <c r="W37" s="44"/>
      <c r="X37" s="101"/>
      <c r="Y37" s="46"/>
      <c r="Z37" s="43"/>
      <c r="AA37" s="44"/>
      <c r="AB37" s="45"/>
      <c r="AC37" s="44"/>
      <c r="AE37" s="64">
        <f>E37</f>
        <v>1E-3</v>
      </c>
      <c r="AF37" s="46"/>
      <c r="AG37" s="64">
        <f>G37</f>
        <v>1E-3</v>
      </c>
      <c r="AH37" s="44"/>
      <c r="AI37" s="64">
        <f>I37</f>
        <v>1E-3</v>
      </c>
      <c r="AJ37" s="46"/>
      <c r="AK37" s="47"/>
      <c r="AL37" s="44"/>
      <c r="AM37" s="45"/>
      <c r="AN37" s="46"/>
      <c r="AO37" s="43"/>
      <c r="AP37" s="44"/>
      <c r="AQ37" s="2" t="s">
        <v>51</v>
      </c>
    </row>
    <row r="38" spans="3:43" x14ac:dyDescent="0.25">
      <c r="C38" s="52"/>
      <c r="E38" s="43">
        <f>SUM(E37:E37)</f>
        <v>1E-3</v>
      </c>
      <c r="F38" s="44"/>
      <c r="G38" s="45">
        <f>SUM(G37:G37)</f>
        <v>1E-3</v>
      </c>
      <c r="H38" s="46"/>
      <c r="I38" s="43">
        <f>SUM(I37:I37)</f>
        <v>1E-3</v>
      </c>
      <c r="J38" s="44"/>
      <c r="K38" s="45"/>
      <c r="L38" s="46"/>
      <c r="M38" s="43"/>
      <c r="N38" s="44"/>
      <c r="O38" s="43"/>
      <c r="P38" s="44"/>
      <c r="R38" s="43">
        <f>SUM(R37:R37)</f>
        <v>1E-3</v>
      </c>
      <c r="S38" s="44"/>
      <c r="T38" s="45">
        <f>SUM(T37:T37)</f>
        <v>1E-3</v>
      </c>
      <c r="U38" s="44"/>
      <c r="V38" s="43">
        <f>SUM(V37:V37)</f>
        <v>1E-3</v>
      </c>
      <c r="W38" s="44"/>
      <c r="X38" s="101"/>
      <c r="Y38" s="46"/>
      <c r="Z38" s="43"/>
      <c r="AA38" s="44"/>
      <c r="AB38" s="45"/>
      <c r="AC38" s="44"/>
      <c r="AE38" s="43">
        <f>SUM(AE37:AE37)</f>
        <v>1E-3</v>
      </c>
      <c r="AF38" s="46"/>
      <c r="AG38" s="43">
        <f>SUM(AG37:AG37)</f>
        <v>1E-3</v>
      </c>
      <c r="AH38" s="44"/>
      <c r="AI38" s="45">
        <f>SUM(AI37:AI37)</f>
        <v>1E-3</v>
      </c>
      <c r="AJ38" s="46"/>
      <c r="AK38" s="47"/>
      <c r="AL38" s="44"/>
      <c r="AM38" s="45"/>
      <c r="AN38" s="46"/>
      <c r="AO38" s="43"/>
      <c r="AP38" s="44"/>
    </row>
    <row r="39" spans="3:43" x14ac:dyDescent="0.25">
      <c r="C39" s="52"/>
      <c r="D39" s="83" t="s">
        <v>88</v>
      </c>
      <c r="E39" s="43"/>
      <c r="F39" s="44">
        <f>(1+E38)*F35</f>
        <v>133.06780887399998</v>
      </c>
      <c r="G39" s="45"/>
      <c r="H39" s="46">
        <f>(1+G38)*H35</f>
        <v>133.06780887399998</v>
      </c>
      <c r="I39" s="43"/>
      <c r="J39" s="44">
        <f>(1+I38)*J35</f>
        <v>133.06780887399998</v>
      </c>
      <c r="K39" s="45"/>
      <c r="L39" s="46">
        <f>(1+K38)*L35</f>
        <v>132.93487400000001</v>
      </c>
      <c r="M39" s="43"/>
      <c r="N39" s="44">
        <f>(1+M38)*N35</f>
        <v>132.93487400000001</v>
      </c>
      <c r="O39" s="43"/>
      <c r="P39" s="44">
        <f>(1+O38)*P35</f>
        <v>132.93487400000001</v>
      </c>
      <c r="R39" s="43"/>
      <c r="S39" s="44">
        <f>(1+R38)*S35</f>
        <v>100.1</v>
      </c>
      <c r="T39" s="45"/>
      <c r="U39" s="84">
        <f>(1+T38)*U35</f>
        <v>100.1</v>
      </c>
      <c r="V39" s="43"/>
      <c r="W39" s="44">
        <f>(1+V38)*W35</f>
        <v>100.1</v>
      </c>
      <c r="X39" s="45"/>
      <c r="Y39" s="46">
        <f>(1+X38)*Y35</f>
        <v>100</v>
      </c>
      <c r="Z39" s="43"/>
      <c r="AA39" s="44">
        <f>(1+Z38)*AA35</f>
        <v>100</v>
      </c>
      <c r="AB39" s="45"/>
      <c r="AC39" s="84">
        <f>(1+AB38)*AC35</f>
        <v>100</v>
      </c>
      <c r="AE39" s="43"/>
      <c r="AF39" s="46">
        <f>(1+AE38)*AF35</f>
        <v>100.1</v>
      </c>
      <c r="AG39" s="43"/>
      <c r="AH39" s="44">
        <f>(1+AG38)*AH35</f>
        <v>100.1</v>
      </c>
      <c r="AI39" s="45"/>
      <c r="AJ39" s="46">
        <f>(1+AI38)*AJ35</f>
        <v>100.1</v>
      </c>
      <c r="AK39" s="47"/>
      <c r="AL39" s="44">
        <f>(1+AK38)*AL35</f>
        <v>100</v>
      </c>
      <c r="AM39" s="45"/>
      <c r="AN39" s="46">
        <f>(1+AM38)*AN35</f>
        <v>100</v>
      </c>
      <c r="AO39" s="43"/>
      <c r="AP39" s="44">
        <f>(1+AO38)*AP35</f>
        <v>100</v>
      </c>
    </row>
    <row r="40" spans="3:43" x14ac:dyDescent="0.25">
      <c r="C40" s="52"/>
      <c r="D40" s="104"/>
      <c r="E40" s="43"/>
      <c r="F40" s="44"/>
      <c r="G40" s="45"/>
      <c r="H40" s="46"/>
      <c r="I40" s="100"/>
      <c r="J40" s="44"/>
      <c r="K40" s="101"/>
      <c r="L40" s="46"/>
      <c r="M40" s="43"/>
      <c r="N40" s="44"/>
      <c r="O40" s="43"/>
      <c r="P40" s="44"/>
      <c r="R40" s="43"/>
      <c r="S40" s="44"/>
      <c r="T40" s="45"/>
      <c r="U40" s="44"/>
      <c r="V40" s="47"/>
      <c r="W40" s="44"/>
      <c r="X40" s="101"/>
      <c r="Y40" s="46"/>
      <c r="Z40" s="43"/>
      <c r="AA40" s="44"/>
      <c r="AB40" s="45"/>
      <c r="AC40" s="44"/>
      <c r="AE40" s="43"/>
      <c r="AF40" s="46"/>
      <c r="AG40" s="43"/>
      <c r="AH40" s="44"/>
      <c r="AI40" s="101"/>
      <c r="AJ40" s="46"/>
      <c r="AK40" s="47"/>
      <c r="AL40" s="44"/>
      <c r="AM40" s="45"/>
      <c r="AN40" s="46"/>
      <c r="AO40" s="43"/>
      <c r="AP40" s="44"/>
    </row>
    <row r="41" spans="3:43" x14ac:dyDescent="0.25">
      <c r="C41" s="78" t="s">
        <v>53</v>
      </c>
      <c r="D41" s="42" t="s">
        <v>81</v>
      </c>
      <c r="E41" s="86"/>
      <c r="F41" s="49"/>
      <c r="G41" s="86"/>
      <c r="H41" s="50"/>
      <c r="I41" s="106"/>
      <c r="J41" s="49"/>
      <c r="K41" s="85"/>
      <c r="L41" s="50"/>
      <c r="M41" s="43"/>
      <c r="N41" s="49"/>
      <c r="O41" s="43"/>
      <c r="P41" s="49"/>
      <c r="R41" s="167">
        <v>0.08</v>
      </c>
      <c r="S41" s="168" t="s">
        <v>15</v>
      </c>
      <c r="T41" s="167">
        <v>0.08</v>
      </c>
      <c r="U41" s="168" t="s">
        <v>15</v>
      </c>
      <c r="V41" s="167">
        <v>0.08</v>
      </c>
      <c r="W41" s="168"/>
      <c r="X41" s="85"/>
      <c r="Y41" s="169"/>
      <c r="Z41" s="167"/>
      <c r="AA41" s="168" t="s">
        <v>15</v>
      </c>
      <c r="AB41" s="170"/>
      <c r="AC41" s="49"/>
      <c r="AE41" s="171">
        <v>0.08</v>
      </c>
      <c r="AF41" s="169" t="s">
        <v>15</v>
      </c>
      <c r="AG41" s="167">
        <v>0.08</v>
      </c>
      <c r="AH41" s="168" t="s">
        <v>15</v>
      </c>
      <c r="AI41" s="167">
        <v>0.08</v>
      </c>
      <c r="AJ41" s="169"/>
      <c r="AK41" s="68"/>
      <c r="AL41" s="168"/>
      <c r="AM41" s="170"/>
      <c r="AN41" s="169" t="s">
        <v>15</v>
      </c>
      <c r="AO41" s="167"/>
      <c r="AP41" s="49"/>
    </row>
    <row r="42" spans="3:43" x14ac:dyDescent="0.25">
      <c r="C42" s="52"/>
      <c r="D42" s="42"/>
      <c r="E42" s="77">
        <f>SUM(E40:E41)</f>
        <v>0</v>
      </c>
      <c r="F42" s="44"/>
      <c r="G42" s="77">
        <f>SUM(G40:G41)</f>
        <v>0</v>
      </c>
      <c r="H42" s="46"/>
      <c r="I42" s="77">
        <f>SUM(I40:I41)</f>
        <v>0</v>
      </c>
      <c r="J42" s="44"/>
      <c r="K42" s="43"/>
      <c r="L42" s="46"/>
      <c r="M42" s="43"/>
      <c r="N42" s="44"/>
      <c r="O42" s="43"/>
      <c r="P42" s="44"/>
      <c r="R42" s="77">
        <f>SUM(R40:R41)</f>
        <v>0.08</v>
      </c>
      <c r="S42" s="44"/>
      <c r="T42" s="77">
        <f>SUM(T40:T41)</f>
        <v>0.08</v>
      </c>
      <c r="U42" s="84"/>
      <c r="V42" s="77">
        <f>SUM(V40:V41)</f>
        <v>0.08</v>
      </c>
      <c r="W42" s="44"/>
      <c r="X42" s="45"/>
      <c r="Y42" s="50"/>
      <c r="Z42" s="43"/>
      <c r="AA42" s="49"/>
      <c r="AB42" s="45"/>
      <c r="AC42" s="49"/>
      <c r="AE42" s="77">
        <f>SUM(AE40:AE41)</f>
        <v>0.08</v>
      </c>
      <c r="AF42" s="46"/>
      <c r="AG42" s="77">
        <f>SUM(AG40:AG41)</f>
        <v>0.08</v>
      </c>
      <c r="AH42" s="44"/>
      <c r="AI42" s="77">
        <f>SUM(AI40:AI41)</f>
        <v>0.08</v>
      </c>
      <c r="AJ42" s="46"/>
      <c r="AK42" s="51"/>
      <c r="AL42" s="49"/>
      <c r="AM42" s="45"/>
      <c r="AN42" s="50"/>
      <c r="AO42" s="43"/>
      <c r="AP42" s="49">
        <f>AP39</f>
        <v>100</v>
      </c>
    </row>
    <row r="43" spans="3:43" x14ac:dyDescent="0.25">
      <c r="C43" s="52"/>
      <c r="E43" s="43"/>
      <c r="F43" s="49"/>
      <c r="G43" s="45"/>
      <c r="H43" s="50"/>
      <c r="I43" s="43"/>
      <c r="J43" s="49"/>
      <c r="K43" s="45"/>
      <c r="L43" s="50"/>
      <c r="M43" s="43"/>
      <c r="N43" s="49"/>
      <c r="O43" s="43"/>
      <c r="P43" s="49"/>
      <c r="R43" s="43"/>
      <c r="S43" s="49"/>
      <c r="T43" s="45"/>
      <c r="U43" s="49"/>
      <c r="V43" s="51"/>
      <c r="W43" s="49"/>
      <c r="X43" s="45"/>
      <c r="Y43" s="50"/>
      <c r="Z43" s="43"/>
      <c r="AA43" s="49"/>
      <c r="AB43" s="45"/>
      <c r="AC43" s="49"/>
      <c r="AE43" s="43"/>
      <c r="AF43" s="50"/>
      <c r="AG43" s="43"/>
      <c r="AH43" s="49"/>
      <c r="AI43" s="45"/>
      <c r="AJ43" s="50"/>
      <c r="AK43" s="51"/>
      <c r="AL43" s="49"/>
      <c r="AM43" s="45"/>
      <c r="AN43" s="50"/>
      <c r="AO43" s="43"/>
      <c r="AP43" s="49"/>
    </row>
    <row r="44" spans="3:43" x14ac:dyDescent="0.25">
      <c r="C44" s="52"/>
      <c r="D44" s="42"/>
      <c r="E44" s="43"/>
      <c r="F44" s="49"/>
      <c r="G44" s="45"/>
      <c r="H44" s="50"/>
      <c r="I44" s="43"/>
      <c r="J44" s="49"/>
      <c r="K44" s="45"/>
      <c r="L44" s="50"/>
      <c r="M44" s="43"/>
      <c r="N44" s="49"/>
      <c r="O44" s="43"/>
      <c r="P44" s="49"/>
      <c r="R44" s="43"/>
      <c r="S44" s="49"/>
      <c r="T44" s="45"/>
      <c r="U44" s="49"/>
      <c r="V44" s="51"/>
      <c r="W44" s="49"/>
      <c r="X44" s="45"/>
      <c r="Y44" s="50"/>
      <c r="Z44" s="43"/>
      <c r="AA44" s="49"/>
      <c r="AB44" s="45"/>
      <c r="AC44" s="49"/>
      <c r="AE44" s="43"/>
      <c r="AF44" s="50"/>
      <c r="AG44" s="43"/>
      <c r="AH44" s="49"/>
      <c r="AI44" s="45"/>
      <c r="AJ44" s="50"/>
      <c r="AK44" s="51"/>
      <c r="AL44" s="49"/>
      <c r="AM44" s="45"/>
      <c r="AN44" s="50"/>
      <c r="AO44" s="43"/>
      <c r="AP44" s="49"/>
    </row>
    <row r="45" spans="3:43" ht="13.35" customHeight="1" x14ac:dyDescent="0.25">
      <c r="C45" s="41" t="s">
        <v>52</v>
      </c>
      <c r="D45" s="54" t="s">
        <v>11</v>
      </c>
      <c r="E45" s="43">
        <v>6.5100000000000005E-2</v>
      </c>
      <c r="F45" s="49"/>
      <c r="G45" s="45">
        <f>E45</f>
        <v>6.5100000000000005E-2</v>
      </c>
      <c r="H45" s="50"/>
      <c r="I45" s="68">
        <f>E45</f>
        <v>6.5100000000000005E-2</v>
      </c>
      <c r="J45" s="49"/>
      <c r="K45" s="85">
        <f>E45</f>
        <v>6.5100000000000005E-2</v>
      </c>
      <c r="L45" s="50"/>
      <c r="M45" s="43">
        <f>E45</f>
        <v>6.5100000000000005E-2</v>
      </c>
      <c r="N45" s="49"/>
      <c r="O45" s="43">
        <f>E45</f>
        <v>6.5100000000000005E-2</v>
      </c>
      <c r="P45" s="49"/>
      <c r="R45" s="43">
        <f>E45</f>
        <v>6.5100000000000005E-2</v>
      </c>
      <c r="S45" s="49"/>
      <c r="T45" s="45">
        <f>G45</f>
        <v>6.5100000000000005E-2</v>
      </c>
      <c r="U45" s="49"/>
      <c r="V45" s="68">
        <f>I45</f>
        <v>6.5100000000000005E-2</v>
      </c>
      <c r="W45" s="49"/>
      <c r="X45" s="85">
        <f>K45</f>
        <v>6.5100000000000005E-2</v>
      </c>
      <c r="Y45" s="50"/>
      <c r="Z45" s="43">
        <f>M45</f>
        <v>6.5100000000000005E-2</v>
      </c>
      <c r="AA45" s="49"/>
      <c r="AB45" s="45">
        <f>O45</f>
        <v>6.5100000000000005E-2</v>
      </c>
      <c r="AC45" s="49"/>
      <c r="AE45" s="43">
        <f>E45</f>
        <v>6.5100000000000005E-2</v>
      </c>
      <c r="AF45" s="50"/>
      <c r="AG45" s="43">
        <f>G45</f>
        <v>6.5100000000000005E-2</v>
      </c>
      <c r="AH45" s="49"/>
      <c r="AI45" s="45">
        <f>I45</f>
        <v>6.5100000000000005E-2</v>
      </c>
      <c r="AJ45" s="50"/>
      <c r="AK45" s="43">
        <f>K45</f>
        <v>6.5100000000000005E-2</v>
      </c>
      <c r="AL45" s="49"/>
      <c r="AM45" s="45">
        <f>M45</f>
        <v>6.5100000000000005E-2</v>
      </c>
      <c r="AN45" s="50"/>
      <c r="AO45" s="43">
        <f>O45</f>
        <v>6.5100000000000005E-2</v>
      </c>
      <c r="AP45" s="49"/>
    </row>
    <row r="46" spans="3:43" x14ac:dyDescent="0.25">
      <c r="C46" s="41"/>
      <c r="D46" s="13" t="s">
        <v>12</v>
      </c>
      <c r="E46" s="43">
        <v>7.7399999999999997E-2</v>
      </c>
      <c r="F46" s="49"/>
      <c r="G46" s="45">
        <f>E46</f>
        <v>7.7399999999999997E-2</v>
      </c>
      <c r="H46" s="50"/>
      <c r="I46" s="68">
        <v>2.7400000000000001E-2</v>
      </c>
      <c r="J46" s="49"/>
      <c r="K46" s="85"/>
      <c r="L46" s="50"/>
      <c r="M46" s="43"/>
      <c r="N46" s="49"/>
      <c r="O46" s="43"/>
      <c r="P46" s="49"/>
      <c r="R46" s="43">
        <f>E46</f>
        <v>7.7399999999999997E-2</v>
      </c>
      <c r="S46" s="49"/>
      <c r="T46" s="45">
        <f>G46</f>
        <v>7.7399999999999997E-2</v>
      </c>
      <c r="U46" s="49"/>
      <c r="V46" s="68">
        <f>I46</f>
        <v>2.7400000000000001E-2</v>
      </c>
      <c r="W46" s="49"/>
      <c r="X46" s="85"/>
      <c r="Y46" s="50"/>
      <c r="Z46" s="43"/>
      <c r="AA46" s="49"/>
      <c r="AB46" s="45"/>
      <c r="AC46" s="49"/>
      <c r="AE46" s="43">
        <f>E46</f>
        <v>7.7399999999999997E-2</v>
      </c>
      <c r="AF46" s="50"/>
      <c r="AG46" s="43">
        <f>G46</f>
        <v>7.7399999999999997E-2</v>
      </c>
      <c r="AH46" s="49"/>
      <c r="AI46" s="45">
        <f>I46</f>
        <v>2.7400000000000001E-2</v>
      </c>
      <c r="AJ46" s="50"/>
      <c r="AK46" s="43"/>
      <c r="AL46" s="49"/>
      <c r="AM46" s="45"/>
      <c r="AN46" s="50"/>
      <c r="AO46" s="43"/>
      <c r="AP46" s="49"/>
    </row>
    <row r="47" spans="3:43" x14ac:dyDescent="0.25">
      <c r="C47" s="41"/>
      <c r="D47" s="13" t="s">
        <v>13</v>
      </c>
      <c r="E47" s="43">
        <v>8.0799999999999997E-2</v>
      </c>
      <c r="F47" s="49"/>
      <c r="G47" s="45">
        <f>E47</f>
        <v>8.0799999999999997E-2</v>
      </c>
      <c r="H47" s="50"/>
      <c r="I47" s="68">
        <f t="shared" ref="I47:I49" si="1">E47</f>
        <v>8.0799999999999997E-2</v>
      </c>
      <c r="J47" s="49"/>
      <c r="K47" s="85"/>
      <c r="L47" s="50"/>
      <c r="M47" s="43"/>
      <c r="N47" s="49"/>
      <c r="O47" s="43"/>
      <c r="P47" s="49"/>
      <c r="R47" s="43">
        <f>E47</f>
        <v>8.0799999999999997E-2</v>
      </c>
      <c r="S47" s="49"/>
      <c r="T47" s="45">
        <f>G47</f>
        <v>8.0799999999999997E-2</v>
      </c>
      <c r="U47" s="49"/>
      <c r="V47" s="68">
        <f>I47</f>
        <v>8.0799999999999997E-2</v>
      </c>
      <c r="W47" s="49"/>
      <c r="X47" s="85"/>
      <c r="Y47" s="50"/>
      <c r="Z47" s="43"/>
      <c r="AA47" s="49"/>
      <c r="AB47" s="45"/>
      <c r="AC47" s="49"/>
      <c r="AE47" s="43">
        <f>E47</f>
        <v>8.0799999999999997E-2</v>
      </c>
      <c r="AF47" s="50"/>
      <c r="AG47" s="43">
        <f>G47</f>
        <v>8.0799999999999997E-2</v>
      </c>
      <c r="AH47" s="49"/>
      <c r="AI47" s="45">
        <f>I47</f>
        <v>8.0799999999999997E-2</v>
      </c>
      <c r="AJ47" s="50"/>
      <c r="AK47" s="43"/>
      <c r="AL47" s="49"/>
      <c r="AM47" s="45"/>
      <c r="AN47" s="50"/>
      <c r="AO47" s="43"/>
      <c r="AP47" s="49"/>
    </row>
    <row r="48" spans="3:43" x14ac:dyDescent="0.25">
      <c r="C48" s="41"/>
      <c r="D48" s="13" t="s">
        <v>94</v>
      </c>
      <c r="E48" s="86"/>
      <c r="F48" s="49"/>
      <c r="G48" s="45">
        <f>E48</f>
        <v>0</v>
      </c>
      <c r="H48" s="50"/>
      <c r="I48" s="68">
        <f t="shared" si="1"/>
        <v>0</v>
      </c>
      <c r="J48" s="49"/>
      <c r="K48" s="85"/>
      <c r="L48" s="50"/>
      <c r="M48" s="43"/>
      <c r="N48" s="49"/>
      <c r="O48" s="43"/>
      <c r="P48" s="49"/>
      <c r="R48" s="43">
        <f>E48</f>
        <v>0</v>
      </c>
      <c r="S48" s="49"/>
      <c r="T48" s="45">
        <f>G48</f>
        <v>0</v>
      </c>
      <c r="U48" s="49"/>
      <c r="V48" s="68">
        <f>I48</f>
        <v>0</v>
      </c>
      <c r="W48" s="49"/>
      <c r="X48" s="85"/>
      <c r="Y48" s="50"/>
      <c r="Z48" s="43"/>
      <c r="AA48" s="49"/>
      <c r="AB48" s="45"/>
      <c r="AC48" s="49"/>
      <c r="AE48" s="43">
        <f>E48</f>
        <v>0</v>
      </c>
      <c r="AF48" s="50"/>
      <c r="AG48" s="43">
        <f>G48</f>
        <v>0</v>
      </c>
      <c r="AH48" s="49"/>
      <c r="AI48" s="45">
        <f>I48</f>
        <v>0</v>
      </c>
      <c r="AJ48" s="50"/>
      <c r="AK48" s="43"/>
      <c r="AL48" s="49"/>
      <c r="AM48" s="45"/>
      <c r="AN48" s="50"/>
      <c r="AO48" s="43"/>
      <c r="AP48" s="49"/>
    </row>
    <row r="49" spans="3:42" x14ac:dyDescent="0.25">
      <c r="C49" s="41"/>
      <c r="D49" s="87" t="s">
        <v>14</v>
      </c>
      <c r="E49" s="86"/>
      <c r="F49" s="49"/>
      <c r="G49" s="45">
        <f>$E$49</f>
        <v>0</v>
      </c>
      <c r="H49" s="50"/>
      <c r="I49" s="68">
        <f t="shared" si="1"/>
        <v>0</v>
      </c>
      <c r="J49" s="49"/>
      <c r="K49" s="85"/>
      <c r="L49" s="50"/>
      <c r="M49" s="73"/>
      <c r="N49" s="49"/>
      <c r="O49" s="43"/>
      <c r="P49" s="49"/>
      <c r="R49" s="43">
        <f>E49</f>
        <v>0</v>
      </c>
      <c r="S49" s="49"/>
      <c r="T49" s="45">
        <f>G49</f>
        <v>0</v>
      </c>
      <c r="U49" s="49"/>
      <c r="V49" s="68">
        <f>I49</f>
        <v>0</v>
      </c>
      <c r="W49" s="49"/>
      <c r="X49" s="85"/>
      <c r="Y49" s="50"/>
      <c r="Z49" s="43"/>
      <c r="AA49" s="49"/>
      <c r="AB49" s="45"/>
      <c r="AC49" s="49"/>
      <c r="AE49" s="43">
        <f>E49</f>
        <v>0</v>
      </c>
      <c r="AF49" s="50"/>
      <c r="AG49" s="43">
        <f>G49</f>
        <v>0</v>
      </c>
      <c r="AH49" s="49"/>
      <c r="AI49" s="45">
        <f>I49</f>
        <v>0</v>
      </c>
      <c r="AJ49" s="50"/>
      <c r="AK49" s="43"/>
      <c r="AL49" s="49"/>
      <c r="AM49" s="45"/>
      <c r="AN49" s="50"/>
      <c r="AO49" s="43"/>
      <c r="AP49" s="49"/>
    </row>
    <row r="50" spans="3:42" x14ac:dyDescent="0.25">
      <c r="C50" s="41"/>
      <c r="D50" s="54" t="s">
        <v>16</v>
      </c>
      <c r="E50" s="43">
        <v>1.0200000000000001E-2</v>
      </c>
      <c r="F50" s="49"/>
      <c r="G50" s="45"/>
      <c r="H50" s="50"/>
      <c r="I50" s="68"/>
      <c r="J50" s="49"/>
      <c r="K50" s="102">
        <v>1.0200000000000001E-2</v>
      </c>
      <c r="L50" s="50"/>
      <c r="M50" s="43"/>
      <c r="N50" s="49"/>
      <c r="O50" s="43"/>
      <c r="P50" s="49"/>
      <c r="R50" s="43"/>
      <c r="S50" s="49"/>
      <c r="T50" s="45"/>
      <c r="U50" s="49"/>
      <c r="V50" s="51"/>
      <c r="W50" s="49"/>
      <c r="X50" s="45"/>
      <c r="Y50" s="50"/>
      <c r="Z50" s="43"/>
      <c r="AA50" s="49"/>
      <c r="AB50" s="45"/>
      <c r="AC50" s="49"/>
      <c r="AE50" s="43"/>
      <c r="AF50" s="50"/>
      <c r="AG50" s="43"/>
      <c r="AH50" s="49"/>
      <c r="AI50" s="45"/>
      <c r="AJ50" s="50"/>
      <c r="AK50" s="51"/>
      <c r="AL50" s="49"/>
      <c r="AM50" s="45"/>
      <c r="AN50" s="50"/>
      <c r="AO50" s="43"/>
      <c r="AP50" s="49"/>
    </row>
    <row r="51" spans="3:42" x14ac:dyDescent="0.25">
      <c r="C51" s="41"/>
      <c r="D51" s="54" t="s">
        <v>17</v>
      </c>
      <c r="E51" s="64">
        <v>1.5E-3</v>
      </c>
      <c r="F51" s="49"/>
      <c r="G51" s="61"/>
      <c r="H51" s="50"/>
      <c r="I51" s="68"/>
      <c r="J51" s="49"/>
      <c r="K51" s="85">
        <f>E51</f>
        <v>1.5E-3</v>
      </c>
      <c r="L51" s="50"/>
      <c r="M51" s="64"/>
      <c r="N51" s="49"/>
      <c r="O51" s="64"/>
      <c r="P51" s="49"/>
      <c r="R51" s="64">
        <v>1.5E-3</v>
      </c>
      <c r="S51" s="49"/>
      <c r="T51" s="61"/>
      <c r="U51" s="49"/>
      <c r="V51" s="51"/>
      <c r="W51" s="49"/>
      <c r="X51" s="61">
        <v>1.5E-3</v>
      </c>
      <c r="Y51" s="50"/>
      <c r="Z51" s="64"/>
      <c r="AA51" s="49"/>
      <c r="AB51" s="61"/>
      <c r="AC51" s="49"/>
      <c r="AE51" s="43">
        <v>1.5E-3</v>
      </c>
      <c r="AF51" s="50"/>
      <c r="AG51" s="43"/>
      <c r="AH51" s="49"/>
      <c r="AI51" s="45"/>
      <c r="AJ51" s="50"/>
      <c r="AK51" s="43">
        <v>1.5E-3</v>
      </c>
      <c r="AL51" s="49"/>
      <c r="AM51" s="45"/>
      <c r="AN51" s="50"/>
      <c r="AO51" s="43"/>
      <c r="AP51" s="49"/>
    </row>
    <row r="52" spans="3:42" x14ac:dyDescent="0.25">
      <c r="C52" s="41"/>
      <c r="D52" s="42"/>
      <c r="E52" s="43">
        <f>SUM(E45:E51)</f>
        <v>0.23499999999999999</v>
      </c>
      <c r="F52" s="49"/>
      <c r="G52" s="45">
        <f>SUM(G45:G51)</f>
        <v>0.2233</v>
      </c>
      <c r="H52" s="50"/>
      <c r="I52" s="88">
        <f>SUM(I45:I51)</f>
        <v>0.17330000000000001</v>
      </c>
      <c r="J52" s="49"/>
      <c r="K52" s="89">
        <f>SUM(K45:K51)</f>
        <v>7.6800000000000007E-2</v>
      </c>
      <c r="L52" s="50"/>
      <c r="M52" s="43">
        <f>SUM(M45:M51)</f>
        <v>6.5100000000000005E-2</v>
      </c>
      <c r="N52" s="49"/>
      <c r="O52" s="43">
        <f>SUM(O45:O51)</f>
        <v>6.5100000000000005E-2</v>
      </c>
      <c r="P52" s="49"/>
      <c r="R52" s="43">
        <f>SUM(R45:R51)</f>
        <v>0.2248</v>
      </c>
      <c r="S52" s="49"/>
      <c r="T52" s="45">
        <f>SUM(T45:T51)</f>
        <v>0.2233</v>
      </c>
      <c r="U52" s="49"/>
      <c r="V52" s="77">
        <f>SUM(V45:V51)</f>
        <v>0.17330000000000001</v>
      </c>
      <c r="W52" s="49"/>
      <c r="X52" s="90">
        <f>SUM(X45:X51)</f>
        <v>6.6600000000000006E-2</v>
      </c>
      <c r="Y52" s="50"/>
      <c r="Z52" s="43">
        <f>SUM(Z45:Z51)</f>
        <v>6.5100000000000005E-2</v>
      </c>
      <c r="AA52" s="49"/>
      <c r="AB52" s="45">
        <f>SUM(AB45:AB51)</f>
        <v>6.5100000000000005E-2</v>
      </c>
      <c r="AC52" s="49"/>
      <c r="AE52" s="77">
        <f>SUM(AE45:AE51)</f>
        <v>0.2248</v>
      </c>
      <c r="AF52" s="50"/>
      <c r="AG52" s="77">
        <f>SUM(AG45:AG51)</f>
        <v>0.2233</v>
      </c>
      <c r="AH52" s="49"/>
      <c r="AI52" s="90">
        <f>SUM(AI45:AI51)</f>
        <v>0.17330000000000001</v>
      </c>
      <c r="AJ52" s="50"/>
      <c r="AK52" s="77">
        <f>SUM(AK45:AK51)</f>
        <v>6.6600000000000006E-2</v>
      </c>
      <c r="AL52" s="49"/>
      <c r="AM52" s="90">
        <f>SUM(AM45:AM51)</f>
        <v>6.5100000000000005E-2</v>
      </c>
      <c r="AN52" s="50"/>
      <c r="AO52" s="77">
        <f>SUM(AO45:AO51)</f>
        <v>6.5100000000000005E-2</v>
      </c>
      <c r="AP52" s="49"/>
    </row>
    <row r="53" spans="3:42" x14ac:dyDescent="0.25">
      <c r="C53" s="41"/>
      <c r="D53" s="91"/>
      <c r="E53" s="43"/>
      <c r="F53" s="44">
        <f>(1+E52+E42)*F39</f>
        <v>164.33874395938994</v>
      </c>
      <c r="G53" s="45"/>
      <c r="H53" s="46">
        <f>(1+G52+G42)*H39</f>
        <v>162.78185059556418</v>
      </c>
      <c r="I53" s="100"/>
      <c r="J53" s="44">
        <f>(1+I52+I42)*J39</f>
        <v>156.12846015186418</v>
      </c>
      <c r="K53" s="101"/>
      <c r="L53" s="46">
        <f>(1+K52)*L39</f>
        <v>143.1442723232</v>
      </c>
      <c r="M53" s="43"/>
      <c r="N53" s="44">
        <f>(1+M52)*N39</f>
        <v>141.58893429739999</v>
      </c>
      <c r="O53" s="43"/>
      <c r="P53" s="44">
        <f>(1+O52)*P39</f>
        <v>141.58893429739999</v>
      </c>
      <c r="R53" s="43"/>
      <c r="S53" s="44">
        <f>(1+R52+R42)*S39</f>
        <v>130.61048000000002</v>
      </c>
      <c r="T53" s="45"/>
      <c r="U53" s="84">
        <f>(1+T52+T42)*U39</f>
        <v>130.46033</v>
      </c>
      <c r="V53" s="47"/>
      <c r="W53" s="44">
        <f>(1+V52+V42)*W39</f>
        <v>125.45533</v>
      </c>
      <c r="X53" s="101"/>
      <c r="Y53" s="46">
        <f>(1+X52)*Y39</f>
        <v>106.66</v>
      </c>
      <c r="Z53" s="43"/>
      <c r="AA53" s="44">
        <f>(1+Z52)*AA39</f>
        <v>106.50999999999999</v>
      </c>
      <c r="AB53" s="45"/>
      <c r="AC53" s="49">
        <f>(1+AB52)*AC39</f>
        <v>106.50999999999999</v>
      </c>
      <c r="AE53" s="43"/>
      <c r="AF53" s="46">
        <f>(1+AE52+AE42)*AF39</f>
        <v>130.61048000000002</v>
      </c>
      <c r="AG53" s="43"/>
      <c r="AH53" s="44">
        <f>(1+AG52+AG42)*AH39</f>
        <v>130.46033</v>
      </c>
      <c r="AI53" s="101"/>
      <c r="AJ53" s="46">
        <f>(1+AI52+AI42)*AJ39</f>
        <v>125.45533</v>
      </c>
      <c r="AK53" s="47"/>
      <c r="AL53" s="44">
        <f>(1+AK52)*AL39</f>
        <v>106.66</v>
      </c>
      <c r="AM53" s="45"/>
      <c r="AN53" s="46">
        <f>(1+AM52)*AN39</f>
        <v>106.50999999999999</v>
      </c>
      <c r="AO53" s="43"/>
      <c r="AP53" s="44">
        <f>(1+AO52)*AP39</f>
        <v>106.50999999999999</v>
      </c>
    </row>
    <row r="54" spans="3:42" x14ac:dyDescent="0.25">
      <c r="C54" s="41"/>
      <c r="D54" s="91"/>
      <c r="E54" s="43"/>
      <c r="F54" s="44"/>
      <c r="G54" s="45"/>
      <c r="H54" s="46"/>
      <c r="I54" s="100"/>
      <c r="J54" s="44"/>
      <c r="K54" s="101"/>
      <c r="L54" s="46"/>
      <c r="M54" s="43"/>
      <c r="N54" s="44"/>
      <c r="O54" s="43"/>
      <c r="P54" s="44"/>
      <c r="R54" s="43"/>
      <c r="S54" s="44"/>
      <c r="T54" s="45"/>
      <c r="U54" s="46"/>
      <c r="V54" s="47"/>
      <c r="W54" s="44"/>
      <c r="X54" s="101"/>
      <c r="Y54" s="46"/>
      <c r="Z54" s="43"/>
      <c r="AA54" s="44"/>
      <c r="AB54" s="45"/>
      <c r="AC54" s="49"/>
      <c r="AE54" s="43"/>
      <c r="AF54" s="46"/>
      <c r="AG54" s="43"/>
      <c r="AH54" s="44"/>
      <c r="AI54" s="101"/>
      <c r="AJ54" s="46"/>
      <c r="AK54" s="47"/>
      <c r="AL54" s="44"/>
      <c r="AM54" s="45"/>
      <c r="AN54" s="46"/>
      <c r="AO54" s="43"/>
      <c r="AP54" s="44"/>
    </row>
    <row r="55" spans="3:42" x14ac:dyDescent="0.25">
      <c r="C55" s="78" t="s">
        <v>57</v>
      </c>
      <c r="D55" s="54" t="s">
        <v>95</v>
      </c>
      <c r="E55" s="86"/>
      <c r="F55" s="49">
        <f>E55*F29</f>
        <v>0</v>
      </c>
      <c r="G55" s="74">
        <f>E55</f>
        <v>0</v>
      </c>
      <c r="H55" s="50">
        <f>G55*H29</f>
        <v>0</v>
      </c>
      <c r="I55" s="65">
        <f>E55</f>
        <v>0</v>
      </c>
      <c r="J55" s="49">
        <f>I55*J29</f>
        <v>0</v>
      </c>
      <c r="K55" s="85"/>
      <c r="L55" s="50"/>
      <c r="M55" s="43"/>
      <c r="N55" s="49"/>
      <c r="O55" s="43"/>
      <c r="P55" s="49"/>
      <c r="R55" s="43"/>
      <c r="S55" s="49"/>
      <c r="T55" s="45"/>
      <c r="U55" s="49"/>
      <c r="V55" s="68"/>
      <c r="W55" s="49"/>
      <c r="X55" s="85"/>
      <c r="Y55" s="50"/>
      <c r="Z55" s="43"/>
      <c r="AA55" s="49"/>
      <c r="AB55" s="45"/>
      <c r="AC55" s="49"/>
      <c r="AE55" s="43"/>
      <c r="AF55" s="50"/>
      <c r="AG55" s="43"/>
      <c r="AH55" s="49"/>
      <c r="AI55" s="45"/>
      <c r="AJ55" s="50"/>
      <c r="AK55" s="51"/>
      <c r="AL55" s="49"/>
      <c r="AM55" s="45"/>
      <c r="AN55" s="50"/>
      <c r="AO55" s="43"/>
      <c r="AP55" s="49"/>
    </row>
    <row r="56" spans="3:42" ht="12" customHeight="1" x14ac:dyDescent="0.25">
      <c r="C56" s="92"/>
      <c r="D56" s="42"/>
      <c r="E56" s="43"/>
      <c r="F56" s="49"/>
      <c r="G56" s="45"/>
      <c r="H56" s="50"/>
      <c r="I56" s="43"/>
      <c r="J56" s="49"/>
      <c r="K56" s="45"/>
      <c r="L56" s="50"/>
      <c r="M56" s="43"/>
      <c r="N56" s="49"/>
      <c r="O56" s="43"/>
      <c r="P56" s="49"/>
      <c r="R56" s="43"/>
      <c r="S56" s="49"/>
      <c r="T56" s="45"/>
      <c r="U56" s="49"/>
      <c r="V56" s="51"/>
      <c r="W56" s="49"/>
      <c r="X56" s="45"/>
      <c r="Y56" s="50"/>
      <c r="Z56" s="43"/>
      <c r="AA56" s="49"/>
      <c r="AB56" s="45"/>
      <c r="AC56" s="49"/>
      <c r="AE56" s="43"/>
      <c r="AF56" s="50"/>
      <c r="AG56" s="43"/>
      <c r="AH56" s="49"/>
      <c r="AI56" s="45"/>
      <c r="AJ56" s="50"/>
      <c r="AK56" s="51"/>
      <c r="AL56" s="49"/>
      <c r="AM56" s="45"/>
      <c r="AN56" s="50"/>
      <c r="AO56" s="43"/>
      <c r="AP56" s="49"/>
    </row>
    <row r="57" spans="3:42" s="40" customFormat="1" ht="13.8" thickBot="1" x14ac:dyDescent="0.3">
      <c r="C57" s="93"/>
      <c r="D57" s="94" t="s">
        <v>27</v>
      </c>
      <c r="E57" s="95"/>
      <c r="F57" s="96">
        <f>ROUND((F53+F55)/100,4)</f>
        <v>1.6434</v>
      </c>
      <c r="G57" s="97"/>
      <c r="H57" s="96">
        <f>ROUND((H53+H55)/100,4)</f>
        <v>1.6277999999999999</v>
      </c>
      <c r="I57" s="98"/>
      <c r="J57" s="96">
        <f>ROUND((J53+J55)/100,4)</f>
        <v>1.5612999999999999</v>
      </c>
      <c r="K57" s="99"/>
      <c r="L57" s="99">
        <f>ROUND((L53)/100,4)</f>
        <v>1.4314</v>
      </c>
      <c r="M57" s="95"/>
      <c r="N57" s="99">
        <f>ROUND((N53)/100,4)</f>
        <v>1.4158999999999999</v>
      </c>
      <c r="O57" s="95"/>
      <c r="P57" s="96">
        <f>ROUND((P53)/100,4)</f>
        <v>1.4158999999999999</v>
      </c>
      <c r="Q57" s="39"/>
      <c r="R57" s="95"/>
      <c r="S57" s="96">
        <f>ROUND((S53)/100,4)</f>
        <v>1.3061</v>
      </c>
      <c r="T57" s="97"/>
      <c r="U57" s="99">
        <f>ROUND((U53)/100,4)</f>
        <v>1.3046</v>
      </c>
      <c r="V57" s="98"/>
      <c r="W57" s="96">
        <f>ROUND((W53)/100,4)</f>
        <v>1.2545999999999999</v>
      </c>
      <c r="X57" s="99"/>
      <c r="Y57" s="99">
        <f>ROUND((Y53)/100,4)</f>
        <v>1.0666</v>
      </c>
      <c r="Z57" s="95"/>
      <c r="AA57" s="96">
        <f>ROUND((AA53)/100,4)</f>
        <v>1.0650999999999999</v>
      </c>
      <c r="AB57" s="97"/>
      <c r="AC57" s="96">
        <f>ROUND((AC53)/100,4)</f>
        <v>1.0650999999999999</v>
      </c>
      <c r="AE57" s="95"/>
      <c r="AF57" s="99">
        <f>ROUND((AF53)/100,4)</f>
        <v>1.3061</v>
      </c>
      <c r="AG57" s="95"/>
      <c r="AH57" s="96">
        <f>ROUND((AH53)/100,4)</f>
        <v>1.3046</v>
      </c>
      <c r="AI57" s="99"/>
      <c r="AJ57" s="99">
        <f>ROUND((AJ53)/100,4)</f>
        <v>1.2545999999999999</v>
      </c>
      <c r="AK57" s="98"/>
      <c r="AL57" s="96">
        <f>ROUND((AL53)/100,4)</f>
        <v>1.0666</v>
      </c>
      <c r="AM57" s="97"/>
      <c r="AN57" s="99">
        <f>ROUND((AN53)/100,4)</f>
        <v>1.0650999999999999</v>
      </c>
      <c r="AO57" s="95"/>
      <c r="AP57" s="96">
        <f>ROUND((AP53)/100,4)</f>
        <v>1.0650999999999999</v>
      </c>
    </row>
    <row r="58" spans="3:42" ht="15.6" customHeight="1" x14ac:dyDescent="0.25"/>
    <row r="59" spans="3:42" ht="27" customHeight="1" x14ac:dyDescent="0.25">
      <c r="R59" s="149" t="s">
        <v>19</v>
      </c>
      <c r="S59" s="149"/>
      <c r="T59" s="149"/>
      <c r="U59" s="149"/>
      <c r="V59" s="149"/>
      <c r="W59" s="149"/>
      <c r="X59" s="149"/>
      <c r="Y59" s="149"/>
      <c r="Z59" s="149"/>
      <c r="AA59" s="149"/>
      <c r="AB59" s="149"/>
      <c r="AC59" s="149"/>
      <c r="AD59" s="27"/>
      <c r="AE59" s="27"/>
      <c r="AF59" s="27"/>
    </row>
    <row r="60" spans="3:42" ht="17.100000000000001" customHeight="1" x14ac:dyDescent="0.25">
      <c r="C60" s="172" t="s">
        <v>20</v>
      </c>
      <c r="D60" s="172"/>
      <c r="E60" s="172"/>
      <c r="F60" s="172"/>
      <c r="G60" s="172"/>
      <c r="H60" s="172"/>
      <c r="I60" s="172"/>
      <c r="J60" s="172"/>
      <c r="K60" s="172"/>
      <c r="L60" s="172"/>
      <c r="M60" s="172"/>
      <c r="N60" s="172"/>
      <c r="O60" s="172"/>
      <c r="R60" s="150">
        <f>1+R52+R41</f>
        <v>1.3048000000000002</v>
      </c>
      <c r="S60" s="151"/>
      <c r="T60" s="150">
        <f>1+T52+T41</f>
        <v>1.3033000000000001</v>
      </c>
      <c r="U60" s="151"/>
      <c r="V60" s="150">
        <f>1+V52+V41</f>
        <v>1.2533000000000001</v>
      </c>
      <c r="W60" s="151"/>
      <c r="X60" s="150">
        <f>1+X52+X41</f>
        <v>1.0666</v>
      </c>
      <c r="Y60" s="151"/>
      <c r="Z60" s="150">
        <f>1+Z52+Z41</f>
        <v>1.0650999999999999</v>
      </c>
      <c r="AA60" s="151"/>
      <c r="AB60" s="150">
        <f>1+AB52+AB41</f>
        <v>1.0650999999999999</v>
      </c>
      <c r="AC60" s="151"/>
      <c r="AD60" s="23"/>
    </row>
    <row r="61" spans="3:42" ht="17.100000000000001" customHeight="1" x14ac:dyDescent="0.25">
      <c r="C61" s="172"/>
      <c r="D61" s="172"/>
      <c r="E61" s="172"/>
      <c r="F61" s="172"/>
      <c r="G61" s="172"/>
      <c r="H61" s="172"/>
      <c r="I61" s="172"/>
      <c r="J61" s="172"/>
      <c r="K61" s="172"/>
      <c r="L61" s="172"/>
      <c r="M61" s="172"/>
      <c r="N61" s="172"/>
      <c r="O61" s="172"/>
      <c r="R61" s="22"/>
    </row>
    <row r="62" spans="3:42" ht="17.100000000000001" customHeight="1" x14ac:dyDescent="0.25"/>
    <row r="63" spans="3:42" ht="17.100000000000001" customHeight="1" x14ac:dyDescent="0.25"/>
    <row r="64" spans="3:42" x14ac:dyDescent="0.25">
      <c r="E64" s="36"/>
      <c r="F64" s="18"/>
    </row>
    <row r="65" spans="5:6" x14ac:dyDescent="0.25">
      <c r="E65" s="36"/>
      <c r="F65" s="18"/>
    </row>
    <row r="66" spans="5:6" x14ac:dyDescent="0.25">
      <c r="E66" s="36"/>
      <c r="F66" s="18"/>
    </row>
    <row r="67" spans="5:6" x14ac:dyDescent="0.25">
      <c r="E67" s="36"/>
      <c r="F67" s="18"/>
    </row>
    <row r="68" spans="5:6" x14ac:dyDescent="0.25">
      <c r="E68" s="36"/>
      <c r="F68" s="18"/>
    </row>
    <row r="69" spans="5:6" x14ac:dyDescent="0.25">
      <c r="E69" s="36"/>
      <c r="F69" s="18"/>
    </row>
    <row r="70" spans="5:6" x14ac:dyDescent="0.25">
      <c r="E70" s="36"/>
      <c r="F70" s="18"/>
    </row>
    <row r="71" spans="5:6" x14ac:dyDescent="0.25">
      <c r="E71" s="36"/>
      <c r="F71" s="18"/>
    </row>
    <row r="72" spans="5:6" x14ac:dyDescent="0.25">
      <c r="E72" s="36"/>
      <c r="F72" s="18"/>
    </row>
    <row r="73" spans="5:6" x14ac:dyDescent="0.25">
      <c r="E73" s="36"/>
      <c r="F73" s="18"/>
    </row>
    <row r="74" spans="5:6" x14ac:dyDescent="0.25">
      <c r="E74" s="36"/>
      <c r="F74" s="18"/>
    </row>
    <row r="75" spans="5:6" x14ac:dyDescent="0.25">
      <c r="E75" s="36"/>
      <c r="F75" s="18"/>
    </row>
    <row r="76" spans="5:6" x14ac:dyDescent="0.25">
      <c r="E76" s="36"/>
      <c r="F76" s="18"/>
    </row>
    <row r="77" spans="5:6" x14ac:dyDescent="0.25">
      <c r="E77" s="36"/>
      <c r="F77" s="18"/>
    </row>
    <row r="78" spans="5:6" x14ac:dyDescent="0.25">
      <c r="E78" s="36"/>
      <c r="F78" s="18"/>
    </row>
    <row r="79" spans="5:6" x14ac:dyDescent="0.25">
      <c r="E79" s="36"/>
      <c r="F79" s="18"/>
    </row>
    <row r="80" spans="5:6" x14ac:dyDescent="0.25">
      <c r="E80" s="36"/>
      <c r="F80" s="18"/>
    </row>
    <row r="81" spans="5:6" x14ac:dyDescent="0.25">
      <c r="E81" s="36"/>
      <c r="F81" s="18"/>
    </row>
    <row r="82" spans="5:6" x14ac:dyDescent="0.25">
      <c r="E82" s="36"/>
      <c r="F82" s="18"/>
    </row>
    <row r="83" spans="5:6" x14ac:dyDescent="0.25">
      <c r="E83" s="36"/>
      <c r="F83" s="18"/>
    </row>
    <row r="84" spans="5:6" x14ac:dyDescent="0.25">
      <c r="E84" s="36"/>
      <c r="F84" s="18"/>
    </row>
    <row r="85" spans="5:6" x14ac:dyDescent="0.25">
      <c r="E85" s="36"/>
      <c r="F85" s="18"/>
    </row>
    <row r="86" spans="5:6" x14ac:dyDescent="0.25">
      <c r="E86" s="36"/>
      <c r="F86" s="18"/>
    </row>
    <row r="87" spans="5:6" x14ac:dyDescent="0.25">
      <c r="E87" s="36"/>
      <c r="F87" s="18"/>
    </row>
    <row r="88" spans="5:6" x14ac:dyDescent="0.25">
      <c r="E88" s="36"/>
      <c r="F88" s="18"/>
    </row>
    <row r="89" spans="5:6" x14ac:dyDescent="0.25">
      <c r="E89" s="36"/>
      <c r="F89" s="18"/>
    </row>
    <row r="90" spans="5:6" x14ac:dyDescent="0.25">
      <c r="E90" s="36"/>
      <c r="F90" s="18"/>
    </row>
    <row r="91" spans="5:6" x14ac:dyDescent="0.25">
      <c r="E91" s="36"/>
      <c r="F91" s="18"/>
    </row>
    <row r="92" spans="5:6" x14ac:dyDescent="0.25">
      <c r="E92" s="36"/>
      <c r="F92" s="18"/>
    </row>
    <row r="93" spans="5:6" x14ac:dyDescent="0.25">
      <c r="E93" s="36"/>
      <c r="F93" s="18"/>
    </row>
    <row r="94" spans="5:6" x14ac:dyDescent="0.25">
      <c r="E94" s="36"/>
      <c r="F94" s="18"/>
    </row>
  </sheetData>
  <sheetProtection algorithmName="SHA-512" hashValue="xyDPNpE5erEDnbTjcUZgTTpkC6eH5prNZUZNikQp9BzxfbieacZ3o5vAq9JoUuIQg/1nO/69WMnQG3qcvBww1w==" saltValue="s0fTDfpd72m7QmZeM9nHWQ==" spinCount="100000" sheet="1" objects="1" scenarios="1"/>
  <mergeCells count="33">
    <mergeCell ref="AI15:AJ15"/>
    <mergeCell ref="AK15:AL15"/>
    <mergeCell ref="C60:O61"/>
    <mergeCell ref="I15:J15"/>
    <mergeCell ref="K15:L15"/>
    <mergeCell ref="R59:AC59"/>
    <mergeCell ref="R60:S60"/>
    <mergeCell ref="T60:U60"/>
    <mergeCell ref="Z60:AA60"/>
    <mergeCell ref="AB60:AC60"/>
    <mergeCell ref="V60:W60"/>
    <mergeCell ref="X60:Y60"/>
    <mergeCell ref="E8:H8"/>
    <mergeCell ref="C10:D10"/>
    <mergeCell ref="C11:D11"/>
    <mergeCell ref="C12:D12"/>
    <mergeCell ref="X15:Y15"/>
    <mergeCell ref="AO15:AP15"/>
    <mergeCell ref="R14:AC14"/>
    <mergeCell ref="AE14:AP14"/>
    <mergeCell ref="E15:F15"/>
    <mergeCell ref="G15:H15"/>
    <mergeCell ref="M15:N15"/>
    <mergeCell ref="O15:P15"/>
    <mergeCell ref="R15:S15"/>
    <mergeCell ref="T15:U15"/>
    <mergeCell ref="Z15:AA15"/>
    <mergeCell ref="AB15:AC15"/>
    <mergeCell ref="E14:P14"/>
    <mergeCell ref="AE15:AF15"/>
    <mergeCell ref="AG15:AH15"/>
    <mergeCell ref="AM15:AN15"/>
    <mergeCell ref="V15:W15"/>
  </mergeCells>
  <dataValidations count="2">
    <dataValidation type="list" allowBlank="1" showInputMessage="1" showErrorMessage="1" sqref="E10:E12" xr:uid="{A0BE09C2-B393-4B69-9CFE-621814B8693C}">
      <formula1>"Ja,Nee"</formula1>
    </dataValidation>
    <dataValidation type="decimal" operator="lessThanOrEqual" allowBlank="1" showInputMessage="1" showErrorMessage="1" sqref="E55" xr:uid="{E5C98A41-AC30-4DC0-9F49-E939D3AE638E}"/>
  </dataValidations>
  <pageMargins left="0.7" right="0.7" top="0.75" bottom="0.75" header="0.3" footer="0.3"/>
  <pageSetup paperSize="9" orientation="portrait" horizontalDpi="4294967295" verticalDpi="4294967295" r:id="rId1"/>
  <ignoredErrors>
    <ignoredError sqref="G49 G48"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2594E-A52C-49AF-A220-4079DCF25027}">
  <dimension ref="B1:AQ93"/>
  <sheetViews>
    <sheetView zoomScale="80" zoomScaleNormal="80" workbookViewId="0">
      <selection activeCell="C31" sqref="C31"/>
    </sheetView>
  </sheetViews>
  <sheetFormatPr defaultColWidth="9.21875" defaultRowHeight="13.2" x14ac:dyDescent="0.25"/>
  <cols>
    <col min="1" max="2" width="2" style="2" customWidth="1"/>
    <col min="3" max="3" width="46.77734375" style="17" customWidth="1"/>
    <col min="4" max="4" width="61.21875" style="2" customWidth="1"/>
    <col min="5" max="5" width="10.5546875" style="2" customWidth="1"/>
    <col min="6" max="6" width="10.5546875" style="15" customWidth="1"/>
    <col min="7" max="15" width="10.5546875" style="2" customWidth="1"/>
    <col min="16" max="16" width="10.5546875" style="3" customWidth="1"/>
    <col min="17" max="17" width="6.77734375" style="3" customWidth="1"/>
    <col min="18" max="18" width="10.5546875" style="3" customWidth="1"/>
    <col min="19" max="20" width="10.5546875" style="4" customWidth="1"/>
    <col min="21" max="29" width="10.5546875" style="2" customWidth="1"/>
    <col min="30" max="30" width="7.44140625" style="2" customWidth="1"/>
    <col min="31" max="42" width="10.5546875" style="2" customWidth="1"/>
    <col min="43" max="16384" width="9.21875" style="2"/>
  </cols>
  <sheetData>
    <row r="1" spans="2:42" ht="22.8" x14ac:dyDescent="0.4">
      <c r="B1" s="1"/>
      <c r="C1" s="1" t="s">
        <v>90</v>
      </c>
      <c r="D1" s="1"/>
      <c r="E1" s="1"/>
      <c r="F1" s="1"/>
      <c r="G1" s="1"/>
      <c r="H1" s="1"/>
      <c r="I1" s="1"/>
      <c r="J1" s="1"/>
      <c r="K1" s="1"/>
      <c r="L1" s="1"/>
    </row>
    <row r="2" spans="2:42" ht="14.85" customHeight="1" x14ac:dyDescent="0.4">
      <c r="B2" s="1"/>
      <c r="C2" s="1"/>
      <c r="D2" s="1"/>
      <c r="E2" s="1"/>
      <c r="F2" s="1"/>
      <c r="G2" s="1"/>
      <c r="H2" s="1"/>
      <c r="I2" s="1"/>
      <c r="J2" s="1"/>
      <c r="K2" s="1"/>
      <c r="L2" s="1"/>
    </row>
    <row r="3" spans="2:42" ht="14.85" customHeight="1" x14ac:dyDescent="0.4">
      <c r="B3" s="1"/>
      <c r="C3" s="5" t="s">
        <v>76</v>
      </c>
    </row>
    <row r="4" spans="2:42" ht="14.85" customHeight="1" x14ac:dyDescent="0.4">
      <c r="B4" s="1"/>
      <c r="C4" s="6" t="s">
        <v>92</v>
      </c>
    </row>
    <row r="5" spans="2:42" ht="14.85" customHeight="1" x14ac:dyDescent="0.4">
      <c r="B5" s="1"/>
      <c r="C5" s="6" t="s">
        <v>0</v>
      </c>
    </row>
    <row r="6" spans="2:42" ht="14.85" customHeight="1" x14ac:dyDescent="0.4">
      <c r="B6" s="1"/>
      <c r="C6" s="6" t="s">
        <v>84</v>
      </c>
    </row>
    <row r="7" spans="2:42" ht="14.85" customHeight="1" x14ac:dyDescent="0.4">
      <c r="B7" s="1"/>
      <c r="C7" s="6"/>
    </row>
    <row r="8" spans="2:42" ht="14.85" customHeight="1" x14ac:dyDescent="0.4">
      <c r="B8" s="1"/>
      <c r="C8" s="6"/>
      <c r="D8" s="1"/>
      <c r="E8" s="1"/>
      <c r="F8" s="1"/>
      <c r="G8" s="1"/>
      <c r="H8" s="1"/>
      <c r="I8" s="1"/>
      <c r="J8" s="1"/>
      <c r="K8" s="1"/>
      <c r="L8" s="1"/>
    </row>
    <row r="9" spans="2:42" ht="22.8" x14ac:dyDescent="0.4">
      <c r="B9" s="1"/>
      <c r="C9" s="2"/>
      <c r="D9" s="7" t="s">
        <v>1</v>
      </c>
      <c r="E9" s="144"/>
      <c r="F9" s="144"/>
      <c r="G9" s="144"/>
      <c r="H9" s="144"/>
    </row>
    <row r="10" spans="2:42" ht="21.6" customHeight="1" x14ac:dyDescent="0.25">
      <c r="C10" s="8"/>
      <c r="D10" s="9"/>
      <c r="E10" s="9"/>
      <c r="F10" s="9"/>
    </row>
    <row r="11" spans="2:42" ht="28.35" customHeight="1" x14ac:dyDescent="0.3">
      <c r="C11" s="145" t="s">
        <v>2</v>
      </c>
      <c r="D11" s="145"/>
      <c r="E11" s="111"/>
      <c r="F11" s="2"/>
    </row>
    <row r="12" spans="2:42" ht="28.35" customHeight="1" x14ac:dyDescent="0.3">
      <c r="C12" s="145" t="s">
        <v>3</v>
      </c>
      <c r="D12" s="145"/>
      <c r="E12" s="111"/>
      <c r="F12" s="2"/>
    </row>
    <row r="13" spans="2:42" ht="21.6" customHeight="1" thickBot="1" x14ac:dyDescent="0.3">
      <c r="C13" s="8"/>
      <c r="D13" s="9"/>
      <c r="E13" s="9"/>
      <c r="F13" s="9"/>
    </row>
    <row r="14" spans="2:42" ht="26.85" customHeight="1" thickBot="1" x14ac:dyDescent="0.3">
      <c r="C14" s="8"/>
      <c r="D14" s="9"/>
      <c r="E14" s="139" t="s">
        <v>4</v>
      </c>
      <c r="F14" s="140"/>
      <c r="G14" s="140"/>
      <c r="H14" s="140"/>
      <c r="I14" s="140"/>
      <c r="J14" s="140"/>
      <c r="K14" s="140"/>
      <c r="L14" s="140"/>
      <c r="M14" s="140"/>
      <c r="N14" s="140"/>
      <c r="O14" s="140"/>
      <c r="P14" s="141"/>
      <c r="R14" s="139" t="s">
        <v>5</v>
      </c>
      <c r="S14" s="140"/>
      <c r="T14" s="140"/>
      <c r="U14" s="140"/>
      <c r="V14" s="140"/>
      <c r="W14" s="140"/>
      <c r="X14" s="140"/>
      <c r="Y14" s="140"/>
      <c r="Z14" s="140"/>
      <c r="AA14" s="140"/>
      <c r="AB14" s="140"/>
      <c r="AC14" s="141"/>
      <c r="AE14" s="139" t="s">
        <v>6</v>
      </c>
      <c r="AF14" s="140"/>
      <c r="AG14" s="140"/>
      <c r="AH14" s="140"/>
      <c r="AI14" s="140"/>
      <c r="AJ14" s="140"/>
      <c r="AK14" s="140"/>
      <c r="AL14" s="140"/>
      <c r="AM14" s="140"/>
      <c r="AN14" s="140"/>
      <c r="AO14" s="140"/>
      <c r="AP14" s="141"/>
    </row>
    <row r="15" spans="2:42" ht="54.6" customHeight="1" thickBot="1" x14ac:dyDescent="0.3">
      <c r="C15" s="10"/>
      <c r="D15" s="11"/>
      <c r="E15" s="137" t="s">
        <v>47</v>
      </c>
      <c r="F15" s="142"/>
      <c r="G15" s="143" t="s">
        <v>46</v>
      </c>
      <c r="H15" s="143"/>
      <c r="I15" s="137" t="s">
        <v>42</v>
      </c>
      <c r="J15" s="142"/>
      <c r="K15" s="146" t="s">
        <v>43</v>
      </c>
      <c r="L15" s="147"/>
      <c r="M15" s="137" t="s">
        <v>44</v>
      </c>
      <c r="N15" s="138"/>
      <c r="O15" s="143" t="s">
        <v>45</v>
      </c>
      <c r="P15" s="138"/>
      <c r="R15" s="152" t="s">
        <v>47</v>
      </c>
      <c r="S15" s="153"/>
      <c r="T15" s="152" t="s">
        <v>46</v>
      </c>
      <c r="U15" s="152"/>
      <c r="V15" s="152" t="s">
        <v>42</v>
      </c>
      <c r="W15" s="152"/>
      <c r="X15" s="152" t="s">
        <v>43</v>
      </c>
      <c r="Y15" s="152"/>
      <c r="Z15" s="152" t="s">
        <v>44</v>
      </c>
      <c r="AA15" s="152"/>
      <c r="AB15" s="152" t="s">
        <v>45</v>
      </c>
      <c r="AC15" s="153"/>
      <c r="AE15" s="152" t="s">
        <v>47</v>
      </c>
      <c r="AF15" s="153"/>
      <c r="AG15" s="152" t="s">
        <v>46</v>
      </c>
      <c r="AH15" s="152"/>
      <c r="AI15" s="152" t="s">
        <v>42</v>
      </c>
      <c r="AJ15" s="152"/>
      <c r="AK15" s="152" t="s">
        <v>43</v>
      </c>
      <c r="AL15" s="152"/>
      <c r="AM15" s="152" t="s">
        <v>44</v>
      </c>
      <c r="AN15" s="152"/>
      <c r="AO15" s="152" t="s">
        <v>45</v>
      </c>
      <c r="AP15" s="153"/>
    </row>
    <row r="16" spans="2:42" x14ac:dyDescent="0.25">
      <c r="C16" s="12"/>
      <c r="D16" s="13"/>
      <c r="E16" s="14"/>
      <c r="F16" s="16"/>
      <c r="H16" s="15"/>
      <c r="I16" s="26"/>
      <c r="J16" s="16"/>
      <c r="K16" s="15"/>
      <c r="L16" s="15"/>
      <c r="M16" s="14"/>
      <c r="N16" s="16"/>
      <c r="P16" s="16"/>
      <c r="R16" s="14"/>
      <c r="S16" s="16"/>
      <c r="T16" s="2"/>
      <c r="U16" s="16"/>
      <c r="V16" s="26"/>
      <c r="W16" s="16"/>
      <c r="X16" s="15"/>
      <c r="Y16" s="15"/>
      <c r="Z16" s="14"/>
      <c r="AA16" s="16"/>
      <c r="AC16" s="16"/>
      <c r="AE16" s="14"/>
      <c r="AF16" s="16"/>
      <c r="AH16" s="16"/>
      <c r="AI16" s="26"/>
      <c r="AJ16" s="16"/>
      <c r="AK16" s="15"/>
      <c r="AL16" s="15"/>
      <c r="AM16" s="14"/>
      <c r="AN16" s="16"/>
      <c r="AP16" s="16"/>
    </row>
    <row r="17" spans="3:42" ht="13.35" customHeight="1" x14ac:dyDescent="0.25">
      <c r="C17" s="78" t="s">
        <v>56</v>
      </c>
      <c r="D17" s="42"/>
      <c r="E17" s="43"/>
      <c r="F17" s="44">
        <v>100</v>
      </c>
      <c r="G17" s="45"/>
      <c r="H17" s="46">
        <f>F17</f>
        <v>100</v>
      </c>
      <c r="I17" s="47"/>
      <c r="J17" s="44">
        <f>F17</f>
        <v>100</v>
      </c>
      <c r="K17" s="46"/>
      <c r="L17" s="46">
        <f>F17</f>
        <v>100</v>
      </c>
      <c r="M17" s="43"/>
      <c r="N17" s="44">
        <f>F17</f>
        <v>100</v>
      </c>
      <c r="O17" s="45"/>
      <c r="P17" s="44">
        <f>F17</f>
        <v>100</v>
      </c>
      <c r="R17" s="43"/>
      <c r="S17" s="44">
        <f>F17</f>
        <v>100</v>
      </c>
      <c r="T17" s="45"/>
      <c r="U17" s="44">
        <f>F17</f>
        <v>100</v>
      </c>
      <c r="V17" s="47"/>
      <c r="W17" s="44">
        <f>F17</f>
        <v>100</v>
      </c>
      <c r="X17" s="46"/>
      <c r="Y17" s="46">
        <f>F17</f>
        <v>100</v>
      </c>
      <c r="Z17" s="43"/>
      <c r="AA17" s="44">
        <f>F17</f>
        <v>100</v>
      </c>
      <c r="AB17" s="45"/>
      <c r="AC17" s="44">
        <f>F17</f>
        <v>100</v>
      </c>
      <c r="AE17" s="43"/>
      <c r="AF17" s="44">
        <f>S17</f>
        <v>100</v>
      </c>
      <c r="AG17" s="45"/>
      <c r="AH17" s="44">
        <f>S17</f>
        <v>100</v>
      </c>
      <c r="AI17" s="47"/>
      <c r="AJ17" s="44">
        <f>S17</f>
        <v>100</v>
      </c>
      <c r="AK17" s="46"/>
      <c r="AL17" s="46">
        <f>S17</f>
        <v>100</v>
      </c>
      <c r="AM17" s="43"/>
      <c r="AN17" s="44">
        <f>S17</f>
        <v>100</v>
      </c>
      <c r="AO17" s="45"/>
      <c r="AP17" s="44">
        <f>S17</f>
        <v>100</v>
      </c>
    </row>
    <row r="18" spans="3:42" x14ac:dyDescent="0.25">
      <c r="C18" s="78"/>
      <c r="D18" s="42"/>
      <c r="E18" s="43"/>
      <c r="F18" s="49"/>
      <c r="G18" s="45"/>
      <c r="H18" s="50"/>
      <c r="I18" s="51"/>
      <c r="J18" s="49"/>
      <c r="K18" s="50"/>
      <c r="L18" s="50"/>
      <c r="M18" s="43"/>
      <c r="N18" s="49"/>
      <c r="O18" s="45"/>
      <c r="P18" s="49"/>
      <c r="R18" s="43"/>
      <c r="S18" s="49"/>
      <c r="T18" s="45"/>
      <c r="U18" s="49"/>
      <c r="V18" s="51"/>
      <c r="W18" s="49"/>
      <c r="X18" s="50"/>
      <c r="Y18" s="50"/>
      <c r="Z18" s="43"/>
      <c r="AA18" s="49"/>
      <c r="AB18" s="45"/>
      <c r="AC18" s="49"/>
      <c r="AE18" s="43"/>
      <c r="AF18" s="49"/>
      <c r="AG18" s="45"/>
      <c r="AH18" s="49"/>
      <c r="AI18" s="51"/>
      <c r="AJ18" s="49"/>
      <c r="AK18" s="50"/>
      <c r="AL18" s="50"/>
      <c r="AM18" s="43"/>
      <c r="AN18" s="49"/>
      <c r="AO18" s="45"/>
      <c r="AP18" s="49"/>
    </row>
    <row r="19" spans="3:42" ht="14.55" customHeight="1" x14ac:dyDescent="0.25">
      <c r="C19" s="78" t="s">
        <v>55</v>
      </c>
      <c r="D19" s="53"/>
      <c r="E19" s="43"/>
      <c r="F19" s="49"/>
      <c r="G19" s="45"/>
      <c r="H19" s="50"/>
      <c r="I19" s="51"/>
      <c r="J19" s="49"/>
      <c r="K19" s="50"/>
      <c r="L19" s="50"/>
      <c r="M19" s="43"/>
      <c r="N19" s="49"/>
      <c r="O19" s="45"/>
      <c r="P19" s="49"/>
      <c r="R19" s="43"/>
      <c r="S19" s="49"/>
      <c r="T19" s="45"/>
      <c r="U19" s="49"/>
      <c r="V19" s="51"/>
      <c r="W19" s="49"/>
      <c r="X19" s="50"/>
      <c r="Y19" s="50"/>
      <c r="Z19" s="43"/>
      <c r="AA19" s="49"/>
      <c r="AB19" s="45"/>
      <c r="AC19" s="49"/>
      <c r="AE19" s="43"/>
      <c r="AF19" s="49"/>
      <c r="AG19" s="45"/>
      <c r="AH19" s="49"/>
      <c r="AI19" s="51"/>
      <c r="AJ19" s="49"/>
      <c r="AK19" s="50"/>
      <c r="AL19" s="50"/>
      <c r="AM19" s="43"/>
      <c r="AN19" s="49"/>
      <c r="AO19" s="45"/>
      <c r="AP19" s="49"/>
    </row>
    <row r="20" spans="3:42" ht="20.85" customHeight="1" x14ac:dyDescent="0.25">
      <c r="C20" s="41"/>
      <c r="D20" s="54" t="s">
        <v>58</v>
      </c>
      <c r="E20" s="35">
        <v>0.11700000000000001</v>
      </c>
      <c r="F20" s="16"/>
      <c r="G20" s="32">
        <f>E20</f>
        <v>0.11700000000000001</v>
      </c>
      <c r="H20" s="15"/>
      <c r="I20" s="55"/>
      <c r="J20" s="16"/>
      <c r="K20" s="56"/>
      <c r="L20" s="15"/>
      <c r="M20" s="35">
        <f>E20</f>
        <v>0.11700000000000001</v>
      </c>
      <c r="N20" s="16"/>
      <c r="O20" s="32">
        <f>E20</f>
        <v>0.11700000000000001</v>
      </c>
      <c r="P20" s="16"/>
      <c r="R20" s="43"/>
      <c r="S20" s="16"/>
      <c r="T20" s="32"/>
      <c r="U20" s="49"/>
      <c r="V20" s="51"/>
      <c r="W20" s="49"/>
      <c r="X20" s="50"/>
      <c r="Y20" s="50"/>
      <c r="Z20" s="35"/>
      <c r="AA20" s="16"/>
      <c r="AB20" s="32"/>
      <c r="AC20" s="49"/>
      <c r="AE20" s="43"/>
      <c r="AF20" s="16"/>
      <c r="AG20" s="32"/>
      <c r="AH20" s="49"/>
      <c r="AI20" s="51"/>
      <c r="AJ20" s="49"/>
      <c r="AK20" s="50"/>
      <c r="AL20" s="50"/>
      <c r="AM20" s="35"/>
      <c r="AN20" s="16"/>
      <c r="AO20" s="32"/>
      <c r="AP20" s="49"/>
    </row>
    <row r="21" spans="3:42" x14ac:dyDescent="0.25">
      <c r="C21" s="52"/>
      <c r="D21" s="57" t="s">
        <v>8</v>
      </c>
      <c r="E21" s="43">
        <v>3.0599999999999999E-2</v>
      </c>
      <c r="F21" s="49"/>
      <c r="G21" s="45">
        <f>E21</f>
        <v>3.0599999999999999E-2</v>
      </c>
      <c r="H21" s="50"/>
      <c r="I21" s="58"/>
      <c r="J21" s="59"/>
      <c r="K21" s="60"/>
      <c r="L21" s="50"/>
      <c r="M21" s="43">
        <f>E21</f>
        <v>3.0599999999999999E-2</v>
      </c>
      <c r="N21" s="49"/>
      <c r="O21" s="45">
        <f>E21</f>
        <v>3.0599999999999999E-2</v>
      </c>
      <c r="P21" s="49"/>
      <c r="R21" s="43"/>
      <c r="S21" s="49"/>
      <c r="T21" s="45"/>
      <c r="U21" s="49"/>
      <c r="V21" s="51"/>
      <c r="W21" s="49"/>
      <c r="X21" s="50"/>
      <c r="Y21" s="50"/>
      <c r="Z21" s="43"/>
      <c r="AA21" s="49"/>
      <c r="AB21" s="45"/>
      <c r="AC21" s="49"/>
      <c r="AE21" s="43"/>
      <c r="AF21" s="49"/>
      <c r="AG21" s="45"/>
      <c r="AH21" s="49"/>
      <c r="AI21" s="51"/>
      <c r="AJ21" s="49"/>
      <c r="AK21" s="50"/>
      <c r="AL21" s="50"/>
      <c r="AM21" s="43"/>
      <c r="AN21" s="49"/>
      <c r="AO21" s="45"/>
      <c r="AP21" s="49"/>
    </row>
    <row r="22" spans="3:42" x14ac:dyDescent="0.25">
      <c r="C22" s="52"/>
      <c r="D22" s="57" t="s">
        <v>96</v>
      </c>
      <c r="E22" s="105"/>
      <c r="F22" s="49"/>
      <c r="G22" s="61">
        <f>E22</f>
        <v>0</v>
      </c>
      <c r="H22" s="50"/>
      <c r="I22" s="62">
        <f t="shared" ref="I22" si="0">E22</f>
        <v>0</v>
      </c>
      <c r="J22" s="49"/>
      <c r="K22" s="63">
        <f>E22</f>
        <v>0</v>
      </c>
      <c r="L22" s="50"/>
      <c r="M22" s="64">
        <f>E22</f>
        <v>0</v>
      </c>
      <c r="N22" s="49"/>
      <c r="O22" s="61">
        <f>G22</f>
        <v>0</v>
      </c>
      <c r="P22" s="49"/>
      <c r="R22" s="43"/>
      <c r="S22" s="49"/>
      <c r="T22" s="45"/>
      <c r="U22" s="49"/>
      <c r="V22" s="51"/>
      <c r="W22" s="49"/>
      <c r="X22" s="50"/>
      <c r="Y22" s="50"/>
      <c r="Z22" s="43"/>
      <c r="AA22" s="49"/>
      <c r="AB22" s="45"/>
      <c r="AC22" s="49"/>
      <c r="AE22" s="43"/>
      <c r="AF22" s="49"/>
      <c r="AG22" s="45"/>
      <c r="AH22" s="49"/>
      <c r="AI22" s="51"/>
      <c r="AJ22" s="49"/>
      <c r="AK22" s="50"/>
      <c r="AL22" s="50"/>
      <c r="AM22" s="43"/>
      <c r="AN22" s="49"/>
      <c r="AO22" s="45"/>
      <c r="AP22" s="49"/>
    </row>
    <row r="23" spans="3:42" x14ac:dyDescent="0.25">
      <c r="C23" s="52"/>
      <c r="D23" s="57"/>
      <c r="E23" s="65">
        <f>SUM(E20:E22)</f>
        <v>0.14760000000000001</v>
      </c>
      <c r="F23" s="29"/>
      <c r="G23" s="45">
        <f>SUM(G20:G22)</f>
        <v>0.14760000000000001</v>
      </c>
      <c r="I23" s="43">
        <f>SUM(I20:I22)</f>
        <v>0</v>
      </c>
      <c r="J23" s="29"/>
      <c r="K23" s="45">
        <f>SUM(K20:K22)</f>
        <v>0</v>
      </c>
      <c r="M23" s="43">
        <f>SUM(M20:M22)</f>
        <v>0.14760000000000001</v>
      </c>
      <c r="N23" s="29"/>
      <c r="O23" s="45">
        <f>SUM(O20:O22)</f>
        <v>0.14760000000000001</v>
      </c>
      <c r="P23" s="16"/>
      <c r="R23" s="43"/>
      <c r="S23" s="49"/>
      <c r="T23" s="45"/>
      <c r="U23" s="49"/>
      <c r="V23" s="51"/>
      <c r="W23" s="49"/>
      <c r="X23" s="50"/>
      <c r="Y23" s="50"/>
      <c r="Z23" s="43"/>
      <c r="AA23" s="49"/>
      <c r="AB23" s="45"/>
      <c r="AC23" s="49"/>
      <c r="AE23" s="43"/>
      <c r="AF23" s="49"/>
      <c r="AG23" s="45"/>
      <c r="AH23" s="49"/>
      <c r="AI23" s="51"/>
      <c r="AJ23" s="49"/>
      <c r="AK23" s="50"/>
      <c r="AL23" s="50"/>
      <c r="AM23" s="43"/>
      <c r="AN23" s="49"/>
      <c r="AO23" s="45"/>
      <c r="AP23" s="49"/>
    </row>
    <row r="24" spans="3:42" x14ac:dyDescent="0.25">
      <c r="C24" s="52"/>
      <c r="D24" s="57"/>
      <c r="E24" s="43"/>
      <c r="F24" s="49">
        <f>(1+E23)*F17</f>
        <v>114.75999999999999</v>
      </c>
      <c r="G24" s="45"/>
      <c r="H24" s="50">
        <f>(1+G23)*H17</f>
        <v>114.75999999999999</v>
      </c>
      <c r="I24" s="66"/>
      <c r="J24" s="49">
        <f>(1+I23)*J17</f>
        <v>100</v>
      </c>
      <c r="K24" s="67"/>
      <c r="L24" s="50">
        <f>(1+K23)*L17</f>
        <v>100</v>
      </c>
      <c r="M24" s="66"/>
      <c r="N24" s="49">
        <f>(1+M23)*N17</f>
        <v>114.75999999999999</v>
      </c>
      <c r="O24" s="67"/>
      <c r="P24" s="16">
        <f>(1+O23)*P17</f>
        <v>114.75999999999999</v>
      </c>
      <c r="R24" s="43"/>
      <c r="S24" s="49"/>
      <c r="T24" s="45"/>
      <c r="U24" s="49"/>
      <c r="V24" s="51"/>
      <c r="W24" s="49"/>
      <c r="X24" s="50"/>
      <c r="Y24" s="50"/>
      <c r="Z24" s="43"/>
      <c r="AA24" s="49"/>
      <c r="AB24" s="45"/>
      <c r="AC24" s="49"/>
      <c r="AE24" s="43"/>
      <c r="AF24" s="49"/>
      <c r="AG24" s="45"/>
      <c r="AH24" s="49"/>
      <c r="AI24" s="51"/>
      <c r="AJ24" s="49"/>
      <c r="AK24" s="50"/>
      <c r="AL24" s="50"/>
      <c r="AM24" s="43"/>
      <c r="AN24" s="49"/>
      <c r="AO24" s="45"/>
      <c r="AP24" s="49"/>
    </row>
    <row r="25" spans="3:42" x14ac:dyDescent="0.25">
      <c r="C25" s="52"/>
      <c r="D25" s="57"/>
      <c r="E25" s="43"/>
      <c r="F25" s="49"/>
      <c r="G25" s="45"/>
      <c r="H25" s="50"/>
      <c r="I25" s="55"/>
      <c r="J25" s="49"/>
      <c r="K25" s="56"/>
      <c r="L25" s="50"/>
      <c r="M25" s="43"/>
      <c r="N25" s="49"/>
      <c r="O25" s="45"/>
      <c r="P25" s="49"/>
      <c r="R25" s="43"/>
      <c r="S25" s="49"/>
      <c r="T25" s="45"/>
      <c r="U25" s="49"/>
      <c r="V25" s="51"/>
      <c r="W25" s="49"/>
      <c r="X25" s="50"/>
      <c r="Y25" s="50"/>
      <c r="Z25" s="43"/>
      <c r="AA25" s="49"/>
      <c r="AB25" s="45"/>
      <c r="AC25" s="49"/>
      <c r="AE25" s="43"/>
      <c r="AF25" s="49"/>
      <c r="AG25" s="45"/>
      <c r="AH25" s="49"/>
      <c r="AI25" s="51"/>
      <c r="AJ25" s="49"/>
      <c r="AK25" s="50"/>
      <c r="AL25" s="50"/>
      <c r="AM25" s="43"/>
      <c r="AN25" s="49"/>
      <c r="AO25" s="45"/>
      <c r="AP25" s="49"/>
    </row>
    <row r="26" spans="3:42" x14ac:dyDescent="0.25">
      <c r="C26" s="52"/>
      <c r="D26" s="57" t="s">
        <v>10</v>
      </c>
      <c r="E26" s="43">
        <v>0.08</v>
      </c>
      <c r="F26" s="49"/>
      <c r="G26" s="45">
        <f>E26</f>
        <v>0.08</v>
      </c>
      <c r="H26" s="50"/>
      <c r="I26" s="68">
        <f>E26</f>
        <v>0.08</v>
      </c>
      <c r="J26" s="49"/>
      <c r="K26" s="68">
        <f>E26</f>
        <v>0.08</v>
      </c>
      <c r="L26" s="50"/>
      <c r="M26" s="43">
        <f>E26</f>
        <v>0.08</v>
      </c>
      <c r="N26" s="49"/>
      <c r="O26" s="45">
        <f>E26</f>
        <v>0.08</v>
      </c>
      <c r="P26" s="49"/>
      <c r="R26" s="43"/>
      <c r="S26" s="49"/>
      <c r="T26" s="45"/>
      <c r="U26" s="49"/>
      <c r="V26" s="51"/>
      <c r="W26" s="49"/>
      <c r="X26" s="50"/>
      <c r="Y26" s="50"/>
      <c r="Z26" s="43"/>
      <c r="AA26" s="49"/>
      <c r="AB26" s="45"/>
      <c r="AC26" s="49"/>
      <c r="AE26" s="43"/>
      <c r="AF26" s="49"/>
      <c r="AG26" s="45"/>
      <c r="AH26" s="49"/>
      <c r="AI26" s="51"/>
      <c r="AJ26" s="49"/>
      <c r="AK26" s="50"/>
      <c r="AL26" s="50"/>
      <c r="AM26" s="43"/>
      <c r="AN26" s="49"/>
      <c r="AO26" s="45"/>
      <c r="AP26" s="49"/>
    </row>
    <row r="27" spans="3:42" x14ac:dyDescent="0.25">
      <c r="C27" s="52"/>
      <c r="D27" s="57" t="s">
        <v>9</v>
      </c>
      <c r="E27" s="64">
        <v>8.3000000000000004E-2</v>
      </c>
      <c r="F27" s="49"/>
      <c r="G27" s="61">
        <f>E27</f>
        <v>8.3000000000000004E-2</v>
      </c>
      <c r="H27" s="50"/>
      <c r="I27" s="69">
        <f>E27</f>
        <v>8.3000000000000004E-2</v>
      </c>
      <c r="J27" s="49"/>
      <c r="K27" s="69">
        <f>E27</f>
        <v>8.3000000000000004E-2</v>
      </c>
      <c r="L27" s="50"/>
      <c r="M27" s="69">
        <f>E27</f>
        <v>8.3000000000000004E-2</v>
      </c>
      <c r="N27" s="49"/>
      <c r="O27" s="70">
        <f>E27</f>
        <v>8.3000000000000004E-2</v>
      </c>
      <c r="P27" s="49"/>
      <c r="R27" s="43"/>
      <c r="S27" s="49"/>
      <c r="T27" s="45"/>
      <c r="U27" s="49"/>
      <c r="V27" s="51"/>
      <c r="W27" s="49"/>
      <c r="X27" s="50"/>
      <c r="Y27" s="50"/>
      <c r="Z27" s="43"/>
      <c r="AA27" s="49"/>
      <c r="AB27" s="45"/>
      <c r="AC27" s="49"/>
      <c r="AE27" s="43"/>
      <c r="AF27" s="49"/>
      <c r="AG27" s="45"/>
      <c r="AH27" s="49"/>
      <c r="AI27" s="51"/>
      <c r="AJ27" s="49"/>
      <c r="AK27" s="50"/>
      <c r="AL27" s="50"/>
      <c r="AM27" s="43"/>
      <c r="AN27" s="49"/>
      <c r="AO27" s="45"/>
      <c r="AP27" s="49"/>
    </row>
    <row r="28" spans="3:42" x14ac:dyDescent="0.25">
      <c r="C28" s="52"/>
      <c r="D28" s="57"/>
      <c r="E28" s="43">
        <f>SUM(E26:E27)</f>
        <v>0.16300000000000001</v>
      </c>
      <c r="F28" s="49"/>
      <c r="G28" s="45">
        <f>SUM(G26:G27)</f>
        <v>0.16300000000000001</v>
      </c>
      <c r="H28" s="50"/>
      <c r="I28" s="43">
        <f>SUM(I26:I27)</f>
        <v>0.16300000000000001</v>
      </c>
      <c r="J28" s="49"/>
      <c r="K28" s="45">
        <f>SUM(K26:K27)</f>
        <v>0.16300000000000001</v>
      </c>
      <c r="L28" s="50"/>
      <c r="M28" s="43">
        <f>SUM(M26:M27)</f>
        <v>0.16300000000000001</v>
      </c>
      <c r="N28" s="49"/>
      <c r="O28" s="45">
        <f>SUM(O26:O27)</f>
        <v>0.16300000000000001</v>
      </c>
      <c r="P28" s="49"/>
      <c r="R28" s="43"/>
      <c r="S28" s="49"/>
      <c r="T28" s="45"/>
      <c r="U28" s="49"/>
      <c r="V28" s="51"/>
      <c r="W28" s="49"/>
      <c r="X28" s="50"/>
      <c r="Y28" s="50"/>
      <c r="Z28" s="43"/>
      <c r="AA28" s="49"/>
      <c r="AB28" s="45"/>
      <c r="AC28" s="49"/>
      <c r="AE28" s="43"/>
      <c r="AF28" s="49"/>
      <c r="AG28" s="45"/>
      <c r="AH28" s="49"/>
      <c r="AI28" s="51"/>
      <c r="AJ28" s="49"/>
      <c r="AK28" s="50"/>
      <c r="AL28" s="50"/>
      <c r="AM28" s="43"/>
      <c r="AN28" s="49"/>
      <c r="AO28" s="45"/>
      <c r="AP28" s="49"/>
    </row>
    <row r="29" spans="3:42" x14ac:dyDescent="0.25">
      <c r="C29" s="52"/>
      <c r="D29" s="57"/>
      <c r="E29" s="43"/>
      <c r="F29" s="49">
        <f>(1+E28)*F24</f>
        <v>133.46588</v>
      </c>
      <c r="G29" s="45"/>
      <c r="H29" s="50">
        <f>(1+G28)*H24</f>
        <v>133.46588</v>
      </c>
      <c r="I29" s="55"/>
      <c r="J29" s="49">
        <f>(1+I28)*J24</f>
        <v>116.3</v>
      </c>
      <c r="K29" s="56"/>
      <c r="L29" s="50">
        <f>(1+K28)*L24</f>
        <v>116.3</v>
      </c>
      <c r="M29" s="43"/>
      <c r="N29" s="49">
        <f>(1+M28)*N24</f>
        <v>133.46588</v>
      </c>
      <c r="O29" s="45"/>
      <c r="P29" s="49">
        <f>(1+O28)*P24</f>
        <v>133.46588</v>
      </c>
      <c r="R29" s="43"/>
      <c r="S29" s="49"/>
      <c r="T29" s="45"/>
      <c r="U29" s="49"/>
      <c r="V29" s="51"/>
      <c r="W29" s="49"/>
      <c r="X29" s="50"/>
      <c r="Y29" s="50"/>
      <c r="Z29" s="43"/>
      <c r="AA29" s="49"/>
      <c r="AB29" s="45"/>
      <c r="AC29" s="49"/>
      <c r="AE29" s="43"/>
      <c r="AF29" s="49"/>
      <c r="AG29" s="45"/>
      <c r="AH29" s="49"/>
      <c r="AI29" s="51"/>
      <c r="AJ29" s="49"/>
      <c r="AK29" s="50"/>
      <c r="AL29" s="50"/>
      <c r="AM29" s="43"/>
      <c r="AN29" s="49"/>
      <c r="AO29" s="45"/>
      <c r="AP29" s="49"/>
    </row>
    <row r="30" spans="3:42" x14ac:dyDescent="0.25">
      <c r="C30" s="52"/>
      <c r="D30" s="57"/>
      <c r="E30" s="43"/>
      <c r="F30" s="49"/>
      <c r="G30" s="45"/>
      <c r="H30" s="50"/>
      <c r="I30" s="55"/>
      <c r="J30" s="49"/>
      <c r="K30" s="56"/>
      <c r="L30" s="50"/>
      <c r="M30" s="43"/>
      <c r="N30" s="49"/>
      <c r="O30" s="45"/>
      <c r="P30" s="49"/>
      <c r="R30" s="43"/>
      <c r="S30" s="49"/>
      <c r="T30" s="45"/>
      <c r="U30" s="49"/>
      <c r="V30" s="51"/>
      <c r="W30" s="49"/>
      <c r="X30" s="50"/>
      <c r="Y30" s="50"/>
      <c r="Z30" s="43"/>
      <c r="AA30" s="49"/>
      <c r="AB30" s="45"/>
      <c r="AC30" s="49"/>
      <c r="AE30" s="43"/>
      <c r="AF30" s="49"/>
      <c r="AG30" s="45"/>
      <c r="AH30" s="49"/>
      <c r="AI30" s="51"/>
      <c r="AJ30" s="49"/>
      <c r="AK30" s="50"/>
      <c r="AL30" s="50"/>
      <c r="AM30" s="43"/>
      <c r="AN30" s="49"/>
      <c r="AO30" s="45"/>
      <c r="AP30" s="49"/>
    </row>
    <row r="31" spans="3:42" x14ac:dyDescent="0.25">
      <c r="C31" s="52"/>
      <c r="D31" s="57" t="s">
        <v>18</v>
      </c>
      <c r="E31" s="106"/>
      <c r="F31" s="44"/>
      <c r="G31" s="107"/>
      <c r="H31" s="46"/>
      <c r="I31" s="106"/>
      <c r="J31" s="44"/>
      <c r="K31" s="106"/>
      <c r="L31" s="46"/>
      <c r="M31" s="47"/>
      <c r="N31" s="44"/>
      <c r="O31" s="46"/>
      <c r="P31" s="44"/>
      <c r="R31" s="43"/>
      <c r="S31" s="44"/>
      <c r="T31" s="45"/>
      <c r="U31" s="44"/>
      <c r="V31" s="47"/>
      <c r="W31" s="44"/>
      <c r="X31" s="46"/>
      <c r="Y31" s="46"/>
      <c r="Z31" s="43"/>
      <c r="AA31" s="44"/>
      <c r="AB31" s="45"/>
      <c r="AC31" s="44"/>
      <c r="AE31" s="43"/>
      <c r="AF31" s="44"/>
      <c r="AG31" s="45"/>
      <c r="AH31" s="44"/>
      <c r="AI31" s="47"/>
      <c r="AJ31" s="44"/>
      <c r="AK31" s="46"/>
      <c r="AL31" s="46"/>
      <c r="AM31" s="43"/>
      <c r="AN31" s="44"/>
      <c r="AO31" s="45"/>
      <c r="AP31" s="44"/>
    </row>
    <row r="32" spans="3:42" x14ac:dyDescent="0.25">
      <c r="C32" s="71"/>
      <c r="D32" s="72" t="s">
        <v>82</v>
      </c>
      <c r="E32" s="106"/>
      <c r="F32" s="49"/>
      <c r="G32" s="107"/>
      <c r="H32" s="50"/>
      <c r="I32" s="106"/>
      <c r="J32" s="49"/>
      <c r="K32" s="106"/>
      <c r="L32" s="50"/>
      <c r="M32" s="106"/>
      <c r="N32" s="49"/>
      <c r="O32" s="106"/>
      <c r="P32" s="49"/>
      <c r="R32" s="43">
        <v>0</v>
      </c>
      <c r="S32" s="49"/>
      <c r="T32" s="45">
        <v>0</v>
      </c>
      <c r="U32" s="49"/>
      <c r="V32" s="45">
        <v>0</v>
      </c>
      <c r="W32" s="49"/>
      <c r="X32" s="45">
        <v>0</v>
      </c>
      <c r="Y32" s="50"/>
      <c r="Z32" s="73"/>
      <c r="AA32" s="49"/>
      <c r="AB32" s="74"/>
      <c r="AC32" s="49"/>
      <c r="AE32" s="43">
        <v>0</v>
      </c>
      <c r="AF32" s="49"/>
      <c r="AG32" s="45">
        <v>0</v>
      </c>
      <c r="AH32" s="49"/>
      <c r="AI32" s="45">
        <v>0</v>
      </c>
      <c r="AJ32" s="49"/>
      <c r="AK32" s="45">
        <v>0</v>
      </c>
      <c r="AL32" s="50"/>
      <c r="AM32" s="73"/>
      <c r="AN32" s="49"/>
      <c r="AO32" s="74"/>
      <c r="AP32" s="49"/>
    </row>
    <row r="33" spans="3:43" x14ac:dyDescent="0.25">
      <c r="C33" s="52"/>
      <c r="D33" s="28" t="s">
        <v>83</v>
      </c>
      <c r="E33" s="106"/>
      <c r="F33" s="49"/>
      <c r="G33" s="107"/>
      <c r="H33" s="50"/>
      <c r="I33" s="106"/>
      <c r="J33" s="49"/>
      <c r="K33" s="106"/>
      <c r="L33" s="50"/>
      <c r="M33" s="106"/>
      <c r="N33" s="49"/>
      <c r="O33" s="106"/>
      <c r="P33" s="49"/>
      <c r="R33" s="73">
        <v>0</v>
      </c>
      <c r="S33" s="49"/>
      <c r="T33" s="74">
        <v>0</v>
      </c>
      <c r="U33" s="49"/>
      <c r="V33" s="74">
        <v>0</v>
      </c>
      <c r="W33" s="49"/>
      <c r="X33" s="74">
        <v>0</v>
      </c>
      <c r="Y33" s="46"/>
      <c r="Z33" s="43">
        <v>0</v>
      </c>
      <c r="AA33" s="173"/>
      <c r="AB33" s="43">
        <v>0</v>
      </c>
      <c r="AC33" s="173"/>
      <c r="AD33" s="27"/>
      <c r="AE33" s="73">
        <v>0</v>
      </c>
      <c r="AF33" s="49"/>
      <c r="AG33" s="74">
        <v>0</v>
      </c>
      <c r="AH33" s="49"/>
      <c r="AI33" s="74">
        <v>0</v>
      </c>
      <c r="AJ33" s="49"/>
      <c r="AK33" s="74">
        <v>0</v>
      </c>
      <c r="AL33" s="49"/>
      <c r="AM33" s="45">
        <v>0</v>
      </c>
      <c r="AN33" s="173"/>
      <c r="AO33" s="45">
        <v>0</v>
      </c>
      <c r="AP33" s="173"/>
    </row>
    <row r="34" spans="3:43" x14ac:dyDescent="0.25">
      <c r="C34" s="52"/>
      <c r="D34" s="28" t="s">
        <v>48</v>
      </c>
      <c r="E34" s="105"/>
      <c r="F34" s="49"/>
      <c r="G34" s="108"/>
      <c r="H34" s="50"/>
      <c r="I34" s="105"/>
      <c r="J34" s="49"/>
      <c r="K34" s="105"/>
      <c r="L34" s="50"/>
      <c r="M34" s="75"/>
      <c r="N34" s="49"/>
      <c r="O34" s="76"/>
      <c r="P34" s="49"/>
      <c r="R34" s="43">
        <f>E34</f>
        <v>0</v>
      </c>
      <c r="S34" s="49"/>
      <c r="T34" s="45">
        <f>G34</f>
        <v>0</v>
      </c>
      <c r="U34" s="49"/>
      <c r="V34" s="45">
        <f>I34</f>
        <v>0</v>
      </c>
      <c r="W34" s="49"/>
      <c r="X34" s="45">
        <f>K34</f>
        <v>0</v>
      </c>
      <c r="Y34" s="50"/>
      <c r="Z34" s="43"/>
      <c r="AA34" s="49"/>
      <c r="AB34" s="45"/>
      <c r="AC34" s="49"/>
      <c r="AE34" s="43">
        <f>E34</f>
        <v>0</v>
      </c>
      <c r="AF34" s="49"/>
      <c r="AG34" s="45">
        <f>G34</f>
        <v>0</v>
      </c>
      <c r="AH34" s="49"/>
      <c r="AI34" s="45">
        <f>I34</f>
        <v>0</v>
      </c>
      <c r="AJ34" s="49"/>
      <c r="AK34" s="45">
        <f>K34</f>
        <v>0</v>
      </c>
      <c r="AL34" s="50"/>
      <c r="AM34" s="43"/>
      <c r="AN34" s="49"/>
      <c r="AO34" s="45"/>
      <c r="AP34" s="49"/>
    </row>
    <row r="35" spans="3:43" x14ac:dyDescent="0.25">
      <c r="C35" s="52"/>
      <c r="E35" s="43">
        <f>SUM(E31:E34)</f>
        <v>0</v>
      </c>
      <c r="F35" s="44"/>
      <c r="G35" s="45">
        <f>SUM(G31:G34)</f>
        <v>0</v>
      </c>
      <c r="H35" s="46"/>
      <c r="I35" s="43">
        <f>SUM(I31:I34)</f>
        <v>0</v>
      </c>
      <c r="J35" s="44"/>
      <c r="K35" s="45">
        <f>SUM(K31:K34)</f>
        <v>0</v>
      </c>
      <c r="L35" s="46"/>
      <c r="M35" s="43">
        <f>SUM(M31:M34)</f>
        <v>0</v>
      </c>
      <c r="N35" s="44"/>
      <c r="O35" s="45">
        <f>SUM(O31:O34)</f>
        <v>0</v>
      </c>
      <c r="P35" s="44"/>
      <c r="R35" s="77">
        <f>SUM(R31:R34)</f>
        <v>0</v>
      </c>
      <c r="S35" s="49"/>
      <c r="T35" s="77">
        <f>SUM(T31:T34)</f>
        <v>0</v>
      </c>
      <c r="U35" s="49"/>
      <c r="V35" s="77">
        <f>SUM(V31:V34)</f>
        <v>0</v>
      </c>
      <c r="W35" s="49"/>
      <c r="X35" s="77">
        <f>SUM(X31:X34)</f>
        <v>0</v>
      </c>
      <c r="Y35" s="50"/>
      <c r="Z35" s="77">
        <f>SUM(Z31:Z34)</f>
        <v>0</v>
      </c>
      <c r="AA35" s="49"/>
      <c r="AB35" s="77">
        <f>SUM(AB31:AB34)</f>
        <v>0</v>
      </c>
      <c r="AC35" s="49"/>
      <c r="AE35" s="77">
        <f>SUM(AE31:AE34)</f>
        <v>0</v>
      </c>
      <c r="AF35" s="49"/>
      <c r="AG35" s="77">
        <f>SUM(AG31:AG34)</f>
        <v>0</v>
      </c>
      <c r="AH35" s="49"/>
      <c r="AI35" s="77">
        <f>SUM(AI31:AI34)</f>
        <v>0</v>
      </c>
      <c r="AJ35" s="49"/>
      <c r="AK35" s="77">
        <f>SUM(AK31:AK34)</f>
        <v>0</v>
      </c>
      <c r="AL35" s="50"/>
      <c r="AM35" s="77">
        <f>SUM(AM31:AM34)</f>
        <v>0</v>
      </c>
      <c r="AN35" s="49"/>
      <c r="AO35" s="77">
        <f>SUM(AO31:AO34)</f>
        <v>0</v>
      </c>
      <c r="AP35" s="49"/>
    </row>
    <row r="36" spans="3:43" x14ac:dyDescent="0.25">
      <c r="C36" s="52"/>
      <c r="D36" s="103" t="s">
        <v>80</v>
      </c>
      <c r="E36" s="43"/>
      <c r="F36" s="49">
        <f>(1+E35)*F29</f>
        <v>133.46588</v>
      </c>
      <c r="G36" s="45"/>
      <c r="H36" s="50">
        <f>(1+G35)*H29</f>
        <v>133.46588</v>
      </c>
      <c r="I36" s="43"/>
      <c r="J36" s="49">
        <f>(1+I35)*J29</f>
        <v>116.3</v>
      </c>
      <c r="K36" s="45"/>
      <c r="L36" s="50">
        <f>(1+K35)*L29</f>
        <v>116.3</v>
      </c>
      <c r="M36" s="43"/>
      <c r="N36" s="49">
        <f>(1+M35)*N29</f>
        <v>133.46588</v>
      </c>
      <c r="O36" s="45"/>
      <c r="P36" s="49">
        <f>(1+O35)*P29</f>
        <v>133.46588</v>
      </c>
      <c r="R36" s="43"/>
      <c r="S36" s="44">
        <f>(1+R35)*S17</f>
        <v>100</v>
      </c>
      <c r="T36" s="45"/>
      <c r="U36" s="44">
        <f>(1+T35)*U17</f>
        <v>100</v>
      </c>
      <c r="V36" s="51"/>
      <c r="W36" s="44">
        <f>(1+V35)*W17</f>
        <v>100</v>
      </c>
      <c r="X36" s="50"/>
      <c r="Y36" s="46">
        <f>(1+X35)*Y17</f>
        <v>100</v>
      </c>
      <c r="Z36" s="43"/>
      <c r="AA36" s="44">
        <f>(1+Z35)*AA17</f>
        <v>100</v>
      </c>
      <c r="AB36" s="45"/>
      <c r="AC36" s="44">
        <f>(1+AB35)*AC17</f>
        <v>100</v>
      </c>
      <c r="AE36" s="43"/>
      <c r="AF36" s="44">
        <f>(1+AE35)*AF17</f>
        <v>100</v>
      </c>
      <c r="AG36" s="45"/>
      <c r="AH36" s="44">
        <f>(1+AG35)*AH17</f>
        <v>100</v>
      </c>
      <c r="AI36" s="51"/>
      <c r="AJ36" s="44">
        <f>(1+AI35)*AJ17</f>
        <v>100</v>
      </c>
      <c r="AK36" s="50"/>
      <c r="AL36" s="46">
        <f>(1+AK35)*AL17</f>
        <v>100</v>
      </c>
      <c r="AM36" s="43"/>
      <c r="AN36" s="44">
        <f>(1+AM35)*AN17</f>
        <v>100</v>
      </c>
      <c r="AO36" s="45"/>
      <c r="AP36" s="44">
        <f>(1+AO35)*AP17</f>
        <v>100</v>
      </c>
    </row>
    <row r="37" spans="3:43" x14ac:dyDescent="0.25">
      <c r="C37" s="52"/>
      <c r="E37" s="43"/>
      <c r="F37" s="44"/>
      <c r="G37" s="45"/>
      <c r="H37" s="46"/>
      <c r="I37" s="51"/>
      <c r="J37" s="49"/>
      <c r="K37" s="50"/>
      <c r="L37" s="50"/>
      <c r="M37" s="43"/>
      <c r="N37" s="49"/>
      <c r="O37" s="45"/>
      <c r="P37" s="49"/>
      <c r="R37" s="43"/>
      <c r="S37" s="49"/>
      <c r="T37" s="45"/>
      <c r="U37" s="49"/>
      <c r="V37" s="51"/>
      <c r="W37" s="49"/>
      <c r="X37" s="50"/>
      <c r="Y37" s="50"/>
      <c r="Z37" s="43"/>
      <c r="AA37" s="49"/>
      <c r="AB37" s="45"/>
      <c r="AC37" s="49"/>
      <c r="AE37" s="43"/>
      <c r="AF37" s="49"/>
      <c r="AG37" s="45"/>
      <c r="AH37" s="49"/>
      <c r="AI37" s="51"/>
      <c r="AJ37" s="49"/>
      <c r="AK37" s="50"/>
      <c r="AL37" s="50"/>
      <c r="AM37" s="43"/>
      <c r="AN37" s="49"/>
      <c r="AO37" s="45"/>
      <c r="AP37" s="49"/>
    </row>
    <row r="38" spans="3:43" s="38" customFormat="1" x14ac:dyDescent="0.25">
      <c r="C38" s="78" t="s">
        <v>79</v>
      </c>
      <c r="D38" s="104" t="s">
        <v>78</v>
      </c>
      <c r="E38" s="112"/>
      <c r="F38" s="79"/>
      <c r="G38" s="64">
        <f>E38</f>
        <v>0</v>
      </c>
      <c r="H38" s="80"/>
      <c r="I38" s="64">
        <f>E38</f>
        <v>0</v>
      </c>
      <c r="J38" s="79"/>
      <c r="K38" s="64">
        <f>E38</f>
        <v>0</v>
      </c>
      <c r="L38" s="80"/>
      <c r="M38" s="81"/>
      <c r="N38" s="79"/>
      <c r="O38" s="82"/>
      <c r="P38" s="79"/>
      <c r="Q38" s="37"/>
      <c r="R38" s="64">
        <v>0</v>
      </c>
      <c r="S38" s="44"/>
      <c r="T38" s="64">
        <v>0</v>
      </c>
      <c r="U38" s="44"/>
      <c r="V38" s="64">
        <v>0</v>
      </c>
      <c r="W38" s="44"/>
      <c r="X38" s="64">
        <v>0</v>
      </c>
      <c r="Y38" s="80"/>
      <c r="Z38" s="81"/>
      <c r="AA38" s="79"/>
      <c r="AB38" s="82"/>
      <c r="AC38" s="79"/>
      <c r="AE38" s="64">
        <v>0</v>
      </c>
      <c r="AF38" s="79"/>
      <c r="AG38" s="64">
        <v>0</v>
      </c>
      <c r="AH38" s="79"/>
      <c r="AI38" s="64">
        <v>0</v>
      </c>
      <c r="AJ38" s="79"/>
      <c r="AK38" s="64">
        <v>0</v>
      </c>
      <c r="AL38" s="80"/>
      <c r="AM38" s="81"/>
      <c r="AN38" s="79"/>
      <c r="AO38" s="82"/>
      <c r="AP38" s="79"/>
      <c r="AQ38" s="38" t="s">
        <v>51</v>
      </c>
    </row>
    <row r="39" spans="3:43" x14ac:dyDescent="0.25">
      <c r="C39" s="52"/>
      <c r="E39" s="43">
        <f>SUM(E38:E38)</f>
        <v>0</v>
      </c>
      <c r="F39" s="44"/>
      <c r="G39" s="45">
        <f>SUM(G38:G38)</f>
        <v>0</v>
      </c>
      <c r="H39" s="46"/>
      <c r="I39" s="43">
        <f>SUM(I38:I38)</f>
        <v>0</v>
      </c>
      <c r="J39" s="44"/>
      <c r="K39" s="45">
        <f>SUM(K38:K38)</f>
        <v>0</v>
      </c>
      <c r="L39" s="46"/>
      <c r="M39" s="43"/>
      <c r="N39" s="44"/>
      <c r="O39" s="43"/>
      <c r="P39" s="44"/>
      <c r="R39" s="43">
        <f>SUM(R38:R38)</f>
        <v>0</v>
      </c>
      <c r="S39" s="44"/>
      <c r="T39" s="45">
        <f>SUM(T38:T38)</f>
        <v>0</v>
      </c>
      <c r="U39" s="44"/>
      <c r="V39" s="43">
        <f>SUM(V38:V38)</f>
        <v>0</v>
      </c>
      <c r="W39" s="44"/>
      <c r="X39" s="43">
        <f>SUM(X38:X38)</f>
        <v>0</v>
      </c>
      <c r="Y39" s="46"/>
      <c r="Z39" s="43"/>
      <c r="AA39" s="44"/>
      <c r="AB39" s="45"/>
      <c r="AC39" s="44"/>
      <c r="AE39" s="43">
        <f>SUM(AE38:AE38)</f>
        <v>0</v>
      </c>
      <c r="AF39" s="46"/>
      <c r="AG39" s="43">
        <f>SUM(AG38:AG38)</f>
        <v>0</v>
      </c>
      <c r="AH39" s="44"/>
      <c r="AI39" s="45">
        <f>SUM(AI38:AI38)</f>
        <v>0</v>
      </c>
      <c r="AJ39" s="46"/>
      <c r="AK39" s="43">
        <f>SUM(AK38:AK38)</f>
        <v>0</v>
      </c>
      <c r="AL39" s="44"/>
      <c r="AM39" s="45"/>
      <c r="AN39" s="46"/>
      <c r="AO39" s="43"/>
      <c r="AP39" s="44"/>
    </row>
    <row r="40" spans="3:43" x14ac:dyDescent="0.25">
      <c r="C40" s="52"/>
      <c r="D40" s="83" t="s">
        <v>85</v>
      </c>
      <c r="E40" s="43"/>
      <c r="F40" s="44">
        <f>F36*(1+E39)</f>
        <v>133.46588</v>
      </c>
      <c r="G40" s="45"/>
      <c r="H40" s="46">
        <f>H36*(1+G39)</f>
        <v>133.46588</v>
      </c>
      <c r="I40" s="43"/>
      <c r="J40" s="44">
        <f>J36*(1+I39)</f>
        <v>116.3</v>
      </c>
      <c r="K40" s="45"/>
      <c r="L40" s="46">
        <f>L36*(1+K39)</f>
        <v>116.3</v>
      </c>
      <c r="M40" s="43"/>
      <c r="N40" s="44">
        <f>N36*(1+M39)</f>
        <v>133.46588</v>
      </c>
      <c r="O40" s="45"/>
      <c r="P40" s="44">
        <f>P36*(1+O39)</f>
        <v>133.46588</v>
      </c>
      <c r="R40" s="43"/>
      <c r="S40" s="44">
        <f>S36*(1+R39)</f>
        <v>100</v>
      </c>
      <c r="T40" s="45"/>
      <c r="U40" s="84">
        <f>U36*(1+T39)</f>
        <v>100</v>
      </c>
      <c r="V40" s="43"/>
      <c r="W40" s="44">
        <f>W36*(1+V39)</f>
        <v>100</v>
      </c>
      <c r="X40" s="45"/>
      <c r="Y40" s="46">
        <f>Y36*(1+X39)</f>
        <v>100</v>
      </c>
      <c r="Z40" s="43"/>
      <c r="AA40" s="44">
        <f>AA36*(1+Z39)</f>
        <v>100</v>
      </c>
      <c r="AB40" s="45"/>
      <c r="AC40" s="44">
        <f>AC36*(1+AB39)</f>
        <v>100</v>
      </c>
      <c r="AE40" s="43"/>
      <c r="AF40" s="44">
        <f>AF36*(1+AE39)</f>
        <v>100</v>
      </c>
      <c r="AG40" s="45"/>
      <c r="AH40" s="84">
        <f>AH36*(1+AG39)</f>
        <v>100</v>
      </c>
      <c r="AI40" s="43"/>
      <c r="AJ40" s="44">
        <f>AJ36*(1+AI39)</f>
        <v>100</v>
      </c>
      <c r="AK40" s="45"/>
      <c r="AL40" s="46">
        <f>AL36*(1+AK39)</f>
        <v>100</v>
      </c>
      <c r="AM40" s="43"/>
      <c r="AN40" s="44">
        <f>AN36*(1+AM39)</f>
        <v>100</v>
      </c>
      <c r="AO40" s="45"/>
      <c r="AP40" s="44">
        <f>AP36*(1+AO39)</f>
        <v>100</v>
      </c>
    </row>
    <row r="41" spans="3:43" x14ac:dyDescent="0.25">
      <c r="C41" s="52"/>
      <c r="D41" s="104"/>
      <c r="E41" s="43"/>
      <c r="F41" s="44"/>
      <c r="G41" s="45"/>
      <c r="H41" s="46"/>
      <c r="I41" s="47"/>
      <c r="J41" s="44"/>
      <c r="K41" s="46"/>
      <c r="L41" s="46"/>
      <c r="M41" s="43"/>
      <c r="N41" s="44"/>
      <c r="O41" s="45"/>
      <c r="P41" s="44"/>
      <c r="R41" s="43"/>
      <c r="S41" s="44"/>
      <c r="T41" s="45"/>
      <c r="U41" s="44"/>
      <c r="V41" s="47"/>
      <c r="W41" s="44"/>
      <c r="X41" s="46"/>
      <c r="Y41" s="46"/>
      <c r="Z41" s="43"/>
      <c r="AA41" s="44"/>
      <c r="AB41" s="45"/>
      <c r="AC41" s="44"/>
      <c r="AE41" s="43"/>
      <c r="AF41" s="44"/>
      <c r="AG41" s="45"/>
      <c r="AH41" s="44"/>
      <c r="AI41" s="47"/>
      <c r="AJ41" s="44"/>
      <c r="AK41" s="46"/>
      <c r="AL41" s="46"/>
      <c r="AM41" s="43"/>
      <c r="AN41" s="44"/>
      <c r="AO41" s="45"/>
      <c r="AP41" s="44"/>
    </row>
    <row r="42" spans="3:43" x14ac:dyDescent="0.25">
      <c r="C42" s="78" t="s">
        <v>53</v>
      </c>
      <c r="D42" s="42" t="s">
        <v>77</v>
      </c>
      <c r="E42" s="112"/>
      <c r="F42" s="49"/>
      <c r="G42" s="113"/>
      <c r="H42" s="50"/>
      <c r="I42" s="105"/>
      <c r="J42" s="49"/>
      <c r="K42" s="105"/>
      <c r="L42" s="50"/>
      <c r="M42" s="43"/>
      <c r="N42" s="49"/>
      <c r="O42" s="45"/>
      <c r="P42" s="49"/>
      <c r="R42" s="174">
        <v>0</v>
      </c>
      <c r="S42" s="175"/>
      <c r="T42" s="176">
        <v>0</v>
      </c>
      <c r="U42" s="168" t="s">
        <v>15</v>
      </c>
      <c r="V42" s="69">
        <v>0</v>
      </c>
      <c r="W42" s="168"/>
      <c r="X42" s="69">
        <v>0</v>
      </c>
      <c r="Y42" s="169"/>
      <c r="Z42" s="167"/>
      <c r="AA42" s="168" t="s">
        <v>15</v>
      </c>
      <c r="AB42" s="170"/>
      <c r="AC42" s="49"/>
      <c r="AE42" s="177">
        <v>0</v>
      </c>
      <c r="AF42" s="178" t="s">
        <v>15</v>
      </c>
      <c r="AG42" s="176">
        <f>AE42</f>
        <v>0</v>
      </c>
      <c r="AH42" s="178" t="s">
        <v>15</v>
      </c>
      <c r="AI42" s="69">
        <f>AE42</f>
        <v>0</v>
      </c>
      <c r="AJ42" s="178"/>
      <c r="AK42" s="177">
        <f>AE42</f>
        <v>0</v>
      </c>
      <c r="AL42" s="169"/>
      <c r="AM42" s="167"/>
      <c r="AN42" s="168" t="s">
        <v>15</v>
      </c>
      <c r="AO42" s="170"/>
      <c r="AP42" s="49"/>
    </row>
    <row r="43" spans="3:43" x14ac:dyDescent="0.25">
      <c r="C43" s="52"/>
      <c r="D43" s="42"/>
      <c r="E43" s="43">
        <f>SUM(E42)</f>
        <v>0</v>
      </c>
      <c r="F43" s="44"/>
      <c r="G43" s="43">
        <f>SUM(G42)</f>
        <v>0</v>
      </c>
      <c r="H43" s="46"/>
      <c r="I43" s="43">
        <f>SUM(I42)</f>
        <v>0</v>
      </c>
      <c r="J43" s="44"/>
      <c r="K43" s="43">
        <f>SUM(K42)</f>
        <v>0</v>
      </c>
      <c r="L43" s="46"/>
      <c r="M43" s="43"/>
      <c r="N43" s="44"/>
      <c r="O43" s="45"/>
      <c r="P43" s="44"/>
      <c r="R43" s="43">
        <f>SUM(R42)</f>
        <v>0</v>
      </c>
      <c r="S43" s="44"/>
      <c r="T43" s="43">
        <f>SUM(T42)</f>
        <v>0</v>
      </c>
      <c r="U43" s="44"/>
      <c r="V43" s="43">
        <f>SUM(V42)</f>
        <v>0</v>
      </c>
      <c r="W43" s="44"/>
      <c r="X43" s="43">
        <f>SUM(X42)</f>
        <v>0</v>
      </c>
      <c r="Y43" s="44"/>
      <c r="Z43" s="43"/>
      <c r="AA43" s="44"/>
      <c r="AB43" s="45"/>
      <c r="AC43" s="44"/>
      <c r="AE43" s="43">
        <f>SUM(AE42)</f>
        <v>0</v>
      </c>
      <c r="AF43" s="44"/>
      <c r="AG43" s="43">
        <f>SUM(AG42)</f>
        <v>0</v>
      </c>
      <c r="AH43" s="44"/>
      <c r="AI43" s="43">
        <f>SUM(AI42)</f>
        <v>0</v>
      </c>
      <c r="AJ43" s="44"/>
      <c r="AK43" s="43">
        <f>SUM(AK42)</f>
        <v>0</v>
      </c>
      <c r="AL43" s="44"/>
      <c r="AM43" s="43"/>
      <c r="AN43" s="44"/>
      <c r="AO43" s="45"/>
      <c r="AP43" s="44"/>
    </row>
    <row r="44" spans="3:43" x14ac:dyDescent="0.25">
      <c r="C44" s="52"/>
      <c r="E44" s="43"/>
      <c r="F44" s="49"/>
      <c r="G44" s="45"/>
      <c r="H44" s="50"/>
      <c r="I44" s="51"/>
      <c r="J44" s="49"/>
      <c r="K44" s="50"/>
      <c r="L44" s="50"/>
      <c r="M44" s="43"/>
      <c r="N44" s="49"/>
      <c r="O44" s="45"/>
      <c r="P44" s="49"/>
      <c r="R44" s="43"/>
      <c r="S44" s="49"/>
      <c r="T44" s="45"/>
      <c r="U44" s="49"/>
      <c r="V44" s="51"/>
      <c r="W44" s="49"/>
      <c r="X44" s="50"/>
      <c r="Y44" s="50"/>
      <c r="Z44" s="43"/>
      <c r="AA44" s="49"/>
      <c r="AB44" s="45"/>
      <c r="AC44" s="49"/>
      <c r="AE44" s="43"/>
      <c r="AF44" s="49"/>
      <c r="AG44" s="45"/>
      <c r="AH44" s="49"/>
      <c r="AI44" s="51"/>
      <c r="AJ44" s="49"/>
      <c r="AK44" s="50"/>
      <c r="AL44" s="50"/>
      <c r="AM44" s="43"/>
      <c r="AN44" s="49"/>
      <c r="AO44" s="45"/>
      <c r="AP44" s="49"/>
    </row>
    <row r="45" spans="3:43" x14ac:dyDescent="0.25">
      <c r="C45" s="52"/>
      <c r="D45" s="42"/>
      <c r="E45" s="43"/>
      <c r="F45" s="49"/>
      <c r="G45" s="45"/>
      <c r="H45" s="50"/>
      <c r="I45" s="51"/>
      <c r="J45" s="49"/>
      <c r="K45" s="50"/>
      <c r="L45" s="50"/>
      <c r="M45" s="43"/>
      <c r="N45" s="49"/>
      <c r="O45" s="45"/>
      <c r="P45" s="49"/>
      <c r="R45" s="43"/>
      <c r="S45" s="49"/>
      <c r="T45" s="45"/>
      <c r="U45" s="49"/>
      <c r="V45" s="51"/>
      <c r="W45" s="49"/>
      <c r="X45" s="50"/>
      <c r="Y45" s="50"/>
      <c r="Z45" s="43"/>
      <c r="AA45" s="49"/>
      <c r="AB45" s="45"/>
      <c r="AC45" s="49"/>
      <c r="AE45" s="43"/>
      <c r="AF45" s="49"/>
      <c r="AG45" s="45"/>
      <c r="AH45" s="49"/>
      <c r="AI45" s="51"/>
      <c r="AJ45" s="49"/>
      <c r="AK45" s="50"/>
      <c r="AL45" s="50"/>
      <c r="AM45" s="43"/>
      <c r="AN45" s="49"/>
      <c r="AO45" s="45"/>
      <c r="AP45" s="49"/>
    </row>
    <row r="46" spans="3:43" ht="13.35" customHeight="1" x14ac:dyDescent="0.25">
      <c r="C46" s="78" t="s">
        <v>52</v>
      </c>
      <c r="D46" s="54" t="s">
        <v>11</v>
      </c>
      <c r="E46" s="43">
        <v>6.5100000000000005E-2</v>
      </c>
      <c r="F46" s="49"/>
      <c r="G46" s="45">
        <f>E46</f>
        <v>6.5100000000000005E-2</v>
      </c>
      <c r="H46" s="50"/>
      <c r="I46" s="68">
        <f>E46</f>
        <v>6.5100000000000005E-2</v>
      </c>
      <c r="J46" s="49"/>
      <c r="K46" s="85">
        <f>E46</f>
        <v>6.5100000000000005E-2</v>
      </c>
      <c r="L46" s="50"/>
      <c r="M46" s="43">
        <f t="shared" ref="M46" si="1">E46</f>
        <v>6.5100000000000005E-2</v>
      </c>
      <c r="N46" s="49"/>
      <c r="O46" s="45">
        <f>E46</f>
        <v>6.5100000000000005E-2</v>
      </c>
      <c r="P46" s="49"/>
      <c r="R46" s="43">
        <f>E46</f>
        <v>6.5100000000000005E-2</v>
      </c>
      <c r="S46" s="49"/>
      <c r="T46" s="45">
        <f>G46</f>
        <v>6.5100000000000005E-2</v>
      </c>
      <c r="U46" s="49"/>
      <c r="V46" s="68">
        <f>I46</f>
        <v>6.5100000000000005E-2</v>
      </c>
      <c r="W46" s="49"/>
      <c r="X46" s="85">
        <f>K46</f>
        <v>6.5100000000000005E-2</v>
      </c>
      <c r="Y46" s="50"/>
      <c r="Z46" s="43">
        <f>M46</f>
        <v>6.5100000000000005E-2</v>
      </c>
      <c r="AA46" s="49"/>
      <c r="AB46" s="45">
        <f>O46</f>
        <v>6.5100000000000005E-2</v>
      </c>
      <c r="AC46" s="49"/>
      <c r="AE46" s="43">
        <f>E46</f>
        <v>6.5100000000000005E-2</v>
      </c>
      <c r="AF46" s="49"/>
      <c r="AG46" s="45">
        <f>G46</f>
        <v>6.5100000000000005E-2</v>
      </c>
      <c r="AH46" s="49"/>
      <c r="AI46" s="68">
        <f>I46</f>
        <v>6.5100000000000005E-2</v>
      </c>
      <c r="AJ46" s="49"/>
      <c r="AK46" s="85">
        <f>K46</f>
        <v>6.5100000000000005E-2</v>
      </c>
      <c r="AL46" s="50"/>
      <c r="AM46" s="43">
        <f>Z46</f>
        <v>6.5100000000000005E-2</v>
      </c>
      <c r="AN46" s="49"/>
      <c r="AO46" s="45">
        <f>AB46</f>
        <v>6.5100000000000005E-2</v>
      </c>
      <c r="AP46" s="49"/>
    </row>
    <row r="47" spans="3:43" x14ac:dyDescent="0.25">
      <c r="C47" s="41"/>
      <c r="D47" s="13" t="s">
        <v>12</v>
      </c>
      <c r="E47" s="43">
        <v>7.7399999999999997E-2</v>
      </c>
      <c r="F47" s="49"/>
      <c r="G47" s="85">
        <v>2.64E-2</v>
      </c>
      <c r="H47" s="50"/>
      <c r="I47" s="43">
        <f>E47</f>
        <v>7.7399999999999997E-2</v>
      </c>
      <c r="J47" s="49"/>
      <c r="K47" s="85">
        <f>G47</f>
        <v>2.64E-2</v>
      </c>
      <c r="L47" s="50"/>
      <c r="M47" s="43"/>
      <c r="N47" s="49"/>
      <c r="O47" s="45"/>
      <c r="P47" s="49"/>
      <c r="R47" s="43">
        <f t="shared" ref="R47:R48" si="2">E47</f>
        <v>7.7399999999999997E-2</v>
      </c>
      <c r="S47" s="49"/>
      <c r="T47" s="45">
        <f t="shared" ref="T47:T50" si="3">G47</f>
        <v>2.64E-2</v>
      </c>
      <c r="U47" s="49"/>
      <c r="V47" s="43">
        <f>I47</f>
        <v>7.7399999999999997E-2</v>
      </c>
      <c r="W47" s="49"/>
      <c r="X47" s="85">
        <f>K47</f>
        <v>2.64E-2</v>
      </c>
      <c r="Y47" s="50"/>
      <c r="Z47" s="43"/>
      <c r="AA47" s="49"/>
      <c r="AB47" s="45"/>
      <c r="AC47" s="49"/>
      <c r="AE47" s="43">
        <f t="shared" ref="AE47:AE48" si="4">E47</f>
        <v>7.7399999999999997E-2</v>
      </c>
      <c r="AF47" s="49"/>
      <c r="AG47" s="45">
        <f t="shared" ref="AG47:AG50" si="5">G47</f>
        <v>2.64E-2</v>
      </c>
      <c r="AH47" s="49"/>
      <c r="AI47" s="68">
        <f t="shared" ref="AI47:AI50" si="6">I47</f>
        <v>7.7399999999999997E-2</v>
      </c>
      <c r="AJ47" s="49"/>
      <c r="AK47" s="85">
        <f t="shared" ref="AK47:AK50" si="7">K47</f>
        <v>2.64E-2</v>
      </c>
      <c r="AL47" s="50"/>
      <c r="AM47" s="43"/>
      <c r="AN47" s="49"/>
      <c r="AO47" s="45"/>
      <c r="AP47" s="49"/>
    </row>
    <row r="48" spans="3:43" x14ac:dyDescent="0.25">
      <c r="C48" s="41"/>
      <c r="D48" s="13" t="s">
        <v>13</v>
      </c>
      <c r="E48" s="43">
        <v>8.0799999999999997E-2</v>
      </c>
      <c r="F48" s="49"/>
      <c r="G48" s="45">
        <f>E48</f>
        <v>8.0799999999999997E-2</v>
      </c>
      <c r="H48" s="50"/>
      <c r="I48" s="68">
        <f t="shared" ref="I48" si="8">E48</f>
        <v>8.0799999999999997E-2</v>
      </c>
      <c r="J48" s="49"/>
      <c r="K48" s="85">
        <f>E48</f>
        <v>8.0799999999999997E-2</v>
      </c>
      <c r="L48" s="50"/>
      <c r="M48" s="43"/>
      <c r="N48" s="49"/>
      <c r="O48" s="45"/>
      <c r="P48" s="49"/>
      <c r="R48" s="43">
        <f t="shared" si="2"/>
        <v>8.0799999999999997E-2</v>
      </c>
      <c r="S48" s="49"/>
      <c r="T48" s="45">
        <f t="shared" si="3"/>
        <v>8.0799999999999997E-2</v>
      </c>
      <c r="U48" s="49"/>
      <c r="V48" s="68">
        <f t="shared" ref="V48:X50" si="9">I48</f>
        <v>8.0799999999999997E-2</v>
      </c>
      <c r="W48" s="49"/>
      <c r="X48" s="68">
        <f t="shared" si="9"/>
        <v>8.0799999999999997E-2</v>
      </c>
      <c r="Y48" s="50"/>
      <c r="Z48" s="43"/>
      <c r="AA48" s="49"/>
      <c r="AB48" s="45"/>
      <c r="AC48" s="49"/>
      <c r="AE48" s="43">
        <f t="shared" si="4"/>
        <v>8.0799999999999997E-2</v>
      </c>
      <c r="AF48" s="49"/>
      <c r="AG48" s="45">
        <f t="shared" si="5"/>
        <v>8.0799999999999997E-2</v>
      </c>
      <c r="AH48" s="49"/>
      <c r="AI48" s="68">
        <f t="shared" si="6"/>
        <v>8.0799999999999997E-2</v>
      </c>
      <c r="AJ48" s="49"/>
      <c r="AK48" s="85">
        <f t="shared" si="7"/>
        <v>8.0799999999999997E-2</v>
      </c>
      <c r="AL48" s="50"/>
      <c r="AM48" s="43"/>
      <c r="AN48" s="49"/>
      <c r="AO48" s="45"/>
      <c r="AP48" s="49"/>
    </row>
    <row r="49" spans="3:42" x14ac:dyDescent="0.25">
      <c r="C49" s="41"/>
      <c r="D49" s="13" t="s">
        <v>94</v>
      </c>
      <c r="E49" s="86"/>
      <c r="F49" s="49"/>
      <c r="G49" s="45">
        <f>E49</f>
        <v>0</v>
      </c>
      <c r="H49" s="50"/>
      <c r="I49" s="68">
        <f>E49</f>
        <v>0</v>
      </c>
      <c r="J49" s="49"/>
      <c r="K49" s="85">
        <f>E49</f>
        <v>0</v>
      </c>
      <c r="L49" s="50"/>
      <c r="M49" s="43"/>
      <c r="N49" s="49"/>
      <c r="O49" s="45"/>
      <c r="P49" s="49"/>
      <c r="R49" s="43">
        <f>E49</f>
        <v>0</v>
      </c>
      <c r="S49" s="49"/>
      <c r="T49" s="45">
        <f t="shared" si="3"/>
        <v>0</v>
      </c>
      <c r="U49" s="49"/>
      <c r="V49" s="68">
        <f t="shared" si="9"/>
        <v>0</v>
      </c>
      <c r="W49" s="49"/>
      <c r="X49" s="65">
        <f>K49</f>
        <v>0</v>
      </c>
      <c r="Y49" s="50"/>
      <c r="Z49" s="43"/>
      <c r="AA49" s="49"/>
      <c r="AB49" s="45"/>
      <c r="AC49" s="49"/>
      <c r="AE49" s="43">
        <f>E49</f>
        <v>0</v>
      </c>
      <c r="AF49" s="49"/>
      <c r="AG49" s="45">
        <f t="shared" si="5"/>
        <v>0</v>
      </c>
      <c r="AH49" s="49"/>
      <c r="AI49" s="68">
        <f t="shared" si="6"/>
        <v>0</v>
      </c>
      <c r="AJ49" s="49"/>
      <c r="AK49" s="85">
        <f t="shared" si="7"/>
        <v>0</v>
      </c>
      <c r="AL49" s="50"/>
      <c r="AM49" s="43"/>
      <c r="AN49" s="49"/>
      <c r="AO49" s="45"/>
      <c r="AP49" s="49"/>
    </row>
    <row r="50" spans="3:42" x14ac:dyDescent="0.25">
      <c r="C50" s="41"/>
      <c r="D50" s="87" t="s">
        <v>14</v>
      </c>
      <c r="E50" s="112"/>
      <c r="F50" s="49"/>
      <c r="G50" s="64">
        <f>E50</f>
        <v>0</v>
      </c>
      <c r="H50" s="50"/>
      <c r="I50" s="68">
        <f>E50</f>
        <v>0</v>
      </c>
      <c r="J50" s="49"/>
      <c r="K50" s="85">
        <f>E50</f>
        <v>0</v>
      </c>
      <c r="L50" s="50"/>
      <c r="M50" s="110"/>
      <c r="N50" s="49"/>
      <c r="O50" s="45"/>
      <c r="P50" s="49"/>
      <c r="R50" s="64">
        <f>E50</f>
        <v>0</v>
      </c>
      <c r="S50" s="49"/>
      <c r="T50" s="64">
        <f t="shared" si="3"/>
        <v>0</v>
      </c>
      <c r="U50" s="49"/>
      <c r="V50" s="68">
        <f t="shared" si="9"/>
        <v>0</v>
      </c>
      <c r="W50" s="49"/>
      <c r="X50" s="68">
        <f t="shared" si="9"/>
        <v>0</v>
      </c>
      <c r="Y50" s="50"/>
      <c r="Z50" s="64"/>
      <c r="AA50" s="49"/>
      <c r="AB50" s="64"/>
      <c r="AC50" s="49"/>
      <c r="AE50" s="43">
        <f>E50</f>
        <v>0</v>
      </c>
      <c r="AF50" s="49"/>
      <c r="AG50" s="45">
        <f t="shared" si="5"/>
        <v>0</v>
      </c>
      <c r="AH50" s="49"/>
      <c r="AI50" s="68">
        <f t="shared" si="6"/>
        <v>0</v>
      </c>
      <c r="AJ50" s="49"/>
      <c r="AK50" s="85">
        <f t="shared" si="7"/>
        <v>0</v>
      </c>
      <c r="AL50" s="50"/>
      <c r="AM50" s="64"/>
      <c r="AN50" s="49"/>
      <c r="AO50" s="64"/>
      <c r="AP50" s="49"/>
    </row>
    <row r="51" spans="3:42" x14ac:dyDescent="0.25">
      <c r="C51" s="41"/>
      <c r="D51" s="42"/>
      <c r="E51" s="43">
        <f>SUM(E46:E50)</f>
        <v>0.2233</v>
      </c>
      <c r="F51" s="49"/>
      <c r="G51" s="45">
        <f>SUM(G46:G50)</f>
        <v>0.17230000000000001</v>
      </c>
      <c r="H51" s="50"/>
      <c r="I51" s="88">
        <f>SUM(I46:I50)</f>
        <v>0.2233</v>
      </c>
      <c r="J51" s="49"/>
      <c r="K51" s="89">
        <f>SUM(K46:K50)</f>
        <v>0.17230000000000001</v>
      </c>
      <c r="L51" s="50"/>
      <c r="M51" s="43">
        <f>SUM(M46:M50)</f>
        <v>6.5100000000000005E-2</v>
      </c>
      <c r="N51" s="49"/>
      <c r="O51" s="45">
        <f>SUM(O46:O50)</f>
        <v>6.5100000000000005E-2</v>
      </c>
      <c r="P51" s="49"/>
      <c r="R51" s="43">
        <f>SUM(R46:R50)</f>
        <v>0.2233</v>
      </c>
      <c r="S51" s="49"/>
      <c r="T51" s="45">
        <f>SUM(T46:T50)</f>
        <v>0.17230000000000001</v>
      </c>
      <c r="U51" s="49"/>
      <c r="V51" s="77">
        <f>SUM(V46:V50)</f>
        <v>0.2233</v>
      </c>
      <c r="W51" s="49"/>
      <c r="X51" s="90">
        <f>SUM(X46:X50)</f>
        <v>0.17230000000000001</v>
      </c>
      <c r="Y51" s="50"/>
      <c r="Z51" s="43">
        <f>SUM(Z46:Z50)</f>
        <v>6.5100000000000005E-2</v>
      </c>
      <c r="AA51" s="49"/>
      <c r="AB51" s="45">
        <f>SUM(AB46:AB50)</f>
        <v>6.5100000000000005E-2</v>
      </c>
      <c r="AC51" s="49"/>
      <c r="AE51" s="77">
        <f>SUM(AE46:AE50)</f>
        <v>0.2233</v>
      </c>
      <c r="AF51" s="49"/>
      <c r="AG51" s="77">
        <f>SUM(AG46:AG50)</f>
        <v>0.17230000000000001</v>
      </c>
      <c r="AH51" s="49"/>
      <c r="AI51" s="77">
        <f>SUM(AI46:AI50)</f>
        <v>0.2233</v>
      </c>
      <c r="AJ51" s="49"/>
      <c r="AK51" s="90">
        <f>SUM(AK46:AK50)</f>
        <v>0.17230000000000001</v>
      </c>
      <c r="AL51" s="50"/>
      <c r="AM51" s="43">
        <f>SUM(AM46:AM50)</f>
        <v>6.5100000000000005E-2</v>
      </c>
      <c r="AN51" s="49"/>
      <c r="AO51" s="45">
        <f>SUM(AO46:AO50)</f>
        <v>6.5100000000000005E-2</v>
      </c>
      <c r="AP51" s="49"/>
    </row>
    <row r="52" spans="3:42" x14ac:dyDescent="0.25">
      <c r="C52" s="41"/>
      <c r="D52" s="91"/>
      <c r="E52" s="43"/>
      <c r="F52" s="44">
        <f>(1+E51+E43)*F40</f>
        <v>163.26881100400001</v>
      </c>
      <c r="G52" s="45"/>
      <c r="H52" s="46">
        <f>(1+G51+G43)*H40</f>
        <v>156.462051124</v>
      </c>
      <c r="I52" s="47"/>
      <c r="J52" s="44">
        <f>(1+I51+I43)*J40</f>
        <v>142.26979</v>
      </c>
      <c r="K52" s="46"/>
      <c r="L52" s="46">
        <f>(1+K51+K43)*L40</f>
        <v>136.33848999999998</v>
      </c>
      <c r="M52" s="43"/>
      <c r="N52" s="44">
        <f>(1+M51+M43)*N40</f>
        <v>142.15450878799999</v>
      </c>
      <c r="O52" s="45"/>
      <c r="P52" s="44">
        <f>(1+O51+O43)*P40</f>
        <v>142.15450878799999</v>
      </c>
      <c r="R52" s="43"/>
      <c r="S52" s="44">
        <f>(1+R51+R43)*S40</f>
        <v>122.33000000000001</v>
      </c>
      <c r="T52" s="45"/>
      <c r="U52" s="84">
        <f>(1+T51+T43)*U40</f>
        <v>117.22999999999999</v>
      </c>
      <c r="V52" s="47"/>
      <c r="W52" s="44">
        <f>(1+V51+V43)*W40</f>
        <v>122.33000000000001</v>
      </c>
      <c r="X52" s="46"/>
      <c r="Y52" s="46">
        <f>(1+X51+X43)*Y40</f>
        <v>117.22999999999999</v>
      </c>
      <c r="Z52" s="43"/>
      <c r="AA52" s="44">
        <f>(1+Z51+Z43)*AA40</f>
        <v>106.50999999999999</v>
      </c>
      <c r="AB52" s="45"/>
      <c r="AC52" s="44">
        <f>(1+AB51+AB43)*AC40</f>
        <v>106.50999999999999</v>
      </c>
      <c r="AE52" s="43"/>
      <c r="AF52" s="44">
        <f>(1+AE51+AE43)*AF40</f>
        <v>122.33000000000001</v>
      </c>
      <c r="AG52" s="45"/>
      <c r="AH52" s="84">
        <f>(1+AG51+AG43)*AH40</f>
        <v>117.22999999999999</v>
      </c>
      <c r="AI52" s="47"/>
      <c r="AJ52" s="44">
        <f>(1+AI51+AI43)*AJ40</f>
        <v>122.33000000000001</v>
      </c>
      <c r="AK52" s="46"/>
      <c r="AL52" s="46">
        <f>(1+AK51+AK43)*AL40</f>
        <v>117.22999999999999</v>
      </c>
      <c r="AM52" s="43"/>
      <c r="AN52" s="44">
        <f>(1+AM51+AM43)*AN40</f>
        <v>106.50999999999999</v>
      </c>
      <c r="AO52" s="45"/>
      <c r="AP52" s="44">
        <f>(1+AO51+AO43)*AP40</f>
        <v>106.50999999999999</v>
      </c>
    </row>
    <row r="53" spans="3:42" x14ac:dyDescent="0.25">
      <c r="C53" s="41"/>
      <c r="D53" s="91"/>
      <c r="E53" s="43"/>
      <c r="F53" s="44"/>
      <c r="G53" s="45"/>
      <c r="H53" s="46"/>
      <c r="I53" s="47"/>
      <c r="J53" s="44"/>
      <c r="K53" s="46"/>
      <c r="L53" s="46"/>
      <c r="M53" s="43"/>
      <c r="N53" s="44"/>
      <c r="O53" s="45"/>
      <c r="P53" s="44"/>
      <c r="R53" s="43"/>
      <c r="S53" s="44"/>
      <c r="T53" s="45"/>
      <c r="U53" s="46"/>
      <c r="V53" s="47"/>
      <c r="W53" s="44"/>
      <c r="X53" s="46"/>
      <c r="Y53" s="46"/>
      <c r="Z53" s="43"/>
      <c r="AA53" s="44"/>
      <c r="AB53" s="45"/>
      <c r="AC53" s="44"/>
      <c r="AE53" s="43"/>
      <c r="AF53" s="44"/>
      <c r="AG53" s="45"/>
      <c r="AH53" s="46"/>
      <c r="AI53" s="47"/>
      <c r="AJ53" s="44"/>
      <c r="AK53" s="46"/>
      <c r="AL53" s="46"/>
      <c r="AM53" s="43"/>
      <c r="AN53" s="44"/>
      <c r="AO53" s="45"/>
      <c r="AP53" s="44"/>
    </row>
    <row r="54" spans="3:42" x14ac:dyDescent="0.25">
      <c r="C54" s="78" t="s">
        <v>57</v>
      </c>
      <c r="D54" s="54" t="s">
        <v>95</v>
      </c>
      <c r="E54" s="86"/>
      <c r="F54" s="49">
        <f>E54*F29</f>
        <v>0</v>
      </c>
      <c r="G54" s="74">
        <f>E54</f>
        <v>0</v>
      </c>
      <c r="H54" s="50">
        <f>G54*H29</f>
        <v>0</v>
      </c>
      <c r="I54" s="65">
        <f>E54</f>
        <v>0</v>
      </c>
      <c r="J54" s="49">
        <f>I54*J29</f>
        <v>0</v>
      </c>
      <c r="K54" s="85"/>
      <c r="L54" s="50"/>
      <c r="M54" s="43"/>
      <c r="N54" s="49"/>
      <c r="O54" s="45"/>
      <c r="P54" s="49"/>
      <c r="R54" s="43"/>
      <c r="S54" s="49"/>
      <c r="T54" s="45"/>
      <c r="U54" s="49"/>
      <c r="V54" s="68"/>
      <c r="W54" s="49"/>
      <c r="X54" s="85"/>
      <c r="Y54" s="50"/>
      <c r="Z54" s="43"/>
      <c r="AA54" s="49"/>
      <c r="AB54" s="45"/>
      <c r="AC54" s="49"/>
      <c r="AE54" s="43"/>
      <c r="AF54" s="49"/>
      <c r="AG54" s="45"/>
      <c r="AH54" s="49"/>
      <c r="AI54" s="68"/>
      <c r="AJ54" s="49"/>
      <c r="AK54" s="85"/>
      <c r="AL54" s="50"/>
      <c r="AM54" s="43"/>
      <c r="AN54" s="49"/>
      <c r="AO54" s="45"/>
      <c r="AP54" s="49"/>
    </row>
    <row r="55" spans="3:42" ht="12" customHeight="1" x14ac:dyDescent="0.25">
      <c r="C55" s="92"/>
      <c r="D55" s="42"/>
      <c r="E55" s="43"/>
      <c r="F55" s="49"/>
      <c r="G55" s="45"/>
      <c r="H55" s="50"/>
      <c r="I55" s="51"/>
      <c r="J55" s="49"/>
      <c r="K55" s="50"/>
      <c r="L55" s="50"/>
      <c r="M55" s="43"/>
      <c r="N55" s="49"/>
      <c r="O55" s="45"/>
      <c r="P55" s="49"/>
      <c r="R55" s="43"/>
      <c r="S55" s="49"/>
      <c r="T55" s="45"/>
      <c r="U55" s="49"/>
      <c r="V55" s="51"/>
      <c r="W55" s="49"/>
      <c r="X55" s="50"/>
      <c r="Y55" s="50"/>
      <c r="Z55" s="43"/>
      <c r="AA55" s="49"/>
      <c r="AB55" s="45"/>
      <c r="AC55" s="49"/>
      <c r="AE55" s="43"/>
      <c r="AF55" s="49"/>
      <c r="AG55" s="45"/>
      <c r="AH55" s="49"/>
      <c r="AI55" s="51"/>
      <c r="AJ55" s="49"/>
      <c r="AK55" s="50"/>
      <c r="AL55" s="50"/>
      <c r="AM55" s="43"/>
      <c r="AN55" s="49"/>
      <c r="AO55" s="45"/>
      <c r="AP55" s="49"/>
    </row>
    <row r="56" spans="3:42" s="40" customFormat="1" ht="13.8" thickBot="1" x14ac:dyDescent="0.3">
      <c r="C56" s="93"/>
      <c r="D56" s="94" t="s">
        <v>27</v>
      </c>
      <c r="E56" s="95"/>
      <c r="F56" s="96">
        <f>ROUND((F52+F54)/100,4)</f>
        <v>1.6327</v>
      </c>
      <c r="G56" s="97"/>
      <c r="H56" s="96">
        <f>ROUND((H52+H54)/100,4)</f>
        <v>1.5646</v>
      </c>
      <c r="I56" s="98"/>
      <c r="J56" s="96">
        <f>ROUND((J52+J54)/100,4)</f>
        <v>1.4227000000000001</v>
      </c>
      <c r="K56" s="99"/>
      <c r="L56" s="96">
        <f>ROUND((L52)/100,4)</f>
        <v>1.3633999999999999</v>
      </c>
      <c r="M56" s="95"/>
      <c r="N56" s="96">
        <f>ROUND((N52)/100,4)</f>
        <v>1.4215</v>
      </c>
      <c r="O56" s="97"/>
      <c r="P56" s="96">
        <f>ROUND((P52)/100,4)</f>
        <v>1.4215</v>
      </c>
      <c r="Q56" s="39"/>
      <c r="R56" s="95"/>
      <c r="S56" s="96">
        <f>ROUND((S52)/100,4)</f>
        <v>1.2233000000000001</v>
      </c>
      <c r="T56" s="97"/>
      <c r="U56" s="96">
        <f>ROUND((U52)/100,4)</f>
        <v>1.1722999999999999</v>
      </c>
      <c r="V56" s="98"/>
      <c r="W56" s="96">
        <f>ROUND((W52)/100,4)</f>
        <v>1.2233000000000001</v>
      </c>
      <c r="X56" s="99"/>
      <c r="Y56" s="96">
        <f>ROUND((Y52)/100,4)</f>
        <v>1.1722999999999999</v>
      </c>
      <c r="Z56" s="95"/>
      <c r="AA56" s="96">
        <f>ROUND((AA52)/100,4)</f>
        <v>1.0650999999999999</v>
      </c>
      <c r="AB56" s="97"/>
      <c r="AC56" s="96">
        <f>ROUND((AC52)/100,4)</f>
        <v>1.0650999999999999</v>
      </c>
      <c r="AE56" s="95"/>
      <c r="AF56" s="96">
        <f>ROUND((AF52+AF54)/100,2)</f>
        <v>1.22</v>
      </c>
      <c r="AG56" s="97"/>
      <c r="AH56" s="96">
        <f>ROUND((AH52+AH54)/100,2)</f>
        <v>1.17</v>
      </c>
      <c r="AI56" s="98"/>
      <c r="AJ56" s="96">
        <f>ROUND((AJ52+AJ54)/100,2)</f>
        <v>1.22</v>
      </c>
      <c r="AK56" s="99"/>
      <c r="AL56" s="96">
        <f>ROUND((AL52+AL54)/100,2)</f>
        <v>1.17</v>
      </c>
      <c r="AM56" s="95"/>
      <c r="AN56" s="96">
        <f>ROUND((AN52+AN54)/100,2)</f>
        <v>1.07</v>
      </c>
      <c r="AO56" s="97"/>
      <c r="AP56" s="96">
        <f>ROUND((AP52+AP54)/100,2)</f>
        <v>1.07</v>
      </c>
    </row>
    <row r="57" spans="3:42" ht="15.6" customHeight="1" x14ac:dyDescent="0.25"/>
    <row r="58" spans="3:42" ht="27" customHeight="1" x14ac:dyDescent="0.25">
      <c r="R58" s="149" t="s">
        <v>86</v>
      </c>
      <c r="S58" s="149"/>
      <c r="T58" s="149"/>
      <c r="U58" s="149"/>
      <c r="V58" s="149"/>
      <c r="W58" s="149"/>
      <c r="X58" s="149"/>
      <c r="Y58" s="149"/>
      <c r="Z58" s="149"/>
      <c r="AA58" s="149"/>
      <c r="AB58" s="149"/>
      <c r="AC58" s="149"/>
      <c r="AD58" s="27"/>
    </row>
    <row r="59" spans="3:42" ht="17.100000000000001" customHeight="1" x14ac:dyDescent="0.25">
      <c r="C59" s="172" t="s">
        <v>20</v>
      </c>
      <c r="D59" s="172"/>
      <c r="E59" s="172"/>
      <c r="F59" s="172"/>
      <c r="G59" s="172"/>
      <c r="H59" s="172"/>
      <c r="I59" s="172"/>
      <c r="J59" s="172"/>
      <c r="K59" s="172"/>
      <c r="L59" s="172"/>
      <c r="M59" s="172"/>
      <c r="N59" s="172"/>
      <c r="O59" s="172"/>
      <c r="R59" s="154">
        <f>1+R51+R42</f>
        <v>1.2233000000000001</v>
      </c>
      <c r="S59" s="155"/>
      <c r="T59" s="154">
        <f t="shared" ref="T59" si="10">1+T51+T42</f>
        <v>1.1722999999999999</v>
      </c>
      <c r="U59" s="155"/>
      <c r="V59" s="154">
        <f t="shared" ref="V59" si="11">1+V51+V42</f>
        <v>1.2233000000000001</v>
      </c>
      <c r="W59" s="155"/>
      <c r="X59" s="154">
        <f t="shared" ref="X59" si="12">1+X51+X42</f>
        <v>1.1722999999999999</v>
      </c>
      <c r="Y59" s="155"/>
      <c r="Z59" s="154">
        <f t="shared" ref="Z59" si="13">1+Z51+Z42</f>
        <v>1.0650999999999999</v>
      </c>
      <c r="AA59" s="155"/>
      <c r="AB59" s="154">
        <f t="shared" ref="AB59" si="14">1+AB51+AB42</f>
        <v>1.0650999999999999</v>
      </c>
      <c r="AC59" s="155"/>
      <c r="AD59" s="23"/>
    </row>
    <row r="60" spans="3:42" ht="17.100000000000001" customHeight="1" x14ac:dyDescent="0.25">
      <c r="C60" s="172"/>
      <c r="D60" s="172"/>
      <c r="E60" s="172"/>
      <c r="F60" s="172"/>
      <c r="G60" s="172"/>
      <c r="H60" s="172"/>
      <c r="I60" s="172"/>
      <c r="J60" s="172"/>
      <c r="K60" s="172"/>
      <c r="L60" s="172"/>
      <c r="M60" s="172"/>
      <c r="N60" s="172"/>
      <c r="O60" s="172"/>
      <c r="R60" s="22"/>
    </row>
    <row r="61" spans="3:42" ht="17.100000000000001" customHeight="1" x14ac:dyDescent="0.25"/>
    <row r="62" spans="3:42" ht="17.100000000000001" customHeight="1" x14ac:dyDescent="0.25"/>
    <row r="63" spans="3:42" x14ac:dyDescent="0.25">
      <c r="E63" s="17"/>
      <c r="F63" s="18"/>
    </row>
    <row r="64" spans="3:42" x14ac:dyDescent="0.25">
      <c r="E64" s="17"/>
      <c r="F64" s="18"/>
    </row>
    <row r="65" spans="5:6" x14ac:dyDescent="0.25">
      <c r="E65" s="17"/>
      <c r="F65" s="18"/>
    </row>
    <row r="66" spans="5:6" x14ac:dyDescent="0.25">
      <c r="E66" s="17"/>
      <c r="F66" s="18"/>
    </row>
    <row r="67" spans="5:6" x14ac:dyDescent="0.25">
      <c r="E67" s="17"/>
      <c r="F67" s="18"/>
    </row>
    <row r="68" spans="5:6" x14ac:dyDescent="0.25">
      <c r="E68" s="17"/>
      <c r="F68" s="18"/>
    </row>
    <row r="69" spans="5:6" x14ac:dyDescent="0.25">
      <c r="E69" s="17"/>
      <c r="F69" s="18"/>
    </row>
    <row r="70" spans="5:6" x14ac:dyDescent="0.25">
      <c r="E70" s="17"/>
      <c r="F70" s="18"/>
    </row>
    <row r="71" spans="5:6" x14ac:dyDescent="0.25">
      <c r="E71" s="17"/>
      <c r="F71" s="18"/>
    </row>
    <row r="72" spans="5:6" x14ac:dyDescent="0.25">
      <c r="E72" s="17"/>
      <c r="F72" s="18"/>
    </row>
    <row r="73" spans="5:6" x14ac:dyDescent="0.25">
      <c r="E73" s="17"/>
      <c r="F73" s="18"/>
    </row>
    <row r="74" spans="5:6" x14ac:dyDescent="0.25">
      <c r="E74" s="17"/>
      <c r="F74" s="18"/>
    </row>
    <row r="75" spans="5:6" x14ac:dyDescent="0.25">
      <c r="E75" s="17"/>
      <c r="F75" s="18"/>
    </row>
    <row r="76" spans="5:6" x14ac:dyDescent="0.25">
      <c r="E76" s="17"/>
      <c r="F76" s="18"/>
    </row>
    <row r="77" spans="5:6" x14ac:dyDescent="0.25">
      <c r="E77" s="17"/>
      <c r="F77" s="18"/>
    </row>
    <row r="78" spans="5:6" x14ac:dyDescent="0.25">
      <c r="E78" s="17"/>
      <c r="F78" s="18"/>
    </row>
    <row r="79" spans="5:6" x14ac:dyDescent="0.25">
      <c r="E79" s="17"/>
      <c r="F79" s="18"/>
    </row>
    <row r="80" spans="5:6" x14ac:dyDescent="0.25">
      <c r="E80" s="17"/>
      <c r="F80" s="18"/>
    </row>
    <row r="81" spans="5:6" x14ac:dyDescent="0.25">
      <c r="E81" s="17"/>
      <c r="F81" s="18"/>
    </row>
    <row r="82" spans="5:6" x14ac:dyDescent="0.25">
      <c r="E82" s="17"/>
      <c r="F82" s="18"/>
    </row>
    <row r="83" spans="5:6" x14ac:dyDescent="0.25">
      <c r="E83" s="17"/>
      <c r="F83" s="18"/>
    </row>
    <row r="84" spans="5:6" x14ac:dyDescent="0.25">
      <c r="E84" s="17"/>
      <c r="F84" s="18"/>
    </row>
    <row r="85" spans="5:6" x14ac:dyDescent="0.25">
      <c r="E85" s="17"/>
      <c r="F85" s="18"/>
    </row>
    <row r="86" spans="5:6" x14ac:dyDescent="0.25">
      <c r="E86" s="17"/>
      <c r="F86" s="18"/>
    </row>
    <row r="87" spans="5:6" x14ac:dyDescent="0.25">
      <c r="E87" s="17"/>
      <c r="F87" s="18"/>
    </row>
    <row r="88" spans="5:6" x14ac:dyDescent="0.25">
      <c r="E88" s="17"/>
      <c r="F88" s="18"/>
    </row>
    <row r="89" spans="5:6" x14ac:dyDescent="0.25">
      <c r="E89" s="17"/>
      <c r="F89" s="18"/>
    </row>
    <row r="90" spans="5:6" x14ac:dyDescent="0.25">
      <c r="E90" s="17"/>
      <c r="F90" s="18"/>
    </row>
    <row r="91" spans="5:6" x14ac:dyDescent="0.25">
      <c r="E91" s="17"/>
      <c r="F91" s="18"/>
    </row>
    <row r="92" spans="5:6" x14ac:dyDescent="0.25">
      <c r="E92" s="17"/>
      <c r="F92" s="18"/>
    </row>
    <row r="93" spans="5:6" x14ac:dyDescent="0.25">
      <c r="E93" s="17"/>
      <c r="F93" s="18"/>
    </row>
  </sheetData>
  <sheetProtection algorithmName="SHA-512" hashValue="JBLcFfjEwp8cTNcOd36Ea5wuGgPFquC80qc8NxnQyzr9U1kbKY6RWgXikyMvKa3JItoWbvvsomlmaXhac99iKA==" saltValue="rjyuOmEbgc345mXbV2jOjg==" spinCount="100000" sheet="1" objects="1" scenarios="1"/>
  <dataConsolidate/>
  <mergeCells count="32">
    <mergeCell ref="R58:AC58"/>
    <mergeCell ref="V59:W59"/>
    <mergeCell ref="X59:Y59"/>
    <mergeCell ref="C59:O60"/>
    <mergeCell ref="R59:S59"/>
    <mergeCell ref="T59:U59"/>
    <mergeCell ref="Z59:AA59"/>
    <mergeCell ref="AB59:AC59"/>
    <mergeCell ref="AK15:AL15"/>
    <mergeCell ref="AM15:AN15"/>
    <mergeCell ref="AO15:AP15"/>
    <mergeCell ref="X15:Y15"/>
    <mergeCell ref="Z15:AA15"/>
    <mergeCell ref="AB15:AC15"/>
    <mergeCell ref="AE15:AF15"/>
    <mergeCell ref="AG15:AH15"/>
    <mergeCell ref="AI15:AJ15"/>
    <mergeCell ref="O15:P15"/>
    <mergeCell ref="R15:S15"/>
    <mergeCell ref="T15:U15"/>
    <mergeCell ref="V15:W15"/>
    <mergeCell ref="R14:AC14"/>
    <mergeCell ref="E15:F15"/>
    <mergeCell ref="G15:H15"/>
    <mergeCell ref="I15:J15"/>
    <mergeCell ref="K15:L15"/>
    <mergeCell ref="M15:N15"/>
    <mergeCell ref="E9:H9"/>
    <mergeCell ref="C11:D11"/>
    <mergeCell ref="C12:D12"/>
    <mergeCell ref="E14:P14"/>
    <mergeCell ref="AE14:AP14"/>
  </mergeCells>
  <dataValidations count="2">
    <dataValidation type="list" allowBlank="1" showInputMessage="1" showErrorMessage="1" sqref="E11:E12" xr:uid="{2A625762-A9AD-46D0-AF86-83E93DDFD560}">
      <formula1>"Ja,Nee"</formula1>
    </dataValidation>
    <dataValidation type="decimal" operator="lessThanOrEqual" allowBlank="1" showInputMessage="1" showErrorMessage="1" sqref="E54" xr:uid="{FEDD917A-AA5B-4A60-858E-EF95E82687D5}"/>
  </dataValidations>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B39F9-F71B-43F8-9B18-5E9E7EADD93E}">
  <dimension ref="B1:K39"/>
  <sheetViews>
    <sheetView tabSelected="1" zoomScale="80" zoomScaleNormal="80" workbookViewId="0">
      <selection activeCell="H7" sqref="H7"/>
    </sheetView>
  </sheetViews>
  <sheetFormatPr defaultColWidth="8.77734375" defaultRowHeight="14.4" x14ac:dyDescent="0.3"/>
  <cols>
    <col min="1" max="1" width="8.77734375" style="114"/>
    <col min="2" max="2" width="0.5546875" style="114" customWidth="1"/>
    <col min="3" max="3" width="19.21875" style="114" customWidth="1"/>
    <col min="4" max="4" width="23.21875" style="114" customWidth="1"/>
    <col min="5" max="5" width="50.21875" style="114" customWidth="1"/>
    <col min="6" max="6" width="14.77734375" style="114" customWidth="1"/>
    <col min="7" max="7" width="15.77734375" style="114" customWidth="1"/>
    <col min="8" max="8" width="15.21875" style="114" customWidth="1"/>
    <col min="9" max="9" width="14.21875" style="114" bestFit="1" customWidth="1"/>
    <col min="10" max="10" width="14.21875" style="114" customWidth="1"/>
    <col min="11" max="11" width="14.5546875" style="114" customWidth="1"/>
    <col min="12" max="17" width="8.77734375" style="114"/>
    <col min="18" max="18" width="23" style="114" customWidth="1"/>
    <col min="19" max="16384" width="8.77734375" style="114"/>
  </cols>
  <sheetData>
    <row r="1" spans="2:11" ht="15.6" x14ac:dyDescent="0.3">
      <c r="C1" s="115" t="s">
        <v>90</v>
      </c>
    </row>
    <row r="2" spans="2:11" ht="15.6" x14ac:dyDescent="0.3">
      <c r="C2" s="115" t="s">
        <v>22</v>
      </c>
      <c r="D2" s="115"/>
    </row>
    <row r="4" spans="2:11" ht="17.399999999999999" x14ac:dyDescent="0.3">
      <c r="E4" s="116" t="s">
        <v>1</v>
      </c>
      <c r="F4" s="116"/>
      <c r="G4" s="159"/>
      <c r="H4" s="159"/>
      <c r="I4" s="159"/>
      <c r="J4" s="117"/>
      <c r="K4" s="117"/>
    </row>
    <row r="6" spans="2:11" x14ac:dyDescent="0.3">
      <c r="C6" s="118" t="s">
        <v>64</v>
      </c>
      <c r="D6" s="118"/>
    </row>
    <row r="7" spans="2:11" x14ac:dyDescent="0.3">
      <c r="C7" s="119" t="s">
        <v>75</v>
      </c>
      <c r="D7" s="119"/>
    </row>
    <row r="8" spans="2:11" x14ac:dyDescent="0.3">
      <c r="C8" s="119" t="s">
        <v>23</v>
      </c>
      <c r="D8" s="119"/>
    </row>
    <row r="9" spans="2:11" x14ac:dyDescent="0.3">
      <c r="C9" s="119" t="s">
        <v>73</v>
      </c>
      <c r="D9" s="119"/>
    </row>
    <row r="10" spans="2:11" x14ac:dyDescent="0.3">
      <c r="C10" s="120" t="s">
        <v>91</v>
      </c>
      <c r="D10" s="119"/>
    </row>
    <row r="11" spans="2:11" x14ac:dyDescent="0.3">
      <c r="C11" s="120" t="s">
        <v>65</v>
      </c>
    </row>
    <row r="12" spans="2:11" x14ac:dyDescent="0.3">
      <c r="C12" s="119" t="s">
        <v>89</v>
      </c>
    </row>
    <row r="13" spans="2:11" x14ac:dyDescent="0.3">
      <c r="B13" s="119"/>
      <c r="C13" s="119" t="s">
        <v>93</v>
      </c>
      <c r="E13" s="136"/>
    </row>
    <row r="14" spans="2:11" x14ac:dyDescent="0.3">
      <c r="C14" s="119"/>
    </row>
    <row r="15" spans="2:11" x14ac:dyDescent="0.3">
      <c r="C15" s="121"/>
    </row>
    <row r="16" spans="2:11" x14ac:dyDescent="0.3">
      <c r="D16" s="122"/>
      <c r="G16" s="123" t="s">
        <v>36</v>
      </c>
      <c r="H16" s="19">
        <v>41</v>
      </c>
      <c r="I16" s="162"/>
      <c r="J16" s="162"/>
      <c r="K16" s="162"/>
    </row>
    <row r="17" spans="3:11" x14ac:dyDescent="0.3">
      <c r="D17" s="122"/>
      <c r="G17" s="123" t="s">
        <v>62</v>
      </c>
      <c r="H17" s="19">
        <v>30</v>
      </c>
      <c r="I17" s="124"/>
      <c r="J17" s="124"/>
      <c r="K17" s="124"/>
    </row>
    <row r="18" spans="3:11" x14ac:dyDescent="0.3">
      <c r="D18" s="122"/>
      <c r="G18" s="123" t="s">
        <v>37</v>
      </c>
      <c r="H18" s="19">
        <v>41</v>
      </c>
      <c r="I18" s="125"/>
      <c r="J18" s="125"/>
      <c r="K18" s="125"/>
    </row>
    <row r="19" spans="3:11" x14ac:dyDescent="0.3">
      <c r="D19" s="122"/>
      <c r="G19" s="123" t="s">
        <v>63</v>
      </c>
      <c r="H19" s="19">
        <v>30</v>
      </c>
      <c r="I19" s="125"/>
      <c r="J19" s="125"/>
      <c r="K19" s="125"/>
    </row>
    <row r="20" spans="3:11" x14ac:dyDescent="0.3">
      <c r="D20" s="122"/>
      <c r="E20" s="122"/>
      <c r="F20" s="122"/>
      <c r="G20" s="124"/>
      <c r="H20" s="124"/>
      <c r="I20" s="126"/>
      <c r="J20" s="126"/>
      <c r="K20" s="126"/>
    </row>
    <row r="21" spans="3:11" s="131" customFormat="1" ht="38.4" customHeight="1" x14ac:dyDescent="0.3">
      <c r="C21" s="127" t="s">
        <v>34</v>
      </c>
      <c r="D21" s="127" t="s">
        <v>24</v>
      </c>
      <c r="E21" s="128" t="s">
        <v>25</v>
      </c>
      <c r="F21" s="129" t="s">
        <v>26</v>
      </c>
      <c r="G21" s="129" t="s">
        <v>27</v>
      </c>
      <c r="H21" s="130" t="s">
        <v>28</v>
      </c>
      <c r="I21" s="130" t="s">
        <v>29</v>
      </c>
      <c r="J21" s="130" t="s">
        <v>21</v>
      </c>
      <c r="K21" s="130" t="s">
        <v>30</v>
      </c>
    </row>
    <row r="22" spans="3:11" ht="14.55" customHeight="1" x14ac:dyDescent="0.3">
      <c r="C22" s="156" t="s">
        <v>33</v>
      </c>
      <c r="D22" s="160" t="s">
        <v>59</v>
      </c>
      <c r="E22" s="132" t="s">
        <v>69</v>
      </c>
      <c r="F22" s="25">
        <v>17.649999999999999</v>
      </c>
      <c r="G22" s="133">
        <f>'Opgave kostprijs Uitzenden'!F57</f>
        <v>1.6434</v>
      </c>
      <c r="H22" s="157"/>
      <c r="I22" s="20">
        <f>(F22*G22)+$H$22</f>
        <v>29.006009999999996</v>
      </c>
      <c r="J22" s="21">
        <v>0.35</v>
      </c>
      <c r="K22" s="165">
        <f>ROUND(SUMPRODUCT(I22:I30,J22:J30),2)</f>
        <v>28.05</v>
      </c>
    </row>
    <row r="23" spans="3:11" x14ac:dyDescent="0.3">
      <c r="C23" s="156"/>
      <c r="D23" s="163"/>
      <c r="E23" s="134" t="s">
        <v>67</v>
      </c>
      <c r="F23" s="25">
        <v>17.649999999999999</v>
      </c>
      <c r="G23" s="133">
        <f>'Opgave kostprijs Uitzenden'!H57</f>
        <v>1.6277999999999999</v>
      </c>
      <c r="H23" s="158"/>
      <c r="I23" s="20">
        <f>(F23*G23)+$H$22</f>
        <v>28.730669999999996</v>
      </c>
      <c r="J23" s="21">
        <v>0.12</v>
      </c>
      <c r="K23" s="165"/>
    </row>
    <row r="24" spans="3:11" ht="14.55" customHeight="1" x14ac:dyDescent="0.3">
      <c r="C24" s="156"/>
      <c r="D24" s="163"/>
      <c r="E24" s="132" t="s">
        <v>68</v>
      </c>
      <c r="F24" s="25">
        <v>17.649999999999999</v>
      </c>
      <c r="G24" s="133">
        <f>'Opgave kostprijs Uitzenden'!J57</f>
        <v>1.5612999999999999</v>
      </c>
      <c r="H24" s="158"/>
      <c r="I24" s="20">
        <f>(F24*G24)+$H$22</f>
        <v>27.556944999999995</v>
      </c>
      <c r="J24" s="21">
        <v>0.03</v>
      </c>
      <c r="K24" s="165"/>
    </row>
    <row r="25" spans="3:11" ht="14.55" customHeight="1" x14ac:dyDescent="0.3">
      <c r="C25" s="156"/>
      <c r="D25" s="160" t="s">
        <v>60</v>
      </c>
      <c r="E25" s="132" t="s">
        <v>69</v>
      </c>
      <c r="F25" s="25">
        <v>17.649999999999999</v>
      </c>
      <c r="G25" s="133">
        <f>'Opgave kostprijs Uitzenden'!F57</f>
        <v>1.6434</v>
      </c>
      <c r="H25" s="157"/>
      <c r="I25" s="20">
        <f>(F25*G25)+H25</f>
        <v>29.006009999999996</v>
      </c>
      <c r="J25" s="21">
        <v>0.2</v>
      </c>
      <c r="K25" s="165"/>
    </row>
    <row r="26" spans="3:11" ht="14.55" customHeight="1" x14ac:dyDescent="0.3">
      <c r="C26" s="156"/>
      <c r="D26" s="163"/>
      <c r="E26" s="134" t="s">
        <v>67</v>
      </c>
      <c r="F26" s="25">
        <v>17.649999999999999</v>
      </c>
      <c r="G26" s="133">
        <f>'Opgave kostprijs Uitzenden'!H57</f>
        <v>1.6277999999999999</v>
      </c>
      <c r="H26" s="158"/>
      <c r="I26" s="20">
        <f>(F26*G26)+H25</f>
        <v>28.730669999999996</v>
      </c>
      <c r="J26" s="21">
        <v>7.0000000000000007E-2</v>
      </c>
      <c r="K26" s="165"/>
    </row>
    <row r="27" spans="3:11" x14ac:dyDescent="0.3">
      <c r="C27" s="156"/>
      <c r="D27" s="161"/>
      <c r="E27" s="132" t="s">
        <v>68</v>
      </c>
      <c r="F27" s="25">
        <v>17.649999999999999</v>
      </c>
      <c r="G27" s="133">
        <f>'Opgave kostprijs Uitzenden'!J57</f>
        <v>1.5612999999999999</v>
      </c>
      <c r="H27" s="158"/>
      <c r="I27" s="20">
        <f>(F27*G27)+H25</f>
        <v>27.556944999999995</v>
      </c>
      <c r="J27" s="21">
        <v>0.01</v>
      </c>
      <c r="K27" s="165"/>
    </row>
    <row r="28" spans="3:11" ht="14.55" customHeight="1" x14ac:dyDescent="0.3">
      <c r="C28" s="156"/>
      <c r="D28" s="160" t="s">
        <v>61</v>
      </c>
      <c r="E28" s="132" t="s">
        <v>69</v>
      </c>
      <c r="F28" s="25">
        <v>17.649999999999999</v>
      </c>
      <c r="G28" s="133">
        <f>'Opgave kostprijs Uitzenden'!L57</f>
        <v>1.4314</v>
      </c>
      <c r="H28" s="158"/>
      <c r="I28" s="20">
        <f>(F28*G28)+$H$25</f>
        <v>25.264209999999999</v>
      </c>
      <c r="J28" s="21">
        <v>0.14000000000000001</v>
      </c>
      <c r="K28" s="165"/>
    </row>
    <row r="29" spans="3:11" x14ac:dyDescent="0.3">
      <c r="C29" s="156"/>
      <c r="D29" s="163"/>
      <c r="E29" s="134" t="s">
        <v>67</v>
      </c>
      <c r="F29" s="25">
        <v>17.649999999999999</v>
      </c>
      <c r="G29" s="133">
        <f>'Opgave kostprijs Uitzenden'!N57</f>
        <v>1.4158999999999999</v>
      </c>
      <c r="H29" s="158"/>
      <c r="I29" s="20">
        <f>(F29*G29)+$H$25</f>
        <v>24.990634999999997</v>
      </c>
      <c r="J29" s="21">
        <v>0.05</v>
      </c>
      <c r="K29" s="165"/>
    </row>
    <row r="30" spans="3:11" ht="14.55" customHeight="1" x14ac:dyDescent="0.3">
      <c r="C30" s="156"/>
      <c r="D30" s="163"/>
      <c r="E30" s="132" t="s">
        <v>68</v>
      </c>
      <c r="F30" s="25">
        <v>17.649999999999999</v>
      </c>
      <c r="G30" s="133">
        <f>'Opgave kostprijs Uitzenden'!P57</f>
        <v>1.4158999999999999</v>
      </c>
      <c r="H30" s="164"/>
      <c r="I30" s="20">
        <f>(F30*G30)+H25</f>
        <v>24.990634999999997</v>
      </c>
      <c r="J30" s="21">
        <v>0.03</v>
      </c>
      <c r="K30" s="165"/>
    </row>
    <row r="31" spans="3:11" ht="39.6" x14ac:dyDescent="0.3">
      <c r="C31" s="127" t="s">
        <v>34</v>
      </c>
      <c r="D31" s="127" t="s">
        <v>24</v>
      </c>
      <c r="E31" s="128" t="s">
        <v>25</v>
      </c>
      <c r="F31" s="129" t="s">
        <v>26</v>
      </c>
      <c r="G31" s="135" t="s">
        <v>27</v>
      </c>
      <c r="H31" s="130" t="s">
        <v>28</v>
      </c>
      <c r="I31" s="130" t="s">
        <v>29</v>
      </c>
      <c r="J31" s="130" t="s">
        <v>21</v>
      </c>
      <c r="K31" s="130" t="s">
        <v>30</v>
      </c>
    </row>
    <row r="32" spans="3:11" ht="14.55" customHeight="1" x14ac:dyDescent="0.3">
      <c r="C32" s="156" t="s">
        <v>35</v>
      </c>
      <c r="D32" s="160" t="s">
        <v>59</v>
      </c>
      <c r="E32" s="134" t="s">
        <v>70</v>
      </c>
      <c r="F32" s="25">
        <v>17.649999999999999</v>
      </c>
      <c r="G32" s="133">
        <f>'Opgave kostprijs Payroll'!F56</f>
        <v>1.6327</v>
      </c>
      <c r="H32" s="157"/>
      <c r="I32" s="20">
        <f>(F32*G32)+H32</f>
        <v>28.817155</v>
      </c>
      <c r="J32" s="21">
        <v>0.26</v>
      </c>
      <c r="K32" s="165">
        <f>ROUND(SUMPRODUCT(I32:I39,J32:J39),2)</f>
        <v>26.7</v>
      </c>
    </row>
    <row r="33" spans="3:11" x14ac:dyDescent="0.3">
      <c r="C33" s="156"/>
      <c r="D33" s="163"/>
      <c r="E33" s="134" t="s">
        <v>71</v>
      </c>
      <c r="F33" s="25">
        <v>17.649999999999999</v>
      </c>
      <c r="G33" s="133">
        <f>'Opgave kostprijs Payroll'!H56</f>
        <v>1.5646</v>
      </c>
      <c r="H33" s="158"/>
      <c r="I33" s="20">
        <f>(F33*G33)+H32</f>
        <v>27.615189999999998</v>
      </c>
      <c r="J33" s="21">
        <v>0.03</v>
      </c>
      <c r="K33" s="165"/>
    </row>
    <row r="34" spans="3:11" x14ac:dyDescent="0.3">
      <c r="C34" s="156"/>
      <c r="D34" s="163"/>
      <c r="E34" s="134" t="s">
        <v>72</v>
      </c>
      <c r="F34" s="25">
        <v>17.649999999999999</v>
      </c>
      <c r="G34" s="133">
        <f>'Opgave kostprijs Payroll'!J56</f>
        <v>1.4227000000000001</v>
      </c>
      <c r="H34" s="158"/>
      <c r="I34" s="20">
        <f>(F34*G34)+H32</f>
        <v>25.110654999999998</v>
      </c>
      <c r="J34" s="21">
        <v>0.1</v>
      </c>
      <c r="K34" s="165"/>
    </row>
    <row r="35" spans="3:11" ht="14.55" customHeight="1" x14ac:dyDescent="0.3">
      <c r="C35" s="156"/>
      <c r="D35" s="161"/>
      <c r="E35" s="134" t="s">
        <v>74</v>
      </c>
      <c r="F35" s="25">
        <v>17.649999999999999</v>
      </c>
      <c r="G35" s="133">
        <f>'Opgave kostprijs Payroll'!L56</f>
        <v>1.3633999999999999</v>
      </c>
      <c r="H35" s="164"/>
      <c r="I35" s="20">
        <f>(F35*G35)+H32</f>
        <v>24.064009999999996</v>
      </c>
      <c r="J35" s="21">
        <v>0.03</v>
      </c>
      <c r="K35" s="165"/>
    </row>
    <row r="36" spans="3:11" ht="14.85" customHeight="1" x14ac:dyDescent="0.3">
      <c r="C36" s="156"/>
      <c r="D36" s="160" t="s">
        <v>60</v>
      </c>
      <c r="E36" s="134" t="s">
        <v>70</v>
      </c>
      <c r="F36" s="25">
        <v>17.649999999999999</v>
      </c>
      <c r="G36" s="133">
        <f>'Opgave kostprijs Payroll'!F56</f>
        <v>1.6327</v>
      </c>
      <c r="H36" s="157"/>
      <c r="I36" s="20">
        <f>(F36*G36)+H36</f>
        <v>28.817155</v>
      </c>
      <c r="J36" s="21">
        <v>0.14000000000000001</v>
      </c>
      <c r="K36" s="165"/>
    </row>
    <row r="37" spans="3:11" x14ac:dyDescent="0.3">
      <c r="C37" s="156"/>
      <c r="D37" s="163"/>
      <c r="E37" s="134" t="s">
        <v>71</v>
      </c>
      <c r="F37" s="25">
        <v>17.649999999999999</v>
      </c>
      <c r="G37" s="133">
        <f>'Opgave kostprijs Payroll'!H56</f>
        <v>1.5646</v>
      </c>
      <c r="H37" s="158"/>
      <c r="I37" s="20">
        <f>(F37*G37)+$H$36</f>
        <v>27.615189999999998</v>
      </c>
      <c r="J37" s="21">
        <v>0.03</v>
      </c>
      <c r="K37" s="165"/>
    </row>
    <row r="38" spans="3:11" x14ac:dyDescent="0.3">
      <c r="C38" s="156"/>
      <c r="D38" s="160" t="s">
        <v>61</v>
      </c>
      <c r="E38" s="134" t="s">
        <v>70</v>
      </c>
      <c r="F38" s="25">
        <v>17.649999999999999</v>
      </c>
      <c r="G38" s="133">
        <f>'Opgave kostprijs Payroll'!N56</f>
        <v>1.4215</v>
      </c>
      <c r="H38" s="158"/>
      <c r="I38" s="20">
        <f>(F38*G38)+H36</f>
        <v>25.089474999999997</v>
      </c>
      <c r="J38" s="21">
        <v>0.26</v>
      </c>
      <c r="K38" s="165"/>
    </row>
    <row r="39" spans="3:11" x14ac:dyDescent="0.3">
      <c r="C39" s="156"/>
      <c r="D39" s="161"/>
      <c r="E39" s="134" t="s">
        <v>71</v>
      </c>
      <c r="F39" s="25">
        <v>17.649999999999999</v>
      </c>
      <c r="G39" s="133">
        <f>'Opgave kostprijs Payroll'!P56</f>
        <v>1.4215</v>
      </c>
      <c r="H39" s="164"/>
      <c r="I39" s="20">
        <f>(F39*G39)+H36</f>
        <v>25.089474999999997</v>
      </c>
      <c r="J39" s="21">
        <v>0.15</v>
      </c>
      <c r="K39" s="165"/>
    </row>
  </sheetData>
  <sheetProtection algorithmName="SHA-512" hashValue="aKEc4fFO7uD7dwHcbYq9s+RQp422UnN71fPebzhRW/qiRk1D2wfjK2MNGG79Im2pKFfTik4WEUQgunLl83YuoA==" saltValue="b9q6ozD/fx5cCNtn5itMZA==" spinCount="100000" sheet="1" objects="1" scenarios="1"/>
  <mergeCells count="16">
    <mergeCell ref="C22:C30"/>
    <mergeCell ref="C32:C39"/>
    <mergeCell ref="H22:H24"/>
    <mergeCell ref="G4:I4"/>
    <mergeCell ref="D38:D39"/>
    <mergeCell ref="I16:K16"/>
    <mergeCell ref="D22:D24"/>
    <mergeCell ref="D25:D27"/>
    <mergeCell ref="D28:D30"/>
    <mergeCell ref="D32:D35"/>
    <mergeCell ref="D36:D37"/>
    <mergeCell ref="H25:H30"/>
    <mergeCell ref="H32:H35"/>
    <mergeCell ref="H36:H39"/>
    <mergeCell ref="K22:K30"/>
    <mergeCell ref="K32:K39"/>
  </mergeCells>
  <conditionalFormatting sqref="K22 K32">
    <cfRule type="cellIs" dxfId="0" priority="1" operator="greaterThan">
      <formula>$H$16</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2766752-fd53-4946-9031-fa40061c0e54" xsi:nil="true"/>
    <lcf76f155ced4ddcb4097134ff3c332f xmlns="dd0ab55f-ee3c-44a6-ae0f-a7e764e2cd4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64E99F68FEA847A4E3779B8AFD7F98" ma:contentTypeVersion="13" ma:contentTypeDescription="Een nieuw document maken." ma:contentTypeScope="" ma:versionID="710d2bfcd6216985d184e2aea736f01b">
  <xsd:schema xmlns:xsd="http://www.w3.org/2001/XMLSchema" xmlns:xs="http://www.w3.org/2001/XMLSchema" xmlns:p="http://schemas.microsoft.com/office/2006/metadata/properties" xmlns:ns2="dd0ab55f-ee3c-44a6-ae0f-a7e764e2cd43" xmlns:ns3="02766752-fd53-4946-9031-fa40061c0e54" targetNamespace="http://schemas.microsoft.com/office/2006/metadata/properties" ma:root="true" ma:fieldsID="fba7cdc0d4ca686743d6bd8c91285fe8" ns2:_="" ns3:_="">
    <xsd:import namespace="dd0ab55f-ee3c-44a6-ae0f-a7e764e2cd43"/>
    <xsd:import namespace="02766752-fd53-4946-9031-fa40061c0e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ab55f-ee3c-44a6-ae0f-a7e764e2cd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d735b0e9-b196-447f-acc4-ea67084e6ac5"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766752-fd53-4946-9031-fa40061c0e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b28ba64-1e19-4d7b-9d98-f84a988787ba}" ma:internalName="TaxCatchAll" ma:showField="CatchAllData" ma:web="02766752-fd53-4946-9031-fa40061c0e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B3EEB4-AC2D-45A1-AA1A-B17A4BAD3112}">
  <ds:schemaRefs>
    <ds:schemaRef ds:uri="http://schemas.microsoft.com/sharepoint/v3/contenttype/forms"/>
  </ds:schemaRefs>
</ds:datastoreItem>
</file>

<file path=customXml/itemProps2.xml><?xml version="1.0" encoding="utf-8"?>
<ds:datastoreItem xmlns:ds="http://schemas.openxmlformats.org/officeDocument/2006/customXml" ds:itemID="{114DB8F7-4879-44DE-AD6F-F988A6B871A5}">
  <ds:schemaRefs>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terms/"/>
    <ds:schemaRef ds:uri="http://purl.org/dc/elements/1.1/"/>
    <ds:schemaRef ds:uri="02766752-fd53-4946-9031-fa40061c0e54"/>
    <ds:schemaRef ds:uri="dd0ab55f-ee3c-44a6-ae0f-a7e764e2cd43"/>
    <ds:schemaRef ds:uri="http://www.w3.org/XML/1998/namespace"/>
  </ds:schemaRefs>
</ds:datastoreItem>
</file>

<file path=customXml/itemProps3.xml><?xml version="1.0" encoding="utf-8"?>
<ds:datastoreItem xmlns:ds="http://schemas.openxmlformats.org/officeDocument/2006/customXml" ds:itemID="{6E8D069F-FB56-469F-A602-72F2FBE633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ab55f-ee3c-44a6-ae0f-a7e764e2cd43"/>
    <ds:schemaRef ds:uri="02766752-fd53-4946-9031-fa40061c0e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Opgave kostprijs Uitzenden</vt:lpstr>
      <vt:lpstr>Opgave kostprijs Payroll</vt:lpstr>
      <vt:lpstr>Opgave bureaumarge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Rémon van Buuren</dc:creator>
  <cp:keywords/>
  <dc:description/>
  <cp:lastModifiedBy>Merle Olvers</cp:lastModifiedBy>
  <cp:revision/>
  <dcterms:created xsi:type="dcterms:W3CDTF">2019-12-02T12:47:05Z</dcterms:created>
  <dcterms:modified xsi:type="dcterms:W3CDTF">2024-12-12T11:30:47Z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0x010100CC64E99F68FEA847A4E3779B8AFD7F98</vt:lpwstr>
  </property>
  <property fmtid="{D5CDD505-2E9C-101B-9397-08002B2CF9AE}" pid="3" name="Order">
    <vt:r8>19500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MediaServiceImageTags">
    <vt:lpwstr/>
  </property>
</Properties>
</file>