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ijzaak.sharepoint.com/sites/AanbestedingManagingAgent/Gedeelde documenten/General/Overige facilitaire percelen/6. Catering/3. Nota van Inlichtingen/NvI 4/"/>
    </mc:Choice>
  </mc:AlternateContent>
  <xr:revisionPtr revIDLastSave="655" documentId="8_{A05E2D1F-9EB4-4B30-9CCB-44996A66638E}" xr6:coauthVersionLast="47" xr6:coauthVersionMax="47" xr10:uidLastSave="{20CA8EF3-6046-418F-865E-1AC3F556A002}"/>
  <bookViews>
    <workbookView xWindow="-28920" yWindow="-8745" windowWidth="29040" windowHeight="15840" activeTab="2" xr2:uid="{DE0A3884-96D5-4BDF-A6F7-7609C4CD241C}"/>
  </bookViews>
  <sheets>
    <sheet name="Handleiding" sheetId="1" r:id="rId1"/>
    <sheet name="Organisatie profiel" sheetId="2" r:id="rId2"/>
    <sheet name="Samenvatting catering" sheetId="6" r:id="rId3"/>
    <sheet name="Personeelskosten Espressobar" sheetId="13" r:id="rId4"/>
    <sheet name="Personeelskosten Plaza" sheetId="9" r:id="rId5"/>
    <sheet name="Restaurantkosten Espressobar" sheetId="12" r:id="rId6"/>
    <sheet name="Restaurantkosten Plaza" sheetId="11" r:id="rId7"/>
    <sheet name="Vaste verrekenprijs banqueting"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6" l="1"/>
  <c r="C16" i="6"/>
  <c r="C12" i="6"/>
  <c r="E5" i="11"/>
  <c r="G5" i="11" s="1"/>
  <c r="E6" i="11"/>
  <c r="G6" i="11" s="1"/>
  <c r="E7" i="11"/>
  <c r="G7" i="11" s="1"/>
  <c r="E8" i="11"/>
  <c r="G8" i="11" s="1"/>
  <c r="E9" i="11"/>
  <c r="G9" i="11" s="1"/>
  <c r="E10" i="11"/>
  <c r="G10" i="11" s="1"/>
  <c r="E11" i="11"/>
  <c r="G11" i="11" s="1"/>
  <c r="E12" i="11"/>
  <c r="G12" i="11" s="1"/>
  <c r="E13" i="11"/>
  <c r="G13" i="11" s="1"/>
  <c r="E14" i="11"/>
  <c r="G14" i="11" s="1"/>
  <c r="E15" i="11"/>
  <c r="G15" i="11" s="1"/>
  <c r="E16" i="11"/>
  <c r="G16" i="11" s="1"/>
  <c r="E17" i="11"/>
  <c r="G17" i="11" s="1"/>
  <c r="E18" i="11"/>
  <c r="G18" i="11" s="1"/>
  <c r="E19" i="11"/>
  <c r="G19" i="11" s="1"/>
  <c r="E20" i="11"/>
  <c r="G20" i="11" s="1"/>
  <c r="E21" i="11"/>
  <c r="G21" i="11" s="1"/>
  <c r="E4" i="11"/>
  <c r="G4" i="11" s="1"/>
  <c r="E22" i="11"/>
  <c r="D12" i="6" s="1"/>
  <c r="G5" i="12"/>
  <c r="G16" i="12"/>
  <c r="G17" i="12"/>
  <c r="G18" i="12"/>
  <c r="G19" i="12"/>
  <c r="G20" i="12"/>
  <c r="G21" i="12"/>
  <c r="E5" i="12"/>
  <c r="E6" i="12"/>
  <c r="G6" i="12" s="1"/>
  <c r="E7" i="12"/>
  <c r="G7" i="12" s="1"/>
  <c r="E8" i="12"/>
  <c r="G8" i="12" s="1"/>
  <c r="E9" i="12"/>
  <c r="G9" i="12" s="1"/>
  <c r="E10" i="12"/>
  <c r="G10" i="12" s="1"/>
  <c r="E11" i="12"/>
  <c r="G11" i="12" s="1"/>
  <c r="E12" i="12"/>
  <c r="G12" i="12" s="1"/>
  <c r="E13" i="12"/>
  <c r="G13" i="12" s="1"/>
  <c r="E14" i="12"/>
  <c r="G14" i="12" s="1"/>
  <c r="E15" i="12"/>
  <c r="G15" i="12" s="1"/>
  <c r="E16" i="12"/>
  <c r="E17" i="12"/>
  <c r="E18" i="12"/>
  <c r="E19" i="12"/>
  <c r="E20" i="12"/>
  <c r="E21" i="12"/>
  <c r="E4" i="12"/>
  <c r="G4" i="12" s="1"/>
  <c r="G6" i="9"/>
  <c r="G7" i="9"/>
  <c r="G8" i="9"/>
  <c r="G9" i="9"/>
  <c r="G10" i="9"/>
  <c r="G5" i="9"/>
  <c r="G6" i="13"/>
  <c r="G7" i="13"/>
  <c r="G8" i="13"/>
  <c r="G9" i="13"/>
  <c r="G10" i="13"/>
  <c r="G11" i="13"/>
  <c r="G12" i="13"/>
  <c r="G5" i="13"/>
  <c r="E22" i="12" l="1"/>
  <c r="I7" i="13" l="1"/>
  <c r="I8" i="13"/>
  <c r="I9" i="13"/>
  <c r="I10" i="13"/>
  <c r="I11" i="13"/>
  <c r="I12" i="13"/>
  <c r="I6" i="9"/>
  <c r="I7" i="9"/>
  <c r="I8" i="9"/>
  <c r="I9" i="9"/>
  <c r="I10" i="9"/>
  <c r="K6" i="9"/>
  <c r="K7" i="9"/>
  <c r="K8" i="9"/>
  <c r="K9" i="9"/>
  <c r="K10" i="9"/>
  <c r="K7" i="13"/>
  <c r="K8" i="13"/>
  <c r="K9" i="13"/>
  <c r="K10" i="13"/>
  <c r="K11" i="13"/>
  <c r="K12" i="13"/>
  <c r="I6" i="13" l="1"/>
  <c r="K6" i="13"/>
  <c r="K5" i="9"/>
  <c r="K11" i="9" s="1"/>
  <c r="I5" i="9"/>
  <c r="G22" i="12"/>
  <c r="G22" i="11"/>
  <c r="I19" i="8"/>
  <c r="F19" i="8"/>
  <c r="H18" i="8"/>
  <c r="I18" i="8" s="1"/>
  <c r="I17" i="8"/>
  <c r="F17" i="8"/>
  <c r="I15" i="8"/>
  <c r="I20" i="8" s="1"/>
  <c r="C13" i="6" s="1"/>
  <c r="I16" i="8"/>
  <c r="I10" i="8"/>
  <c r="I11" i="8"/>
  <c r="I12" i="8"/>
  <c r="I13" i="8"/>
  <c r="I14" i="8"/>
  <c r="I9" i="8"/>
  <c r="I5" i="8"/>
  <c r="I6" i="8"/>
  <c r="I7" i="8"/>
  <c r="I8" i="8"/>
  <c r="I4" i="8"/>
  <c r="F5" i="8"/>
  <c r="F6" i="8"/>
  <c r="F7" i="8"/>
  <c r="F8" i="8"/>
  <c r="F18" i="8"/>
  <c r="F16" i="8"/>
  <c r="F15" i="8"/>
  <c r="F10" i="8"/>
  <c r="F11" i="8"/>
  <c r="F12" i="8"/>
  <c r="F13" i="8"/>
  <c r="F14" i="8"/>
  <c r="F9" i="8"/>
  <c r="F4" i="8"/>
  <c r="K5" i="13" l="1"/>
  <c r="I5" i="13"/>
  <c r="K13" i="13"/>
  <c r="C11" i="6" s="1"/>
  <c r="D11" i="6"/>
  <c r="D14" i="6"/>
  <c r="C14" i="6" l="1"/>
</calcChain>
</file>

<file path=xl/sharedStrings.xml><?xml version="1.0" encoding="utf-8"?>
<sst xmlns="http://schemas.openxmlformats.org/spreadsheetml/2006/main" count="119" uniqueCount="81">
  <si>
    <t>Instructies voor het document</t>
  </si>
  <si>
    <t xml:space="preserve">De doelstellingen van het prijzenblad zijn om van Inschrijver een volledige, eenduidige en vergelijkbare prijsaanbieding te ontvangen, en om voor de uitvoering van de overeenkomst passende financiële- en managementinformatie te verkrijgen, zodat het financieel contractbeheer optimaal rendement oplevert. </t>
  </si>
  <si>
    <t xml:space="preserve">Het is Inschrijvers niet toegestaan wijzigingen in het prijzenblad aan te brengen, zoals regels toevoegen/verwijderen en formules wijzigen, op straffe van uitsluiting van de verdere aanbestedingsprocedure. </t>
  </si>
  <si>
    <t>Dit prijzenblad is gedeeltelijk geautomatiseerd. Inschrijvers zijn zelf verantwoordelijk voor de juistheid van de ingevulde gegevens. Opdrachtgever neemt hiervoor geen enkele verantwoordelijkheid.</t>
  </si>
  <si>
    <r>
      <t xml:space="preserve">Bedragen dienen exclusief BTW vermeld te worden. De leverancier dient rekening te houden met het </t>
    </r>
    <r>
      <rPr>
        <u/>
        <sz val="11"/>
        <rFont val="Calibri"/>
        <family val="2"/>
      </rPr>
      <t>prijspeil zoals aangegeven in de offerteleidraad.</t>
    </r>
  </si>
  <si>
    <t>Aan de in dit prijzenblad vermelde gegevens kunnen geen rechten worden ontleend.</t>
  </si>
  <si>
    <t xml:space="preserve">Inschrijver wordt gevraagd alleen de oranje velden in te vullen. </t>
  </si>
  <si>
    <t xml:space="preserve">Organisatieprofiel </t>
  </si>
  <si>
    <t>Organisatienaam</t>
  </si>
  <si>
    <t>Naam tekeningsbevoegde functionaris</t>
  </si>
  <si>
    <t>Straat</t>
  </si>
  <si>
    <t>Functie tekeningsbevoegde functionaris</t>
  </si>
  <si>
    <t>Postcode, Stad</t>
  </si>
  <si>
    <t>Handtekening</t>
  </si>
  <si>
    <t>Datum</t>
  </si>
  <si>
    <t>Gemeente Zaanstad</t>
  </si>
  <si>
    <t>Omschrijving</t>
  </si>
  <si>
    <t>Totale kosten</t>
  </si>
  <si>
    <t>Functie medewerker</t>
  </si>
  <si>
    <t>CAO-schaal</t>
  </si>
  <si>
    <t>Cateringmedewerker</t>
  </si>
  <si>
    <t>Cateringbeheerder (op de locatie)</t>
  </si>
  <si>
    <t>Totaal restaurantkosten</t>
  </si>
  <si>
    <t>Arrangement/product</t>
  </si>
  <si>
    <t>Verrekening</t>
  </si>
  <si>
    <t>p.p.</t>
  </si>
  <si>
    <t>Dit prijzenblad is onderdeel van de aanbestedingsdocumenten behorende bij de Europese aanbesteding Catering met kenmerk 2024-42 ten behoeve van de gemeente Zaanstad. Inschrijvers dienen het prijzenblad volledig, onvoorwaardelijk en waarheidsgetrouw in te vullen, en rechtgeldig ondertekend bij de Inschrijving bij te voegen.</t>
  </si>
  <si>
    <t>Handleiding prijzenblad Catering</t>
  </si>
  <si>
    <t>Handfruit</t>
  </si>
  <si>
    <t>VVPrijs  (Excl BTW)</t>
  </si>
  <si>
    <t>Luxe koek</t>
  </si>
  <si>
    <t>totaal VVP incl. btw</t>
  </si>
  <si>
    <t>Gesorteerd gebak</t>
  </si>
  <si>
    <t>Frisdrank</t>
  </si>
  <si>
    <t>Uurtarief daguren
(ma - vr: 08:00 uur - 18:00 uur)</t>
  </si>
  <si>
    <t>Weging uurtarief</t>
  </si>
  <si>
    <t>Gewogen gemiddeld uurtarief (excl. btw)</t>
  </si>
  <si>
    <t>Totale fictieve kosten (excl. btw)</t>
  </si>
  <si>
    <t>Gewogen gemiddeld uurtarief (incl. btw)</t>
  </si>
  <si>
    <t>Totale fictieve personeelskosten per jaar (excl. btw)</t>
  </si>
  <si>
    <t>Cateringkosten totaal (excl. btw)</t>
  </si>
  <si>
    <t>Kanwater</t>
  </si>
  <si>
    <t>Koffie/Thee arrangement</t>
  </si>
  <si>
    <t>Avondmaaltijd</t>
  </si>
  <si>
    <t>Verbruik Espressobar 2023*</t>
  </si>
  <si>
    <t>Verbruik Plaza 2023*</t>
  </si>
  <si>
    <t>Muffin</t>
  </si>
  <si>
    <t>Totale kosten per jaar (excl. btw)</t>
  </si>
  <si>
    <t>Lunch standaard</t>
  </si>
  <si>
    <t>Lunch luxe</t>
  </si>
  <si>
    <t>Biologische lunch</t>
  </si>
  <si>
    <t>Luxe soep</t>
  </si>
  <si>
    <t>Fruit salade</t>
  </si>
  <si>
    <t>Drankenarrangement</t>
  </si>
  <si>
    <t>Koude hapjes</t>
  </si>
  <si>
    <t>Warme hapjes</t>
  </si>
  <si>
    <t>Vaste verrekenprijs banqueting</t>
  </si>
  <si>
    <t>Kosten per jaar excl. btw</t>
  </si>
  <si>
    <t>Kosten per jaar incl. btw</t>
  </si>
  <si>
    <t>Aantal uren inzet*</t>
  </si>
  <si>
    <t xml:space="preserve">* op basis van 255 dagen openstelling en het aantal contracturen van de in dienst zijnde medewerkers in het jaar 2023, aan deze uren kunnen geen rechten worden ontleend. </t>
  </si>
  <si>
    <t xml:space="preserve">* Verbruik op basis van verbruik 2023, aan deze verbruikcijfers hier kunnen geen rechten aan worden ontleend. </t>
  </si>
  <si>
    <t>Espressobar</t>
  </si>
  <si>
    <t>Plaza</t>
  </si>
  <si>
    <t>Personeelkosten per jaar (excl. btw)</t>
  </si>
  <si>
    <t>Restaurantkosten per jaar (excl. btw)</t>
  </si>
  <si>
    <t>Eventueel gevraagde beheervergoeding</t>
  </si>
  <si>
    <t>Restaurantkosten Espressobar*</t>
  </si>
  <si>
    <t>Restaurantkosten Plaza*</t>
  </si>
  <si>
    <t>Personeelskosten Espressobar*</t>
  </si>
  <si>
    <t>Personeelskosten Plaza*</t>
  </si>
  <si>
    <t>Vaste verrekenprijs banqueting*</t>
  </si>
  <si>
    <t xml:space="preserve">* De gemeente Zaanstad daagt de inschrijvende partij uit om zelf een inschatting te maken voor de restaurant kosten, de gemeente denkt hier bijvoorbeeld aan de volgende kosten: Ingrediëntkosten, kantoorartikelen, disposables, automatisering, verzekeringen, Arbo en veiligheid etc. Deze kosten zijn niet limitatief, het is aan de inschrijvende partij om deze kosten aan te geven. Echter dienen in deze kosten wel alle kosten (exclusief personeelskosten) voor deze dienstverlening te zijn verwerkt. </t>
  </si>
  <si>
    <t>fictieve aantal uren inzet*</t>
  </si>
  <si>
    <t>Omzet</t>
  </si>
  <si>
    <t>Uurtarief avonduren
(ma - vr: 18:00 uur - 22:00 uur)</t>
  </si>
  <si>
    <t>Uurtarief nachturen
(ma - vr: 22:00 uur - 07:00 uur)</t>
  </si>
  <si>
    <t>Btw percentage</t>
  </si>
  <si>
    <t>BTW percentage</t>
  </si>
  <si>
    <t>Kosten per jaar excl. Btw</t>
  </si>
  <si>
    <t>Totaal inschrijfprijs per jaar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</si>
</sst>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44" formatCode="_ &quot;€&quot;\ * #,##0.00_ ;_ &quot;€&quot;\ * \-#,##0.00_ ;_ &quot;€&quot;\ * &quot;-&quot;??_ ;_ @_ "/>
    <numFmt numFmtId="43" formatCode="_ * #,##0.00_ ;_ * \-#,##0.00_ ;_ * &quot;-&quot;??_ ;_ @_ "/>
    <numFmt numFmtId="164" formatCode="&quot;€&quot;\ #,##0.00"/>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
    <numFmt numFmtId="171" formatCode="0\ &quot;m2&quot;"/>
    <numFmt numFmtId="172" formatCode="_-&quot;€&quot;* #,##0.00_-;\-&quot;€&quot;* #,##0.00_-;_-&quot;€&quot;* &quot;-&quot;??_-;_-@_-"/>
    <numFmt numFmtId="173" formatCode="_-&quot;fl&quot;\ * #,##0.00_-;_-&quot;fl&quot;\ * #,##0.00\-;_-&quot;fl&quot;\ * &quot;-&quot;??_-;_-@_-"/>
    <numFmt numFmtId="174" formatCode="0.0%"/>
  </numFmts>
  <fonts count="45" x14ac:knownFonts="1">
    <font>
      <sz val="10"/>
      <color theme="1"/>
      <name val="Arial"/>
      <family val="2"/>
    </font>
    <font>
      <sz val="11"/>
      <color theme="1"/>
      <name val="Calibri"/>
      <family val="2"/>
      <scheme val="minor"/>
    </font>
    <font>
      <sz val="11"/>
      <name val="Calibri"/>
      <family val="2"/>
    </font>
    <font>
      <b/>
      <sz val="11"/>
      <name val="Calibri"/>
      <family val="2"/>
    </font>
    <font>
      <sz val="11"/>
      <color theme="1"/>
      <name val="Calibri"/>
      <family val="2"/>
    </font>
    <font>
      <sz val="12"/>
      <name val="System"/>
      <family val="2"/>
    </font>
    <font>
      <sz val="10"/>
      <name val="Arial"/>
      <family val="2"/>
    </font>
    <font>
      <sz val="11"/>
      <color theme="1"/>
      <name val="Calibri"/>
      <family val="2"/>
      <scheme val="minor"/>
    </font>
    <font>
      <b/>
      <sz val="16"/>
      <name val="Calibri"/>
      <family val="2"/>
    </font>
    <font>
      <b/>
      <sz val="9"/>
      <name val="Calibri"/>
      <family val="2"/>
      <scheme val="minor"/>
    </font>
    <font>
      <u/>
      <sz val="11"/>
      <name val="Calibri"/>
      <family val="2"/>
    </font>
    <font>
      <u/>
      <sz val="10"/>
      <color indexed="12"/>
      <name val="Arial"/>
      <family val="2"/>
    </font>
    <font>
      <sz val="10"/>
      <color indexed="8"/>
      <name val="Arial"/>
      <family val="2"/>
    </font>
    <font>
      <b/>
      <sz val="10"/>
      <name val="Arial"/>
      <family val="2"/>
    </font>
    <font>
      <b/>
      <sz val="11"/>
      <color indexed="8"/>
      <name val="Calibri"/>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u/>
      <sz val="10"/>
      <color indexed="36"/>
      <name val="Arial"/>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63"/>
      <name val="Calibri"/>
      <family val="2"/>
    </font>
    <font>
      <i/>
      <sz val="11"/>
      <color indexed="23"/>
      <name val="Calibri"/>
      <family val="2"/>
    </font>
    <font>
      <sz val="11"/>
      <color indexed="10"/>
      <name val="Calibri"/>
      <family val="2"/>
    </font>
    <font>
      <sz val="8"/>
      <name val="Arial"/>
      <family val="2"/>
    </font>
    <font>
      <sz val="10"/>
      <name val="Times New Roman"/>
      <family val="1"/>
    </font>
    <font>
      <sz val="10"/>
      <name val="Helv"/>
      <family val="2"/>
    </font>
    <font>
      <sz val="10"/>
      <color indexed="20"/>
      <name val="Arial"/>
      <family val="2"/>
    </font>
    <font>
      <b/>
      <sz val="8"/>
      <name val="Arial"/>
      <family val="2"/>
    </font>
    <font>
      <sz val="10"/>
      <name val="Helv"/>
    </font>
    <font>
      <i/>
      <sz val="8"/>
      <name val="Arial"/>
      <family val="2"/>
    </font>
    <font>
      <sz val="10"/>
      <color indexed="12"/>
      <name val="Times New Roman"/>
      <family val="1"/>
    </font>
    <font>
      <sz val="10"/>
      <name val="Courier"/>
      <family val="3"/>
    </font>
    <font>
      <b/>
      <sz val="11"/>
      <color indexed="9"/>
      <name val="Century Gothic"/>
      <family val="2"/>
    </font>
    <font>
      <sz val="10"/>
      <color theme="1"/>
      <name val="Arial"/>
      <family val="2"/>
    </font>
    <font>
      <b/>
      <sz val="11"/>
      <color theme="1"/>
      <name val="Arial"/>
      <family val="2"/>
    </font>
  </fonts>
  <fills count="39">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8"/>
        <bgColor indexed="64"/>
      </patternFill>
    </fill>
    <fill>
      <patternFill patternType="solid">
        <fgColor indexed="22"/>
      </patternFill>
    </fill>
    <fill>
      <patternFill patternType="solid">
        <fgColor indexed="55"/>
      </patternFill>
    </fill>
    <fill>
      <patternFill patternType="solid">
        <fgColor indexed="10"/>
        <bgColor indexed="64"/>
      </patternFill>
    </fill>
    <fill>
      <patternFill patternType="solid">
        <fgColor indexed="11"/>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0"/>
        <bgColor indexed="24"/>
      </patternFill>
    </fill>
    <fill>
      <patternFill patternType="solid">
        <fgColor indexed="15"/>
        <bgColor indexed="64"/>
      </patternFill>
    </fill>
    <fill>
      <patternFill patternType="solid">
        <fgColor indexed="41"/>
        <bgColor indexed="64"/>
      </patternFill>
    </fill>
    <fill>
      <patternFill patternType="solid">
        <fgColor theme="5" tint="0.59999389629810485"/>
        <bgColor indexed="64"/>
      </patternFill>
    </fill>
    <fill>
      <patternFill patternType="solid">
        <fgColor indexed="23"/>
        <bgColor indexed="23"/>
      </patternFill>
    </fill>
    <fill>
      <patternFill patternType="solid">
        <fgColor theme="0" tint="-0.34998626667073579"/>
        <bgColor indexed="64"/>
      </patternFill>
    </fill>
    <fill>
      <patternFill patternType="solid">
        <fgColor rgb="FFFFC000"/>
        <bgColor indexed="64"/>
      </patternFill>
    </fill>
    <fill>
      <patternFill patternType="lightUp"/>
    </fill>
  </fills>
  <borders count="79">
    <border>
      <left/>
      <right/>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right style="double">
        <color indexed="64"/>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hair">
        <color indexed="64"/>
      </top>
      <bottom style="double">
        <color indexed="64"/>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top style="double">
        <color indexed="64"/>
      </top>
      <bottom style="double">
        <color indexed="64"/>
      </bottom>
      <diagonal/>
    </border>
    <border>
      <left style="thin">
        <color indexed="64"/>
      </left>
      <right/>
      <top/>
      <bottom style="thin">
        <color indexed="64"/>
      </bottom>
      <diagonal/>
    </border>
    <border>
      <left style="double">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right/>
      <top style="medium">
        <color indexed="64"/>
      </top>
      <bottom/>
      <diagonal/>
    </border>
    <border>
      <left style="thin">
        <color indexed="9"/>
      </left>
      <right style="thin">
        <color indexed="9"/>
      </right>
      <top style="thin">
        <color indexed="9"/>
      </top>
      <bottom style="thin">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4"/>
      </left>
      <right style="double">
        <color indexed="64"/>
      </right>
      <top style="double">
        <color indexed="64"/>
      </top>
      <bottom style="hair">
        <color indexed="64"/>
      </bottom>
      <diagonal/>
    </border>
    <border>
      <left style="double">
        <color indexed="64"/>
      </left>
      <right style="double">
        <color indexed="64"/>
      </right>
      <top style="hair">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bottom style="double">
        <color indexed="64"/>
      </bottom>
      <diagonal/>
    </border>
    <border>
      <left/>
      <right style="double">
        <color indexed="64"/>
      </right>
      <top/>
      <bottom style="hair">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s>
  <cellStyleXfs count="186">
    <xf numFmtId="0" fontId="0" fillId="0" borderId="0"/>
    <xf numFmtId="0" fontId="5" fillId="0" borderId="0"/>
    <xf numFmtId="0" fontId="6" fillId="0" borderId="0" applyFill="0"/>
    <xf numFmtId="0" fontId="7" fillId="0" borderId="0"/>
    <xf numFmtId="0" fontId="6" fillId="0" borderId="0"/>
    <xf numFmtId="167" fontId="12" fillId="0" borderId="0" applyFont="0" applyFill="0" applyBorder="0" applyAlignment="0" applyProtection="0"/>
    <xf numFmtId="0" fontId="11" fillId="0" borderId="0" applyNumberFormat="0" applyFill="0" applyBorder="0" applyAlignment="0" applyProtection="0">
      <alignment vertical="top"/>
      <protection locked="0"/>
    </xf>
    <xf numFmtId="166"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167" fontId="12" fillId="0" borderId="0" applyFont="0" applyFill="0" applyBorder="0" applyAlignment="0" applyProtection="0"/>
    <xf numFmtId="0" fontId="15" fillId="0" borderId="0"/>
    <xf numFmtId="0" fontId="35" fillId="0" borderId="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28"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3" fillId="23" borderId="39">
      <alignment vertical="top" wrapText="1"/>
      <protection hidden="1"/>
    </xf>
    <xf numFmtId="0" fontId="18" fillId="24" borderId="40" applyNumberFormat="0" applyAlignment="0" applyProtection="0"/>
    <xf numFmtId="0" fontId="37" fillId="23" borderId="39">
      <alignment vertical="top" wrapText="1"/>
      <protection hidden="1"/>
    </xf>
    <xf numFmtId="0" fontId="18" fillId="24" borderId="40" applyNumberFormat="0" applyAlignment="0" applyProtection="0"/>
    <xf numFmtId="0" fontId="19" fillId="25" borderId="41" applyNumberFormat="0" applyAlignment="0" applyProtection="0"/>
    <xf numFmtId="41" fontId="38" fillId="0" borderId="0" applyFont="0" applyFill="0" applyBorder="0" applyAlignment="0" applyProtection="0"/>
    <xf numFmtId="43" fontId="38" fillId="0" borderId="0" applyFont="0" applyFill="0" applyBorder="0" applyAlignment="0" applyProtection="0"/>
    <xf numFmtId="0" fontId="19" fillId="25" borderId="41" applyNumberFormat="0" applyAlignment="0" applyProtection="0"/>
    <xf numFmtId="168" fontId="38" fillId="0" borderId="0" applyFont="0" applyFill="0" applyBorder="0" applyAlignment="0" applyProtection="0"/>
    <xf numFmtId="169" fontId="38" fillId="0" borderId="0" applyFont="0" applyFill="0" applyBorder="0" applyAlignment="0" applyProtection="0"/>
    <xf numFmtId="170" fontId="33" fillId="26" borderId="39">
      <alignment vertical="top"/>
      <protection locked="0" hidden="1"/>
    </xf>
    <xf numFmtId="0" fontId="31" fillId="0" borderId="0" applyNumberFormat="0" applyFill="0" applyBorder="0" applyAlignment="0" applyProtection="0"/>
    <xf numFmtId="0" fontId="21" fillId="0" borderId="0" applyNumberFormat="0" applyFill="0" applyBorder="0" applyAlignment="0" applyProtection="0">
      <alignment vertical="top"/>
      <protection locked="0"/>
    </xf>
    <xf numFmtId="0" fontId="20" fillId="0" borderId="42" applyNumberFormat="0" applyFill="0" applyAlignment="0" applyProtection="0"/>
    <xf numFmtId="0" fontId="22" fillId="7" borderId="0" applyNumberFormat="0" applyBorder="0" applyAlignment="0" applyProtection="0"/>
    <xf numFmtId="0" fontId="22" fillId="7" borderId="0" applyNumberFormat="0" applyBorder="0" applyAlignment="0" applyProtection="0"/>
    <xf numFmtId="0" fontId="37" fillId="27" borderId="39">
      <alignment vertical="top"/>
      <protection hidden="1"/>
    </xf>
    <xf numFmtId="0" fontId="24" fillId="0" borderId="43" applyNumberFormat="0" applyFill="0" applyAlignment="0" applyProtection="0"/>
    <xf numFmtId="0" fontId="25" fillId="0" borderId="44" applyNumberFormat="0" applyFill="0" applyAlignment="0" applyProtection="0"/>
    <xf numFmtId="0" fontId="26" fillId="0" borderId="45" applyNumberFormat="0" applyFill="0" applyAlignment="0" applyProtection="0"/>
    <xf numFmtId="0" fontId="26" fillId="0" borderId="0" applyNumberForma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3" fillId="10" borderId="40" applyNumberFormat="0" applyAlignment="0" applyProtection="0"/>
    <xf numFmtId="0" fontId="23" fillId="10" borderId="40" applyNumberFormat="0" applyAlignment="0" applyProtection="0"/>
    <xf numFmtId="0" fontId="39" fillId="23" borderId="39">
      <alignment vertical="top" wrapText="1"/>
      <protection hidden="1"/>
    </xf>
    <xf numFmtId="0" fontId="40" fillId="4" borderId="0"/>
    <xf numFmtId="0" fontId="24" fillId="0" borderId="43" applyNumberFormat="0" applyFill="0" applyAlignment="0" applyProtection="0"/>
    <xf numFmtId="0" fontId="25" fillId="0" borderId="44" applyNumberFormat="0" applyFill="0" applyAlignment="0" applyProtection="0"/>
    <xf numFmtId="0" fontId="26" fillId="0" borderId="45" applyNumberFormat="0" applyFill="0" applyAlignment="0" applyProtection="0"/>
    <xf numFmtId="0" fontId="26" fillId="0" borderId="0" applyNumberFormat="0" applyFill="0" applyBorder="0" applyAlignment="0" applyProtection="0"/>
    <xf numFmtId="166" fontId="37" fillId="0" borderId="0">
      <alignment horizontal="center" vertical="center" textRotation="90" wrapText="1"/>
    </xf>
    <xf numFmtId="0" fontId="13" fillId="28" borderId="6"/>
    <xf numFmtId="0" fontId="20" fillId="0" borderId="42" applyNumberFormat="0" applyFill="0" applyAlignment="0" applyProtection="0"/>
    <xf numFmtId="171" fontId="13" fillId="0" borderId="0"/>
    <xf numFmtId="0" fontId="27" fillId="29" borderId="0" applyNumberFormat="0" applyBorder="0" applyAlignment="0" applyProtection="0"/>
    <xf numFmtId="0" fontId="27" fillId="29"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16" fillId="30" borderId="46" applyNumberFormat="0" applyFont="0" applyAlignment="0" applyProtection="0"/>
    <xf numFmtId="0" fontId="6" fillId="30" borderId="46" applyNumberFormat="0" applyFont="0" applyAlignment="0" applyProtection="0"/>
    <xf numFmtId="170" fontId="33" fillId="23" borderId="39">
      <alignment vertical="top"/>
      <protection hidden="1"/>
    </xf>
    <xf numFmtId="0" fontId="41" fillId="0" borderId="0"/>
    <xf numFmtId="0" fontId="28" fillId="6" borderId="0" applyNumberFormat="0" applyBorder="0" applyAlignment="0" applyProtection="0"/>
    <xf numFmtId="0" fontId="30" fillId="24" borderId="47" applyNumberFormat="0" applyAlignment="0" applyProtection="0"/>
    <xf numFmtId="0" fontId="42" fillId="31" borderId="38" applyNumberFormat="0" applyFont="0" applyFill="0" applyBorder="0" applyAlignment="0">
      <alignment horizontal="right"/>
    </xf>
    <xf numFmtId="0" fontId="13" fillId="32" borderId="5" applyNumberFormat="0" applyFont="0" applyBorder="0">
      <alignment horizontal="center"/>
    </xf>
    <xf numFmtId="0" fontId="33" fillId="26" borderId="39">
      <alignment vertical="top"/>
      <protection locked="0" hidden="1"/>
    </xf>
    <xf numFmtId="0" fontId="7" fillId="0" borderId="0"/>
    <xf numFmtId="0" fontId="7" fillId="0" borderId="0"/>
    <xf numFmtId="0" fontId="33" fillId="26" borderId="39">
      <alignment vertical="top"/>
      <protection locked="0" hidden="1"/>
    </xf>
    <xf numFmtId="0" fontId="29" fillId="0" borderId="0" applyNumberFormat="0" applyFill="0" applyBorder="0" applyAlignment="0" applyProtection="0"/>
    <xf numFmtId="0" fontId="29" fillId="0" borderId="0" applyNumberFormat="0" applyFill="0" applyBorder="0" applyAlignment="0" applyProtection="0"/>
    <xf numFmtId="0" fontId="14" fillId="0" borderId="48" applyNumberFormat="0" applyFill="0" applyAlignment="0" applyProtection="0"/>
    <xf numFmtId="0" fontId="14" fillId="0" borderId="48" applyNumberFormat="0" applyFill="0" applyAlignment="0" applyProtection="0"/>
    <xf numFmtId="0" fontId="30" fillId="24" borderId="47" applyNumberFormat="0" applyAlignment="0" applyProtection="0"/>
    <xf numFmtId="172" fontId="34" fillId="0" borderId="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9" fontId="6" fillId="0" borderId="0" applyFont="0" applyFill="0" applyBorder="0" applyAlignment="0" applyProtection="0"/>
    <xf numFmtId="0" fontId="19" fillId="25" borderId="41" applyNumberFormat="0" applyAlignment="0" applyProtection="0"/>
    <xf numFmtId="0" fontId="19" fillId="25" borderId="41" applyNumberFormat="0" applyAlignment="0" applyProtection="0"/>
    <xf numFmtId="167" fontId="12" fillId="0" borderId="0" applyFont="0" applyFill="0" applyBorder="0" applyAlignment="0" applyProtection="0"/>
    <xf numFmtId="0" fontId="13" fillId="28" borderId="6"/>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7" fillId="0" borderId="0"/>
    <xf numFmtId="0" fontId="6" fillId="0" borderId="0"/>
    <xf numFmtId="0" fontId="7" fillId="0" borderId="0"/>
    <xf numFmtId="165" fontId="6" fillId="0" borderId="0" applyFont="0" applyFill="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167" fontId="12" fillId="0" borderId="0" applyFont="0" applyFill="0" applyBorder="0" applyAlignment="0" applyProtection="0"/>
    <xf numFmtId="0" fontId="13" fillId="28" borderId="6"/>
    <xf numFmtId="0" fontId="6" fillId="0" borderId="0"/>
    <xf numFmtId="0" fontId="6" fillId="0" borderId="0"/>
    <xf numFmtId="0" fontId="6" fillId="0" borderId="0"/>
    <xf numFmtId="0" fontId="6" fillId="0" borderId="0"/>
    <xf numFmtId="0" fontId="6" fillId="0" borderId="0"/>
    <xf numFmtId="0" fontId="6" fillId="0" borderId="0"/>
    <xf numFmtId="0" fontId="16" fillId="30" borderId="46" applyNumberFormat="0" applyFont="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6" fillId="0" borderId="0"/>
    <xf numFmtId="44" fontId="43" fillId="0" borderId="0" applyFont="0" applyFill="0" applyBorder="0" applyAlignment="0" applyProtection="0"/>
    <xf numFmtId="165" fontId="6" fillId="0" borderId="0" applyFont="0" applyFill="0" applyBorder="0" applyAlignment="0" applyProtection="0"/>
    <xf numFmtId="0" fontId="1" fillId="0" borderId="0"/>
    <xf numFmtId="0" fontId="6" fillId="35" borderId="0"/>
    <xf numFmtId="0" fontId="1" fillId="0" borderId="0"/>
    <xf numFmtId="0" fontId="5" fillId="0" borderId="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0" fontId="1" fillId="0" borderId="0"/>
    <xf numFmtId="0" fontId="6" fillId="35" borderId="0"/>
    <xf numFmtId="0" fontId="1" fillId="0" borderId="0"/>
    <xf numFmtId="0" fontId="1" fillId="0" borderId="0"/>
    <xf numFmtId="0" fontId="1" fillId="0" borderId="0"/>
    <xf numFmtId="0" fontId="1" fillId="0" borderId="0"/>
    <xf numFmtId="0" fontId="1" fillId="0" borderId="0"/>
    <xf numFmtId="0" fontId="1" fillId="0" borderId="0"/>
    <xf numFmtId="43" fontId="6"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43" fillId="0" borderId="0" applyFont="0" applyFill="0" applyBorder="0" applyAlignment="0" applyProtection="0"/>
  </cellStyleXfs>
  <cellXfs count="148">
    <xf numFmtId="0" fontId="0" fillId="0" borderId="0" xfId="0"/>
    <xf numFmtId="0" fontId="2" fillId="0" borderId="0" xfId="0" applyFont="1"/>
    <xf numFmtId="0" fontId="4" fillId="0" borderId="0" xfId="0" applyFont="1"/>
    <xf numFmtId="0" fontId="3" fillId="0" borderId="0" xfId="1" applyFont="1" applyAlignment="1">
      <alignment vertical="center"/>
    </xf>
    <xf numFmtId="0" fontId="2" fillId="0" borderId="0" xfId="1" applyFont="1" applyAlignment="1">
      <alignment vertical="center"/>
    </xf>
    <xf numFmtId="0" fontId="2" fillId="0" borderId="0" xfId="2" applyFont="1" applyFill="1" applyAlignment="1" applyProtection="1">
      <alignment horizontal="left"/>
      <protection locked="0"/>
    </xf>
    <xf numFmtId="0" fontId="2" fillId="0" borderId="0" xfId="1" applyFont="1" applyAlignment="1">
      <alignment horizontal="left" vertical="center"/>
    </xf>
    <xf numFmtId="0" fontId="8" fillId="0" borderId="0" xfId="3" applyFont="1" applyAlignment="1">
      <alignment horizontal="left" vertical="top"/>
    </xf>
    <xf numFmtId="0" fontId="9" fillId="0" borderId="0" xfId="3" applyFont="1" applyAlignment="1">
      <alignment horizontal="left" vertical="top"/>
    </xf>
    <xf numFmtId="0" fontId="3" fillId="0" borderId="0" xfId="1"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horizontal="left" vertical="top"/>
    </xf>
    <xf numFmtId="0" fontId="3" fillId="0" borderId="0" xfId="3" applyFont="1" applyAlignment="1">
      <alignment horizontal="left" vertical="top"/>
    </xf>
    <xf numFmtId="0" fontId="2" fillId="2" borderId="0" xfId="0" applyFont="1" applyFill="1"/>
    <xf numFmtId="0" fontId="3" fillId="3" borderId="16" xfId="0" applyFont="1" applyFill="1" applyBorder="1" applyAlignment="1">
      <alignment wrapText="1"/>
    </xf>
    <xf numFmtId="0" fontId="3" fillId="3" borderId="17" xfId="0" applyFont="1" applyFill="1" applyBorder="1" applyAlignment="1">
      <alignment wrapText="1"/>
    </xf>
    <xf numFmtId="0" fontId="2" fillId="0" borderId="2" xfId="0" applyFont="1" applyBorder="1"/>
    <xf numFmtId="165" fontId="2" fillId="2" borderId="0" xfId="0" applyNumberFormat="1" applyFont="1" applyFill="1"/>
    <xf numFmtId="0" fontId="2" fillId="4" borderId="21" xfId="0" applyFont="1" applyFill="1" applyBorder="1"/>
    <xf numFmtId="165" fontId="3" fillId="4" borderId="25" xfId="10" applyNumberFormat="1" applyFont="1" applyFill="1" applyBorder="1"/>
    <xf numFmtId="0" fontId="3" fillId="2" borderId="0" xfId="0" applyFont="1" applyFill="1"/>
    <xf numFmtId="0" fontId="3" fillId="3" borderId="23" xfId="0" applyFont="1" applyFill="1" applyBorder="1" applyAlignment="1">
      <alignment vertical="center" wrapText="1"/>
    </xf>
    <xf numFmtId="165" fontId="3" fillId="3" borderId="27" xfId="0" applyNumberFormat="1" applyFont="1" applyFill="1" applyBorder="1" applyAlignment="1">
      <alignment vertical="center" wrapText="1"/>
    </xf>
    <xf numFmtId="165" fontId="3" fillId="3" borderId="14" xfId="0" applyNumberFormat="1" applyFont="1" applyFill="1" applyBorder="1" applyAlignment="1">
      <alignment vertical="center" wrapText="1"/>
    </xf>
    <xf numFmtId="165" fontId="2" fillId="0" borderId="29" xfId="0" applyNumberFormat="1" applyFont="1" applyBorder="1" applyProtection="1">
      <protection locked="0"/>
    </xf>
    <xf numFmtId="0" fontId="2" fillId="0" borderId="30" xfId="0" applyFont="1" applyBorder="1"/>
    <xf numFmtId="0" fontId="3" fillId="4" borderId="32" xfId="0" applyFont="1" applyFill="1" applyBorder="1"/>
    <xf numFmtId="165" fontId="2" fillId="4" borderId="33" xfId="10" applyNumberFormat="1" applyFont="1" applyFill="1" applyBorder="1"/>
    <xf numFmtId="165" fontId="2" fillId="4" borderId="34" xfId="0" applyNumberFormat="1" applyFont="1" applyFill="1" applyBorder="1"/>
    <xf numFmtId="0" fontId="2" fillId="0" borderId="50" xfId="11" applyFont="1" applyBorder="1" applyAlignment="1">
      <alignment vertical="top" wrapText="1"/>
    </xf>
    <xf numFmtId="0" fontId="3" fillId="33" borderId="14" xfId="11" applyFont="1" applyFill="1" applyBorder="1" applyAlignment="1">
      <alignment vertical="top" wrapText="1"/>
    </xf>
    <xf numFmtId="0" fontId="3" fillId="33" borderId="14" xfId="11" applyFont="1" applyFill="1" applyBorder="1" applyAlignment="1">
      <alignment horizontal="left" vertical="top" wrapText="1"/>
    </xf>
    <xf numFmtId="0" fontId="16" fillId="0" borderId="50" xfId="11" applyFont="1" applyBorder="1" applyAlignment="1">
      <alignment wrapText="1"/>
    </xf>
    <xf numFmtId="0" fontId="16" fillId="0" borderId="49" xfId="11" applyFont="1" applyBorder="1" applyAlignment="1">
      <alignment wrapText="1"/>
    </xf>
    <xf numFmtId="165" fontId="2" fillId="0" borderId="51" xfId="118" applyFont="1" applyFill="1" applyBorder="1" applyAlignment="1">
      <alignment vertical="top" wrapText="1"/>
    </xf>
    <xf numFmtId="165" fontId="2" fillId="0" borderId="52" xfId="118" applyFont="1" applyFill="1" applyBorder="1" applyAlignment="1">
      <alignment vertical="top" wrapText="1"/>
    </xf>
    <xf numFmtId="0" fontId="2" fillId="34" borderId="11" xfId="2" applyFont="1" applyFill="1" applyBorder="1" applyAlignment="1" applyProtection="1">
      <alignment horizontal="left"/>
      <protection locked="0"/>
    </xf>
    <xf numFmtId="0" fontId="2" fillId="0" borderId="15" xfId="11" applyFont="1" applyBorder="1" applyAlignment="1">
      <alignment vertical="top" wrapText="1"/>
    </xf>
    <xf numFmtId="0" fontId="16" fillId="0" borderId="15" xfId="11" applyFont="1" applyBorder="1" applyAlignment="1">
      <alignment wrapText="1"/>
    </xf>
    <xf numFmtId="0" fontId="3" fillId="3" borderId="31" xfId="0" applyFont="1" applyFill="1" applyBorder="1" applyAlignment="1">
      <alignment vertical="center" wrapText="1"/>
    </xf>
    <xf numFmtId="165" fontId="3" fillId="3" borderId="57" xfId="0" applyNumberFormat="1" applyFont="1" applyFill="1" applyBorder="1" applyAlignment="1">
      <alignment vertical="center" wrapText="1"/>
    </xf>
    <xf numFmtId="164" fontId="0" fillId="0" borderId="31" xfId="0" applyNumberFormat="1" applyBorder="1"/>
    <xf numFmtId="164" fontId="0" fillId="0" borderId="58" xfId="0" applyNumberFormat="1" applyBorder="1"/>
    <xf numFmtId="164" fontId="0" fillId="0" borderId="59" xfId="0" applyNumberFormat="1" applyBorder="1"/>
    <xf numFmtId="164" fontId="0" fillId="0" borderId="0" xfId="0" applyNumberFormat="1"/>
    <xf numFmtId="0" fontId="2" fillId="0" borderId="14" xfId="0" applyFont="1" applyBorder="1"/>
    <xf numFmtId="174" fontId="3" fillId="3" borderId="31" xfId="185" applyNumberFormat="1" applyFont="1" applyFill="1" applyBorder="1" applyAlignment="1">
      <alignment vertical="center" wrapText="1"/>
    </xf>
    <xf numFmtId="165" fontId="3" fillId="36" borderId="31" xfId="0" applyNumberFormat="1" applyFont="1" applyFill="1" applyBorder="1" applyAlignment="1">
      <alignment vertical="center" wrapText="1"/>
    </xf>
    <xf numFmtId="9" fontId="3" fillId="36" borderId="31" xfId="185" applyFont="1" applyFill="1" applyBorder="1" applyAlignment="1">
      <alignment vertical="center" wrapText="1"/>
    </xf>
    <xf numFmtId="0" fontId="3" fillId="3" borderId="60" xfId="0" applyFont="1" applyFill="1" applyBorder="1" applyAlignment="1">
      <alignment vertical="center" wrapText="1"/>
    </xf>
    <xf numFmtId="0" fontId="3" fillId="3" borderId="61" xfId="0" applyFont="1" applyFill="1" applyBorder="1" applyAlignment="1">
      <alignment vertical="center" wrapText="1"/>
    </xf>
    <xf numFmtId="165" fontId="3" fillId="3" borderId="61" xfId="0" applyNumberFormat="1" applyFont="1" applyFill="1" applyBorder="1" applyAlignment="1">
      <alignment vertical="center" wrapText="1"/>
    </xf>
    <xf numFmtId="0" fontId="3" fillId="3" borderId="30" xfId="0" applyFont="1" applyFill="1" applyBorder="1" applyAlignment="1">
      <alignment vertical="center" wrapText="1"/>
    </xf>
    <xf numFmtId="165" fontId="3" fillId="36" borderId="58" xfId="0" applyNumberFormat="1" applyFont="1" applyFill="1" applyBorder="1" applyAlignment="1">
      <alignment vertical="center" wrapText="1"/>
    </xf>
    <xf numFmtId="0" fontId="3" fillId="3" borderId="18" xfId="0" applyFont="1" applyFill="1" applyBorder="1" applyAlignment="1">
      <alignment wrapText="1"/>
    </xf>
    <xf numFmtId="165" fontId="2" fillId="4" borderId="22" xfId="9" quotePrefix="1" applyFont="1" applyFill="1" applyBorder="1"/>
    <xf numFmtId="164" fontId="2" fillId="37" borderId="31" xfId="7" applyNumberFormat="1" applyFont="1" applyFill="1" applyBorder="1" applyProtection="1">
      <protection locked="0"/>
    </xf>
    <xf numFmtId="164" fontId="2" fillId="37" borderId="31" xfId="10" applyNumberFormat="1" applyFont="1" applyFill="1" applyBorder="1" applyProtection="1">
      <protection locked="0"/>
    </xf>
    <xf numFmtId="164" fontId="2" fillId="37" borderId="55" xfId="7" applyNumberFormat="1" applyFont="1" applyFill="1" applyBorder="1" applyProtection="1">
      <protection locked="0"/>
    </xf>
    <xf numFmtId="164" fontId="2" fillId="37" borderId="55" xfId="10" applyNumberFormat="1" applyFont="1" applyFill="1" applyBorder="1" applyProtection="1">
      <protection locked="0"/>
    </xf>
    <xf numFmtId="0" fontId="16" fillId="0" borderId="50" xfId="11" applyFont="1" applyBorder="1" applyAlignment="1">
      <alignment horizontal="right" wrapText="1"/>
    </xf>
    <xf numFmtId="0" fontId="16" fillId="0" borderId="9" xfId="11" applyFont="1" applyBorder="1" applyAlignment="1">
      <alignment wrapText="1"/>
    </xf>
    <xf numFmtId="44" fontId="0" fillId="0" borderId="56" xfId="0" applyNumberFormat="1" applyBorder="1"/>
    <xf numFmtId="44" fontId="0" fillId="0" borderId="63" xfId="0" applyNumberFormat="1" applyBorder="1"/>
    <xf numFmtId="165" fontId="2" fillId="0" borderId="64" xfId="118" applyFont="1" applyFill="1" applyBorder="1" applyAlignment="1">
      <alignment vertical="top" wrapText="1"/>
    </xf>
    <xf numFmtId="0" fontId="16" fillId="0" borderId="0" xfId="11" applyFont="1" applyAlignment="1">
      <alignment wrapText="1"/>
    </xf>
    <xf numFmtId="164" fontId="0" fillId="0" borderId="8" xfId="0" applyNumberFormat="1" applyBorder="1"/>
    <xf numFmtId="44" fontId="2" fillId="0" borderId="19" xfId="164" applyFont="1" applyBorder="1"/>
    <xf numFmtId="44" fontId="2" fillId="0" borderId="20" xfId="164" quotePrefix="1" applyFont="1" applyFill="1" applyBorder="1"/>
    <xf numFmtId="44" fontId="2" fillId="4" borderId="24" xfId="0" applyNumberFormat="1" applyFont="1" applyFill="1" applyBorder="1"/>
    <xf numFmtId="0" fontId="44" fillId="0" borderId="0" xfId="0" applyFont="1"/>
    <xf numFmtId="44" fontId="0" fillId="0" borderId="10" xfId="0" applyNumberFormat="1" applyBorder="1" applyAlignment="1"/>
    <xf numFmtId="0" fontId="0" fillId="0" borderId="63" xfId="0" applyBorder="1" applyAlignment="1"/>
    <xf numFmtId="0" fontId="16" fillId="0" borderId="50" xfId="11" applyFont="1" applyFill="1" applyBorder="1" applyAlignment="1">
      <alignment wrapText="1"/>
    </xf>
    <xf numFmtId="44" fontId="2" fillId="0" borderId="19" xfId="164" applyFont="1" applyFill="1" applyBorder="1"/>
    <xf numFmtId="44" fontId="2" fillId="38" borderId="20" xfId="164" quotePrefix="1" applyFont="1" applyFill="1" applyBorder="1"/>
    <xf numFmtId="0" fontId="2" fillId="0" borderId="0" xfId="0" applyFont="1" applyProtection="1">
      <protection locked="0"/>
    </xf>
    <xf numFmtId="44" fontId="2" fillId="37" borderId="19" xfId="164" applyFont="1" applyFill="1" applyBorder="1" applyProtection="1">
      <protection locked="0"/>
    </xf>
    <xf numFmtId="165" fontId="2" fillId="37" borderId="20" xfId="9" quotePrefix="1" applyFont="1" applyFill="1" applyBorder="1" applyProtection="1">
      <protection locked="0"/>
    </xf>
    <xf numFmtId="0" fontId="2" fillId="37" borderId="35" xfId="0" applyFont="1" applyFill="1" applyBorder="1" applyProtection="1">
      <protection locked="0"/>
    </xf>
    <xf numFmtId="44" fontId="2" fillId="37" borderId="28" xfId="164" applyFont="1" applyFill="1" applyBorder="1" applyProtection="1">
      <protection locked="0"/>
    </xf>
    <xf numFmtId="0" fontId="2" fillId="37" borderId="36" xfId="0" applyFont="1" applyFill="1" applyBorder="1" applyProtection="1">
      <protection locked="0"/>
    </xf>
    <xf numFmtId="0" fontId="2" fillId="37" borderId="37" xfId="0" applyFont="1" applyFill="1" applyBorder="1" applyProtection="1">
      <protection locked="0"/>
    </xf>
    <xf numFmtId="0" fontId="3" fillId="37" borderId="37" xfId="0" applyFont="1" applyFill="1" applyBorder="1" applyProtection="1">
      <protection locked="0"/>
    </xf>
    <xf numFmtId="165" fontId="2" fillId="37" borderId="50" xfId="118" applyFont="1" applyFill="1" applyBorder="1" applyAlignment="1" applyProtection="1">
      <alignment vertical="top" wrapText="1"/>
      <protection locked="0"/>
    </xf>
    <xf numFmtId="165" fontId="2" fillId="37" borderId="15" xfId="118" applyFont="1" applyFill="1" applyBorder="1" applyAlignment="1" applyProtection="1">
      <alignment vertical="top" wrapText="1"/>
      <protection locked="0"/>
    </xf>
    <xf numFmtId="165" fontId="2" fillId="4" borderId="34" xfId="10" applyNumberFormat="1" applyFont="1" applyFill="1" applyBorder="1"/>
    <xf numFmtId="9" fontId="2" fillId="37" borderId="35" xfId="0" applyNumberFormat="1" applyFont="1" applyFill="1" applyBorder="1" applyProtection="1">
      <protection locked="0"/>
    </xf>
    <xf numFmtId="9" fontId="2" fillId="37" borderId="36" xfId="0" applyNumberFormat="1" applyFont="1" applyFill="1" applyBorder="1" applyProtection="1">
      <protection locked="0"/>
    </xf>
    <xf numFmtId="9" fontId="2" fillId="37" borderId="37" xfId="0" applyNumberFormat="1" applyFont="1" applyFill="1" applyBorder="1" applyProtection="1">
      <protection locked="0"/>
    </xf>
    <xf numFmtId="165" fontId="3" fillId="3" borderId="4" xfId="0" applyNumberFormat="1" applyFont="1" applyFill="1" applyBorder="1" applyAlignment="1">
      <alignment horizontal="center" vertical="center" wrapText="1"/>
    </xf>
    <xf numFmtId="1" fontId="2" fillId="37" borderId="31" xfId="0" applyNumberFormat="1" applyFont="1" applyFill="1" applyBorder="1" applyProtection="1">
      <protection locked="0"/>
    </xf>
    <xf numFmtId="1" fontId="2" fillId="37" borderId="55" xfId="0" applyNumberFormat="1" applyFont="1" applyFill="1" applyBorder="1" applyProtection="1">
      <protection locked="0"/>
    </xf>
    <xf numFmtId="9" fontId="2" fillId="37" borderId="31" xfId="185" applyFont="1" applyFill="1" applyBorder="1" applyAlignment="1" applyProtection="1">
      <alignment vertical="center" wrapText="1"/>
      <protection locked="0"/>
    </xf>
    <xf numFmtId="9" fontId="2" fillId="37" borderId="55" xfId="185" applyFont="1" applyFill="1" applyBorder="1" applyAlignment="1" applyProtection="1">
      <alignment vertical="center" wrapText="1"/>
      <protection locked="0"/>
    </xf>
    <xf numFmtId="9" fontId="2" fillId="37" borderId="49" xfId="118" applyNumberFormat="1" applyFont="1" applyFill="1" applyBorder="1" applyAlignment="1" applyProtection="1">
      <alignment vertical="top" wrapText="1"/>
      <protection locked="0"/>
    </xf>
    <xf numFmtId="9" fontId="2" fillId="37" borderId="50" xfId="118" applyNumberFormat="1" applyFont="1" applyFill="1" applyBorder="1" applyAlignment="1" applyProtection="1">
      <alignment vertical="top" wrapText="1"/>
      <protection locked="0"/>
    </xf>
    <xf numFmtId="9" fontId="2" fillId="37" borderId="15" xfId="118" applyNumberFormat="1" applyFont="1" applyFill="1" applyBorder="1" applyAlignment="1" applyProtection="1">
      <alignment vertical="top" wrapText="1"/>
      <protection locked="0"/>
    </xf>
    <xf numFmtId="0" fontId="3" fillId="0" borderId="23" xfId="0" applyFont="1" applyFill="1" applyBorder="1"/>
    <xf numFmtId="0" fontId="2" fillId="0" borderId="66" xfId="0" applyFont="1" applyBorder="1"/>
    <xf numFmtId="1" fontId="2" fillId="37" borderId="67" xfId="0" applyNumberFormat="1" applyFont="1" applyFill="1" applyBorder="1" applyProtection="1">
      <protection locked="0"/>
    </xf>
    <xf numFmtId="164" fontId="2" fillId="37" borderId="67" xfId="7" applyNumberFormat="1" applyFont="1" applyFill="1" applyBorder="1" applyProtection="1">
      <protection locked="0"/>
    </xf>
    <xf numFmtId="164" fontId="2" fillId="37" borderId="67" xfId="10" applyNumberFormat="1" applyFont="1" applyFill="1" applyBorder="1" applyProtection="1">
      <protection locked="0"/>
    </xf>
    <xf numFmtId="1" fontId="2" fillId="37" borderId="68" xfId="0" applyNumberFormat="1" applyFont="1" applyFill="1" applyBorder="1" applyProtection="1">
      <protection locked="0"/>
    </xf>
    <xf numFmtId="0" fontId="0" fillId="0" borderId="56" xfId="0" applyBorder="1"/>
    <xf numFmtId="1" fontId="2" fillId="37" borderId="69" xfId="0" applyNumberFormat="1" applyFont="1" applyFill="1" applyBorder="1" applyProtection="1">
      <protection locked="0"/>
    </xf>
    <xf numFmtId="1" fontId="2" fillId="37" borderId="62" xfId="0" applyNumberFormat="1" applyFont="1" applyFill="1" applyBorder="1" applyProtection="1">
      <protection locked="0"/>
    </xf>
    <xf numFmtId="164" fontId="2" fillId="0" borderId="31" xfId="185" applyNumberFormat="1" applyFont="1" applyFill="1" applyBorder="1" applyAlignment="1">
      <alignment vertical="center" wrapText="1"/>
    </xf>
    <xf numFmtId="164" fontId="2" fillId="0" borderId="55" xfId="185" applyNumberFormat="1" applyFont="1" applyFill="1" applyBorder="1" applyAlignment="1">
      <alignment vertical="center" wrapText="1"/>
    </xf>
    <xf numFmtId="164" fontId="0" fillId="0" borderId="14" xfId="0" applyNumberFormat="1" applyBorder="1"/>
    <xf numFmtId="0" fontId="0" fillId="0" borderId="0" xfId="0" applyBorder="1"/>
    <xf numFmtId="165" fontId="3" fillId="3" borderId="7" xfId="0" applyNumberFormat="1" applyFont="1" applyFill="1" applyBorder="1" applyAlignment="1">
      <alignment horizontal="center" vertical="center" wrapText="1"/>
    </xf>
    <xf numFmtId="165" fontId="3" fillId="3" borderId="14" xfId="0" applyNumberFormat="1" applyFont="1" applyFill="1" applyBorder="1" applyAlignment="1">
      <alignment horizontal="center" vertical="center" wrapText="1"/>
    </xf>
    <xf numFmtId="9" fontId="3" fillId="3" borderId="31" xfId="185" applyNumberFormat="1" applyFont="1" applyFill="1" applyBorder="1" applyAlignment="1">
      <alignment vertical="center" wrapText="1"/>
    </xf>
    <xf numFmtId="165" fontId="2" fillId="0" borderId="71" xfId="0" applyNumberFormat="1" applyFont="1" applyBorder="1" applyProtection="1">
      <protection locked="0"/>
    </xf>
    <xf numFmtId="165" fontId="2" fillId="0" borderId="70" xfId="0" applyNumberFormat="1" applyFont="1" applyBorder="1" applyProtection="1">
      <protection locked="0"/>
    </xf>
    <xf numFmtId="9" fontId="2" fillId="37" borderId="72" xfId="0" applyNumberFormat="1" applyFont="1" applyFill="1" applyBorder="1" applyProtection="1">
      <protection locked="0"/>
    </xf>
    <xf numFmtId="9" fontId="2" fillId="37" borderId="73" xfId="0" applyNumberFormat="1" applyFont="1" applyFill="1" applyBorder="1" applyProtection="1">
      <protection locked="0"/>
    </xf>
    <xf numFmtId="9" fontId="2" fillId="37" borderId="74" xfId="0" applyNumberFormat="1" applyFont="1" applyFill="1" applyBorder="1" applyProtection="1">
      <protection locked="0"/>
    </xf>
    <xf numFmtId="165" fontId="2" fillId="0" borderId="31" xfId="0" applyNumberFormat="1" applyFont="1" applyBorder="1" applyProtection="1">
      <protection locked="0"/>
    </xf>
    <xf numFmtId="165" fontId="2" fillId="0" borderId="67" xfId="0" applyNumberFormat="1" applyFont="1" applyBorder="1" applyProtection="1">
      <protection locked="0"/>
    </xf>
    <xf numFmtId="165" fontId="2" fillId="0" borderId="19" xfId="0" applyNumberFormat="1" applyFont="1" applyBorder="1" applyProtection="1">
      <protection locked="0"/>
    </xf>
    <xf numFmtId="165" fontId="2" fillId="0" borderId="9" xfId="0" applyNumberFormat="1" applyFont="1" applyBorder="1" applyProtection="1">
      <protection locked="0"/>
    </xf>
    <xf numFmtId="165" fontId="2" fillId="0" borderId="75" xfId="0" applyNumberFormat="1" applyFont="1" applyBorder="1" applyProtection="1">
      <protection locked="0"/>
    </xf>
    <xf numFmtId="165" fontId="2" fillId="0" borderId="76" xfId="0" applyNumberFormat="1" applyFont="1" applyBorder="1" applyProtection="1">
      <protection locked="0"/>
    </xf>
    <xf numFmtId="165" fontId="2" fillId="4" borderId="77" xfId="0" applyNumberFormat="1" applyFont="1" applyFill="1" applyBorder="1"/>
    <xf numFmtId="0" fontId="3" fillId="4" borderId="78" xfId="0" applyFont="1" applyFill="1" applyBorder="1"/>
    <xf numFmtId="165" fontId="2" fillId="4" borderId="77" xfId="10" applyNumberFormat="1" applyFont="1" applyFill="1" applyBorder="1"/>
    <xf numFmtId="0" fontId="2" fillId="34" borderId="1" xfId="0" applyFont="1" applyFill="1" applyBorder="1" applyAlignment="1" applyProtection="1">
      <alignment horizontal="center"/>
      <protection locked="0"/>
    </xf>
    <xf numFmtId="0" fontId="2" fillId="34" borderId="12" xfId="0" applyFont="1" applyFill="1" applyBorder="1" applyAlignment="1" applyProtection="1">
      <alignment horizontal="center"/>
      <protection locked="0"/>
    </xf>
    <xf numFmtId="0" fontId="2" fillId="34" borderId="13" xfId="0" applyFont="1" applyFill="1" applyBorder="1" applyAlignment="1" applyProtection="1">
      <alignment horizontal="center"/>
      <protection locked="0"/>
    </xf>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7" xfId="0" applyFont="1" applyFill="1" applyBorder="1" applyAlignment="1">
      <alignment horizontal="center"/>
    </xf>
    <xf numFmtId="0" fontId="14" fillId="3" borderId="23" xfId="0" applyFont="1" applyFill="1" applyBorder="1" applyAlignment="1">
      <alignment horizontal="center"/>
    </xf>
    <xf numFmtId="0" fontId="14" fillId="3" borderId="24" xfId="0" applyFont="1" applyFill="1" applyBorder="1" applyAlignment="1">
      <alignment horizontal="center"/>
    </xf>
    <xf numFmtId="0" fontId="14" fillId="3" borderId="25" xfId="0" applyFont="1" applyFill="1" applyBorder="1" applyAlignment="1">
      <alignment horizontal="center"/>
    </xf>
    <xf numFmtId="0" fontId="2" fillId="0" borderId="26" xfId="0" applyFont="1" applyBorder="1" applyAlignment="1">
      <alignment horizontal="center" wrapText="1"/>
    </xf>
    <xf numFmtId="0" fontId="2" fillId="0" borderId="65" xfId="0" applyFont="1" applyBorder="1" applyAlignment="1">
      <alignment horizontal="center" wrapText="1"/>
    </xf>
    <xf numFmtId="0" fontId="2" fillId="0" borderId="0" xfId="0" applyFont="1" applyAlignment="1">
      <alignment horizontal="center" wrapText="1"/>
    </xf>
    <xf numFmtId="0" fontId="14" fillId="3" borderId="3" xfId="0" applyFont="1" applyFill="1" applyBorder="1" applyAlignment="1">
      <alignment horizontal="center"/>
    </xf>
    <xf numFmtId="0" fontId="14" fillId="3" borderId="4" xfId="0" applyFont="1" applyFill="1" applyBorder="1" applyAlignment="1">
      <alignment horizontal="center"/>
    </xf>
    <xf numFmtId="0" fontId="14" fillId="3" borderId="7" xfId="0" applyFont="1" applyFill="1" applyBorder="1" applyAlignment="1">
      <alignment horizontal="center"/>
    </xf>
    <xf numFmtId="0" fontId="0" fillId="0" borderId="5" xfId="0" applyBorder="1" applyAlignment="1">
      <alignment horizontal="center" wrapText="1"/>
    </xf>
    <xf numFmtId="0" fontId="0" fillId="0" borderId="6" xfId="0" applyBorder="1" applyAlignment="1">
      <alignment horizontal="center" wrapText="1"/>
    </xf>
    <xf numFmtId="0" fontId="0" fillId="0" borderId="53" xfId="0" applyBorder="1" applyAlignment="1">
      <alignment horizontal="center" wrapText="1"/>
    </xf>
    <xf numFmtId="0" fontId="0" fillId="0" borderId="54" xfId="0" applyBorder="1" applyAlignment="1">
      <alignment horizontal="center" wrapText="1"/>
    </xf>
  </cellXfs>
  <cellStyles count="186">
    <cellStyle name="_Plant and Equipment Asset Regisiter" xfId="12" xr:uid="{D23B6732-65F3-4C86-88E0-72257B6D7F00}"/>
    <cellStyle name="20% - Accent1 2" xfId="138" xr:uid="{4DB31B5B-EE3F-4E0F-80B6-6AD6AB3C3289}"/>
    <cellStyle name="20% - Accent1 3" xfId="13" xr:uid="{AA3ADC4E-4892-45B7-87AB-84D0430B966A}"/>
    <cellStyle name="20% - Accent2 2" xfId="139" xr:uid="{13CB5AAD-8E0D-4651-ACAE-2E0397A95196}"/>
    <cellStyle name="20% - Accent2 3" xfId="14" xr:uid="{CB944785-BBFA-4695-B4C1-050918F42E43}"/>
    <cellStyle name="20% - Accent3 2" xfId="140" xr:uid="{7F93E796-FB28-4E89-9E2D-07C54A0D92B4}"/>
    <cellStyle name="20% - Accent3 3" xfId="15" xr:uid="{55103F90-FA9C-4FD8-9E36-6467C59C2866}"/>
    <cellStyle name="20% - Accent4 2" xfId="141" xr:uid="{D6F7EB56-023E-4698-8819-440BDB3B7C68}"/>
    <cellStyle name="20% - Accent4 3" xfId="16" xr:uid="{3B7D3107-72A3-427E-ADF8-ABEF8B6EAA45}"/>
    <cellStyle name="20% - Accent5 2" xfId="142" xr:uid="{5995ADE1-53CD-4C0A-9F87-9675F59EAA2D}"/>
    <cellStyle name="20% - Accent5 3" xfId="17" xr:uid="{723D7FE1-D904-4E54-A218-0BA7309CCDD7}"/>
    <cellStyle name="20% - Accent6 2" xfId="143" xr:uid="{A3EA8A61-E8AF-4ED3-88DC-90E095C2BAB8}"/>
    <cellStyle name="20% - Accent6 3" xfId="18" xr:uid="{294AF47D-4086-4E18-9EDB-FFCD3CE60ADD}"/>
    <cellStyle name="40% - Accent1 2" xfId="144" xr:uid="{C444D532-AE73-4E0D-BCB1-2A79B20B14DB}"/>
    <cellStyle name="40% - Accent1 3" xfId="19" xr:uid="{447C2704-9D3E-46F4-A29D-8F33C38A3D9C}"/>
    <cellStyle name="40% - Accent2 2" xfId="145" xr:uid="{164E9796-4BFF-4AF1-980C-8CA766A7F5C7}"/>
    <cellStyle name="40% - Accent2 3" xfId="20" xr:uid="{BDBF3E5D-AA1B-45BC-8C67-EE93B041F910}"/>
    <cellStyle name="40% - Accent3 2" xfId="146" xr:uid="{0B6AB146-1C4B-4AFF-820C-64B25CE71FEB}"/>
    <cellStyle name="40% - Accent3 3" xfId="21" xr:uid="{3BA1A88F-C36E-47C5-B1A9-3C70426E7DE8}"/>
    <cellStyle name="40% - Accent4 2" xfId="147" xr:uid="{180D2366-D2DE-4CCB-B29D-A2086CB7D847}"/>
    <cellStyle name="40% - Accent4 3" xfId="22" xr:uid="{EDD161B9-95C2-4C02-9C8C-5EB42D11E8B0}"/>
    <cellStyle name="40% - Accent5 2" xfId="148" xr:uid="{F2C93942-8A76-4A20-8C72-584B2B057F41}"/>
    <cellStyle name="40% - Accent5 3" xfId="23" xr:uid="{5008D643-3E6F-4E48-A272-A5300DAAFFC3}"/>
    <cellStyle name="40% - Accent6 2" xfId="149" xr:uid="{0E2F5534-A4BC-4078-91E4-6C8F7BCA7B51}"/>
    <cellStyle name="40% - Accent6 3" xfId="24" xr:uid="{D6F781C1-56BE-44A4-B121-EC087C7833E8}"/>
    <cellStyle name="60% - Accent1 2" xfId="25" xr:uid="{0F5C7F9E-0344-4621-A25B-2CD25AD5B8F2}"/>
    <cellStyle name="60% - Accent2 2" xfId="26" xr:uid="{E62E117F-FBAC-4978-A474-CAE581EA8B19}"/>
    <cellStyle name="60% - Accent3 2" xfId="27" xr:uid="{6217FBCB-42D0-42C4-8AE6-E6D926B795F7}"/>
    <cellStyle name="60% - Accent4 2" xfId="28" xr:uid="{94658A70-2BF6-4CB0-B837-479CA922B488}"/>
    <cellStyle name="60% - Accent5 2" xfId="29" xr:uid="{C0C7F050-32F2-42A0-BFE2-AA44C21EE73C}"/>
    <cellStyle name="60% - Accent6 2" xfId="30" xr:uid="{E28A76E6-D49D-420E-A4FB-2820E3119928}"/>
    <cellStyle name="Accent1 2" xfId="31" xr:uid="{70F26E0B-384D-4DDB-B079-3AC5805F9E2B}"/>
    <cellStyle name="Accent2 2" xfId="32" xr:uid="{DD016247-6D9C-4EC3-8A8D-52BEDE92DBAA}"/>
    <cellStyle name="Accent3 2" xfId="33" xr:uid="{4FC7ECF6-E1A1-4CAA-848C-091B1E863B2E}"/>
    <cellStyle name="Accent4 2" xfId="34" xr:uid="{60A66419-6BF2-4135-9B87-D01071E23750}"/>
    <cellStyle name="Accent5 2" xfId="35" xr:uid="{767270E6-FD87-4764-AFAF-E212147921B3}"/>
    <cellStyle name="Accent6 2" xfId="36" xr:uid="{39C31155-3DC3-4C8E-96B5-E60A94CCA619}"/>
    <cellStyle name="Bad" xfId="37" xr:uid="{9E64FED9-2A5C-418A-927A-1DB82580288C}"/>
    <cellStyle name="Bad 2" xfId="38" xr:uid="{B1F8685F-B521-4508-9D15-48E89FBF04DD}"/>
    <cellStyle name="Bad 3" xfId="39" xr:uid="{DB8783F9-1C99-4786-BA65-A77B9C04A5F5}"/>
    <cellStyle name="Bad 4" xfId="40" xr:uid="{4DDAA30C-8EB0-4716-BB5E-D3C6BA9D0545}"/>
    <cellStyle name="Bad 5" xfId="41" xr:uid="{7613FB47-295A-4AB9-85B4-FD26FFA6F4DC}"/>
    <cellStyle name="Bad 6" xfId="42" xr:uid="{222E4B75-DDBB-42BE-A3BC-E46EC70D2017}"/>
    <cellStyle name="Bad 7" xfId="43" xr:uid="{C4A279C5-EB73-4101-BD12-EB3273A0879C}"/>
    <cellStyle name="Bad 8" xfId="44" xr:uid="{1BF849BB-058F-40C6-A391-B0ACEEB6DD8D}"/>
    <cellStyle name="Basic" xfId="45" xr:uid="{7CE03F8C-9740-4969-8AAA-CA37B4F20CE8}"/>
    <cellStyle name="Berekening 2" xfId="46" xr:uid="{CD8F18BE-A4F7-49F4-AA76-9475386E5EEA}"/>
    <cellStyle name="Bold" xfId="47" xr:uid="{05212BD8-00D3-486B-BFEF-B5C651E1F081}"/>
    <cellStyle name="Calculation" xfId="48" xr:uid="{D05EF168-F650-44A4-B6E2-EEA9EC4DD2AE}"/>
    <cellStyle name="Check Cell" xfId="49" xr:uid="{D67E50A6-12A0-4D08-95D0-27150524E9ED}"/>
    <cellStyle name="Check Cell 2" xfId="121" xr:uid="{AB0C2590-9B74-43D5-9DCF-48B49BF95F18}"/>
    <cellStyle name="Comma [0]_CALCULATIEBLAD.XLS" xfId="50" xr:uid="{B37E8C0C-A8AC-41ED-A1B5-F347E7F5706C}"/>
    <cellStyle name="Comma_AA BCR/ Basis ruimtestaat 13.0" xfId="51" xr:uid="{D72DBDE0-A3EE-4255-8570-DAB857EA5767}"/>
    <cellStyle name="Controlecel 2" xfId="122" xr:uid="{69653FF9-9335-4EC2-AA82-B4D60E173165}"/>
    <cellStyle name="Controlecel 3" xfId="52" xr:uid="{39D05419-61A9-4ABB-89AA-EBE887F56D15}"/>
    <cellStyle name="Currency [0]_AA BCR/ Basis ruimtestaat 13.0" xfId="53" xr:uid="{A9B3E721-BD4E-4365-97B2-6852C07022E9}"/>
    <cellStyle name="Currency_AA BCR/ Basis ruimtestaat 13.0" xfId="54" xr:uid="{60165082-D97A-408E-8897-F4B52A08D249}"/>
    <cellStyle name="Entry" xfId="55" xr:uid="{73455652-8CE1-469A-9392-B59E626B4517}"/>
    <cellStyle name="Euro" xfId="5" xr:uid="{DCAAEAFF-0CB8-40B0-B0B7-92C6054450D5}"/>
    <cellStyle name="Euro 2" xfId="10" xr:uid="{ADC3A21C-BCCD-4C13-BE4B-2B2ACD520584}"/>
    <cellStyle name="Euro 2 2" xfId="123" xr:uid="{109DC473-F714-4236-99B6-62305D2C605A}"/>
    <cellStyle name="Euro 2 3" xfId="150" xr:uid="{1A51D918-696F-4B02-A9ED-B6E8081A3BE7}"/>
    <cellStyle name="Euro 3" xfId="165" xr:uid="{BAC2B715-440B-4E2F-B10F-C465243FD137}"/>
    <cellStyle name="Explanatory Text" xfId="56" xr:uid="{28F78919-1C7B-42EC-9E8A-ED3A01A33C3E}"/>
    <cellStyle name="Followed Hyperlink_Aantal groepen per school.xls" xfId="57" xr:uid="{D52EF63A-7A2C-4B1A-9C73-8F70480D51AF}"/>
    <cellStyle name="Gekoppelde cel 2" xfId="58" xr:uid="{D8FBDF47-E709-4A88-AF8B-511EE486696F}"/>
    <cellStyle name="Goed 2" xfId="59" xr:uid="{325A9C14-DF4F-4C70-A12F-81B6A7774017}"/>
    <cellStyle name="Good" xfId="60" xr:uid="{C4233FB5-3C7F-4CAD-BBF8-4A8296F6E442}"/>
    <cellStyle name="Header" xfId="61" xr:uid="{A21979C5-317B-4CF8-B618-58DC6C5D58E7}"/>
    <cellStyle name="Heading 1" xfId="62" xr:uid="{C81BBA23-761C-4504-8594-179513EB007F}"/>
    <cellStyle name="Heading 2" xfId="63" xr:uid="{F05E7382-933B-4CE2-B57E-4C2FEAFEE0BD}"/>
    <cellStyle name="Heading 3" xfId="64" xr:uid="{DE2F7832-1DF7-42EA-ABE9-E5705361340A}"/>
    <cellStyle name="Heading 4" xfId="65" xr:uid="{0498F7E5-C429-4B08-BE1F-F2C4DD4B6B11}"/>
    <cellStyle name="Hyperlink 2" xfId="6" xr:uid="{B0DE89B3-4AD8-4140-97B0-CFAF96BA449A}"/>
    <cellStyle name="Hyperlink 2 2" xfId="66" xr:uid="{EE7E6AD3-FEDA-4CC7-AA9D-3D082ACD388C}"/>
    <cellStyle name="Hyperlink 2 3" xfId="67" xr:uid="{EDE12174-7994-483D-9B2A-F09AC0FFD40D}"/>
    <cellStyle name="Hyperlink 2 4" xfId="68" xr:uid="{122DF6FF-06F9-4A7F-B457-3D01B92AFF74}"/>
    <cellStyle name="Hyperlink 2 5" xfId="69" xr:uid="{6419C69B-5ED9-4C2A-AFD8-A7696A9EA850}"/>
    <cellStyle name="Hyperlink 2 6" xfId="70" xr:uid="{D87E3799-4C5B-4FC5-80F3-2E13E486C8A8}"/>
    <cellStyle name="Hyperlink 2 7" xfId="71" xr:uid="{63F792FC-ED14-4C95-B94C-8A7598B8155D}"/>
    <cellStyle name="Input" xfId="72" xr:uid="{EB6C0D29-9A55-4AB3-9713-25FAC1C03F81}"/>
    <cellStyle name="Invoer 2" xfId="73" xr:uid="{7AB4D1B9-3470-4E9A-BA3E-544B4673ABCC}"/>
    <cellStyle name="Italic" xfId="74" xr:uid="{516079EA-3B43-4293-8F02-2FE96DFBE182}"/>
    <cellStyle name="Komma 2" xfId="7" xr:uid="{6AF82ED4-6A40-471E-B0D2-C56C68CC8167}"/>
    <cellStyle name="Komma 2 2" xfId="181" xr:uid="{4E97FE50-0781-467F-BD8F-6EF4452CC152}"/>
    <cellStyle name="Komma 4" xfId="116" xr:uid="{EC75B51C-5246-41E3-8A7B-E45BD051657D}"/>
    <cellStyle name="kop" xfId="75" xr:uid="{72D64F0F-671E-4469-B3AD-1A94E3F1F591}"/>
    <cellStyle name="Kop 1 2" xfId="76" xr:uid="{F264ECB5-B76A-4469-B0DF-E3CC379AC1B4}"/>
    <cellStyle name="Kop 2 2" xfId="77" xr:uid="{B072EB1A-C2B6-4DFB-87A6-DD0B3B84EB13}"/>
    <cellStyle name="Kop 3 2" xfId="78" xr:uid="{AF4BA61E-4FE7-4B2D-A4DB-11C7FA42922C}"/>
    <cellStyle name="Kop 4 2" xfId="79" xr:uid="{8D1A61E4-52BC-4501-B992-D97DADAAC7FE}"/>
    <cellStyle name="Koppen_rekenblad" xfId="80" xr:uid="{09F5F00B-D135-46B6-B41F-D6CF91E8C2F9}"/>
    <cellStyle name="koppenrekenblad2" xfId="81" xr:uid="{80899A47-AE94-40A5-A207-D1CBF42481DB}"/>
    <cellStyle name="koppenrekenblad2 2" xfId="124" xr:uid="{24F57E79-DACE-4144-BB9A-43CB5F37DA91}"/>
    <cellStyle name="koppenrekenblad2 3" xfId="151" xr:uid="{1E1DCD3C-F0B1-4809-8326-8C5367E80F7E}"/>
    <cellStyle name="Linked Cell" xfId="82" xr:uid="{DF7D5C43-E077-472C-8E0D-D9E9FF809836}"/>
    <cellStyle name="m2" xfId="83" xr:uid="{58C2D190-9359-4E8C-BE93-68DC61EAAAF6}"/>
    <cellStyle name="Neutraal 2" xfId="84" xr:uid="{D25E77C2-A4F4-49DD-8366-44194E18ADFD}"/>
    <cellStyle name="Neutral" xfId="85" xr:uid="{403A6DB1-4175-42BC-89B9-0A9C7BFFCAC2}"/>
    <cellStyle name="Normaal_GLAS gegevens.xls" xfId="86" xr:uid="{28C8DF67-6E53-4F9F-A127-A86299BEE79C}"/>
    <cellStyle name="Normal 2" xfId="87" xr:uid="{14DB8DC0-4A1C-4DDC-A0E1-6EB91734C745}"/>
    <cellStyle name="Normal 2 2" xfId="125" xr:uid="{CD876F2C-7F0B-4FAA-89FC-961CD5E6A888}"/>
    <cellStyle name="Normal 2 2 2" xfId="173" xr:uid="{3825A2C7-190D-4277-B116-5C849DA1B814}"/>
    <cellStyle name="Normal 2 2 2 2" xfId="176" xr:uid="{D0907EA3-E81A-44A6-A5B4-AC527BD833D5}"/>
    <cellStyle name="Normal 2 2 3" xfId="177" xr:uid="{B4E9F179-4C83-432B-A580-82F853C0309F}"/>
    <cellStyle name="Normal 2 2 4" xfId="166" xr:uid="{24468139-649A-43FD-BF9C-2B22213544FD}"/>
    <cellStyle name="Normal 2 3" xfId="152" xr:uid="{A3912D64-C2A4-4AA0-82CE-C0115F15F3F4}"/>
    <cellStyle name="Normal 3" xfId="88" xr:uid="{2BB4BEA7-AFDB-4A4C-ACFA-6C81B1ED4E45}"/>
    <cellStyle name="Normal 3 2" xfId="126" xr:uid="{FAA55C60-8EFC-4397-869E-20FFF00AB1FE}"/>
    <cellStyle name="Normal 3 3" xfId="153" xr:uid="{F6F102F2-574A-4CC6-965A-C38D7ADB8F57}"/>
    <cellStyle name="Normal 4" xfId="89" xr:uid="{F11B9B02-408E-4DC7-AD7E-45E10DACA0C9}"/>
    <cellStyle name="Normal 4 2" xfId="127" xr:uid="{DA8228C5-1F8F-4BD8-B082-DB871455EF47}"/>
    <cellStyle name="Normal 4 3" xfId="154" xr:uid="{C12BB258-731B-48B9-B7B8-9BC32007EA18}"/>
    <cellStyle name="Normal 6" xfId="90" xr:uid="{8BB5D4B5-8FD9-4BA1-8E62-AD57D8284FAC}"/>
    <cellStyle name="Normal 6 2" xfId="128" xr:uid="{27E2FD8F-6E29-49B0-920B-138CA2CA2A09}"/>
    <cellStyle name="Normal 6 3" xfId="155" xr:uid="{2919C741-761D-42E3-9628-E897D04F9998}"/>
    <cellStyle name="Normal 7" xfId="91" xr:uid="{DC2C8988-F401-4862-A207-EF0740AB1E7B}"/>
    <cellStyle name="Normal 7 2" xfId="129" xr:uid="{55F0FABE-818E-4F14-9B14-FC4233FDDF9F}"/>
    <cellStyle name="Normal 7 3" xfId="156" xr:uid="{4B311467-CFE5-47E5-BA7B-A572C24787EB}"/>
    <cellStyle name="Normal 8" xfId="92" xr:uid="{6143D0D9-C7EF-4395-8ADC-DB5987BCA291}"/>
    <cellStyle name="Normal 8 2" xfId="130" xr:uid="{A3908869-0006-4E9C-A9FE-E8D481B66169}"/>
    <cellStyle name="Normal 8 3" xfId="157" xr:uid="{B6B53FAC-5D5A-4B17-82A9-EA75573EE1C1}"/>
    <cellStyle name="Normal_ KLM-CTR(STA)-Recap.xls" xfId="93" xr:uid="{7C394936-CA14-479C-88CF-35996D392AA2}"/>
    <cellStyle name="Note" xfId="94" xr:uid="{B0FAF8E1-CBFC-42AA-B6D0-17325C2790D5}"/>
    <cellStyle name="Note 2" xfId="158" xr:uid="{F64FEF8A-451B-4211-A5D9-059C375A0C0B}"/>
    <cellStyle name="Notitie 2" xfId="95" xr:uid="{8344EF20-1199-415F-BF70-0750BABF71C1}"/>
    <cellStyle name="Number" xfId="96" xr:uid="{D3F59E0A-F54E-4947-BD44-09356E53C911}"/>
    <cellStyle name="Ongedefinieerd" xfId="97" xr:uid="{748C57AE-C1A2-41C6-AC5A-AD1663C16F92}"/>
    <cellStyle name="Ongeldig 2" xfId="98" xr:uid="{5C2BC3C2-50E0-49BC-95AF-4DF58EB0A1CC}"/>
    <cellStyle name="Output" xfId="99" xr:uid="{DCFFB8C4-F28E-4D4A-9C48-7EC92B0DAB8B}"/>
    <cellStyle name="prijslijst" xfId="100" xr:uid="{04B94BB5-3B1B-45A9-B40F-C2B29AF77003}"/>
    <cellStyle name="Procent" xfId="185" builtinId="5"/>
    <cellStyle name="Procent 2" xfId="8" xr:uid="{39A612DA-8382-4716-ABB6-652C518BDBE4}"/>
    <cellStyle name="Procent 2 2" xfId="131" xr:uid="{A94D0EBB-AF50-48F7-B509-0649FEB9B9F5}"/>
    <cellStyle name="Procent 2 3" xfId="159" xr:uid="{AD36E4A9-1487-4C23-B335-9FB98549DEA3}"/>
    <cellStyle name="Procent 3" xfId="120" xr:uid="{2BDBB90B-B95D-4A6B-90F8-803E3AE72BFB}"/>
    <cellStyle name="Ruimtestaat_Koppen" xfId="101" xr:uid="{A520FB6B-63C0-4292-B5F8-2904CC3947BD}"/>
    <cellStyle name="Selection" xfId="102" xr:uid="{F7D379D3-A390-4E48-9CE2-7F696C02758A}"/>
    <cellStyle name="Standaard" xfId="0" builtinId="0"/>
    <cellStyle name="Standaard 2" xfId="4" xr:uid="{6C2E3F33-9802-4B8A-9E81-FE8243A4D0E9}"/>
    <cellStyle name="Standaard 2 2" xfId="132" xr:uid="{3C82ED92-A90F-4392-9797-1DDAB61D44DD}"/>
    <cellStyle name="Standaard 2 3" xfId="160" xr:uid="{0AABE2AF-BA6E-4BBA-9356-C8B1707453F0}"/>
    <cellStyle name="Standaard 3" xfId="117" xr:uid="{EB23CEFF-9209-407B-B687-75D8BE93F18E}"/>
    <cellStyle name="Standaard 3 2" xfId="133" xr:uid="{7EF4092C-CF42-44F0-B1A1-CC7F1D067894}"/>
    <cellStyle name="Standaard 3 3" xfId="162" xr:uid="{5B26DC77-CBDF-4352-9BD3-A2A7C956A6FF}"/>
    <cellStyle name="Standaard 3 3 2" xfId="103" xr:uid="{0E76F4CC-2242-4D1F-9546-23A11E5FAB7A}"/>
    <cellStyle name="Standaard 3 3 2 2" xfId="134" xr:uid="{72319089-AAAB-4069-819C-2A59F0AC626A}"/>
    <cellStyle name="Standaard 4" xfId="119" xr:uid="{1852AD56-D1DB-4C0E-8A14-C52170047127}"/>
    <cellStyle name="Standaard 4 2" xfId="135" xr:uid="{18C86107-E52F-4EDB-8DFF-ADA977D466D3}"/>
    <cellStyle name="Standaard 4 2 2" xfId="174" xr:uid="{6783FF6F-21CE-4795-BA60-090953E117F9}"/>
    <cellStyle name="Standaard 4 3" xfId="163" xr:uid="{3F939FA1-17F4-4736-8626-0E64EB117D12}"/>
    <cellStyle name="Standaard 4 4" xfId="167" xr:uid="{41EC10A3-1EB7-433F-BD96-9985CC201EB2}"/>
    <cellStyle name="Standaard 5" xfId="11" xr:uid="{A2E23A4E-486B-4723-91CA-8D9265CDB92F}"/>
    <cellStyle name="Standaard 5 2" xfId="183" xr:uid="{741EB173-6B5F-48A0-BE9C-175A0F58A7A3}"/>
    <cellStyle name="Standaard 6 2" xfId="104" xr:uid="{EE665682-B94B-4631-A21E-CDEBD9188C15}"/>
    <cellStyle name="Standaard 6 2 2" xfId="136" xr:uid="{5B8CBDFF-C916-4752-8A87-8559863E4BA3}"/>
    <cellStyle name="Standaard_Gemeente Nijmegen-begrotingsmodel" xfId="2" xr:uid="{992EACD2-6B21-443F-80C0-7457ACE8E047}"/>
    <cellStyle name="Standard 2" xfId="3" xr:uid="{EA033822-D54C-4251-AB9B-47299982596B}"/>
    <cellStyle name="Standard 2 2" xfId="175" xr:uid="{B42268DD-CFD5-468E-A9D2-EEC85BE25D6A}"/>
    <cellStyle name="Standard 2 2 2" xfId="178" xr:uid="{A706D611-19CC-4485-8C86-BF596726248B}"/>
    <cellStyle name="Standard 2 3" xfId="179" xr:uid="{76B0BB8F-B59C-4EFE-A548-33539C1E02FA}"/>
    <cellStyle name="Standard 2 4" xfId="180" xr:uid="{AC36EF03-70FE-426F-96A5-D04B269E388E}"/>
    <cellStyle name="Standard 2 4 2" xfId="182" xr:uid="{D33B890C-3EB5-49CD-9B37-F59472016A5E}"/>
    <cellStyle name="Standard 2 5" xfId="168" xr:uid="{E9FA9BC9-3599-4762-9D2E-79F85F81D07E}"/>
    <cellStyle name="Standard_Ecklohn Baden Württemberg" xfId="169" xr:uid="{651F21F0-9A3A-4726-9F40-17BB7A77E420}"/>
    <cellStyle name="Standard_Ecklohn Baden Württemberg 2" xfId="1" xr:uid="{C9FD34D3-D522-40F7-BA6B-20ED4F88E39E}"/>
    <cellStyle name="TextEntry" xfId="105" xr:uid="{0B2A8592-D2A6-4CD8-A795-751B55ABF59B}"/>
    <cellStyle name="Titel 2" xfId="106" xr:uid="{53780595-F55D-4802-8FF9-2BB89D7775A3}"/>
    <cellStyle name="Title" xfId="107" xr:uid="{62B5D40B-E16E-418C-9859-28E5B8727A9E}"/>
    <cellStyle name="Totaal 2" xfId="108" xr:uid="{B1EB54BB-B4F5-442E-8C88-609F7FABAB40}"/>
    <cellStyle name="Total" xfId="109" xr:uid="{3ABA00DA-20DA-4D2D-B733-6F78B6C515B7}"/>
    <cellStyle name="Uitvoer 2" xfId="110" xr:uid="{462B776A-07E8-4BD0-B253-4E105D7A6DB4}"/>
    <cellStyle name="Valuta" xfId="164" builtinId="4"/>
    <cellStyle name="Valuta 2" xfId="9" xr:uid="{7831B88C-2615-4445-BBED-EBE3FF699EEA}"/>
    <cellStyle name="Valuta 2 2" xfId="137" xr:uid="{1E8825D8-598D-44C5-B0A3-A402F857BE49}"/>
    <cellStyle name="Valuta 2 2 2" xfId="172" xr:uid="{71335751-81E2-4A97-B25E-7268FBB4C685}"/>
    <cellStyle name="Valuta 2 3" xfId="161" xr:uid="{FA150D34-95C0-4561-898F-D922EFD02C0E}"/>
    <cellStyle name="Valuta 2 4" xfId="171" xr:uid="{F479C5EC-DBC1-48B0-8B58-412AC72E2338}"/>
    <cellStyle name="Valuta 3" xfId="118" xr:uid="{B755D43A-3129-4030-9138-1BB97164B33A}"/>
    <cellStyle name="Valuta 3 2" xfId="184" xr:uid="{1FBDB3DF-585D-4A3D-8E0F-B267FB4F0C98}"/>
    <cellStyle name="Valuta 4" xfId="115" xr:uid="{62B8446A-0825-4AF8-A914-AEF1BE2A534C}"/>
    <cellStyle name="Valuta 5" xfId="170" xr:uid="{F9B23343-C461-4B56-8E06-8A26955236CE}"/>
    <cellStyle name="Valuta euro rb" xfId="111" xr:uid="{3FA1496F-7A26-4112-967B-BFB27C6831ED}"/>
    <cellStyle name="Verklarende tekst 2" xfId="112" xr:uid="{0F4A0F77-E1E1-4E86-AD4A-ACA0996B8BBB}"/>
    <cellStyle name="Waarschuwingstekst 2" xfId="113" xr:uid="{03AF6524-7533-4562-8236-88D935D7CC8D}"/>
    <cellStyle name="Warning Text" xfId="114" xr:uid="{018293B2-427E-4C50-B51D-81AE16D0A846}"/>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0</xdr:row>
      <xdr:rowOff>85725</xdr:rowOff>
    </xdr:from>
    <xdr:to>
      <xdr:col>1</xdr:col>
      <xdr:colOff>1800225</xdr:colOff>
      <xdr:row>3</xdr:row>
      <xdr:rowOff>25631</xdr:rowOff>
    </xdr:to>
    <xdr:pic>
      <xdr:nvPicPr>
        <xdr:cNvPr id="2" name="Afbeelding 1" descr="Energietoeslag aanvragen Zaanstad">
          <a:extLst>
            <a:ext uri="{FF2B5EF4-FFF2-40B4-BE49-F238E27FC236}">
              <a16:creationId xmlns:a16="http://schemas.microsoft.com/office/drawing/2014/main" id="{37C5DBF7-B901-4469-B264-61B0FF91A9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710" y="85725"/>
          <a:ext cx="1362075" cy="442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552451</xdr:colOff>
      <xdr:row>2</xdr:row>
      <xdr:rowOff>1</xdr:rowOff>
    </xdr:from>
    <xdr:to>
      <xdr:col>1</xdr:col>
      <xdr:colOff>2533651</xdr:colOff>
      <xdr:row>6</xdr:row>
      <xdr:rowOff>17193</xdr:rowOff>
    </xdr:to>
    <xdr:pic>
      <xdr:nvPicPr>
        <xdr:cNvPr id="2" name="Afbeelding 1" descr="Energietoeslag aanvragen Zaanstad">
          <a:extLst>
            <a:ext uri="{FF2B5EF4-FFF2-40B4-BE49-F238E27FC236}">
              <a16:creationId xmlns:a16="http://schemas.microsoft.com/office/drawing/2014/main" id="{44159F99-7950-4FB7-8173-6AB8E47ABF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3011" y="350521"/>
          <a:ext cx="1981200" cy="687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1724025</xdr:colOff>
      <xdr:row>1</xdr:row>
      <xdr:rowOff>57150</xdr:rowOff>
    </xdr:from>
    <xdr:to>
      <xdr:col>2</xdr:col>
      <xdr:colOff>514350</xdr:colOff>
      <xdr:row>5</xdr:row>
      <xdr:rowOff>38100</xdr:rowOff>
    </xdr:to>
    <xdr:pic>
      <xdr:nvPicPr>
        <xdr:cNvPr id="2" name="Picture 1" descr="Logo_100__RGB">
          <a:extLst>
            <a:ext uri="{FF2B5EF4-FFF2-40B4-BE49-F238E27FC236}">
              <a16:creationId xmlns:a16="http://schemas.microsoft.com/office/drawing/2014/main" id="{348F0708-937F-440F-AE00-3FFB9A05CB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86000" y="247650"/>
          <a:ext cx="3105150" cy="742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7FA09-DAC8-4F9A-BF6B-B8FD97300CCA}">
  <dimension ref="B4:B20"/>
  <sheetViews>
    <sheetView showGridLines="0" workbookViewId="0">
      <selection activeCell="B14" sqref="B14"/>
    </sheetView>
  </sheetViews>
  <sheetFormatPr defaultRowHeight="12.75" x14ac:dyDescent="0.2"/>
  <cols>
    <col min="2" max="2" width="125.5703125" customWidth="1"/>
  </cols>
  <sheetData>
    <row r="4" spans="2:2" ht="21" x14ac:dyDescent="0.2">
      <c r="B4" s="7" t="s">
        <v>0</v>
      </c>
    </row>
    <row r="5" spans="2:2" x14ac:dyDescent="0.2">
      <c r="B5" s="8"/>
    </row>
    <row r="6" spans="2:2" ht="15" x14ac:dyDescent="0.2">
      <c r="B6" s="9" t="s">
        <v>27</v>
      </c>
    </row>
    <row r="7" spans="2:2" ht="45" x14ac:dyDescent="0.2">
      <c r="B7" s="10" t="s">
        <v>26</v>
      </c>
    </row>
    <row r="8" spans="2:2" ht="45" x14ac:dyDescent="0.2">
      <c r="B8" s="10" t="s">
        <v>1</v>
      </c>
    </row>
    <row r="9" spans="2:2" ht="30" x14ac:dyDescent="0.2">
      <c r="B9" s="10" t="s">
        <v>2</v>
      </c>
    </row>
    <row r="10" spans="2:2" ht="30" x14ac:dyDescent="0.2">
      <c r="B10" s="10" t="s">
        <v>3</v>
      </c>
    </row>
    <row r="11" spans="2:2" ht="30" x14ac:dyDescent="0.2">
      <c r="B11" s="10" t="s">
        <v>4</v>
      </c>
    </row>
    <row r="12" spans="2:2" ht="15" x14ac:dyDescent="0.2">
      <c r="B12" s="10" t="s">
        <v>5</v>
      </c>
    </row>
    <row r="13" spans="2:2" ht="15" x14ac:dyDescent="0.2">
      <c r="B13" s="12" t="s">
        <v>6</v>
      </c>
    </row>
    <row r="15" spans="2:2" ht="15" x14ac:dyDescent="0.2">
      <c r="B15" s="11"/>
    </row>
    <row r="17" spans="2:2" ht="15" x14ac:dyDescent="0.2">
      <c r="B17" s="10"/>
    </row>
    <row r="18" spans="2:2" ht="15" x14ac:dyDescent="0.2">
      <c r="B18" s="10"/>
    </row>
    <row r="19" spans="2:2" ht="15" x14ac:dyDescent="0.2">
      <c r="B19" s="13"/>
    </row>
    <row r="20" spans="2:2" ht="15" x14ac:dyDescent="0.2">
      <c r="B20" s="1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51957-8659-4E39-9103-25712A8B918C}">
  <dimension ref="B3:E24"/>
  <sheetViews>
    <sheetView showGridLines="0" workbookViewId="0">
      <selection activeCell="F25" sqref="F25"/>
    </sheetView>
  </sheetViews>
  <sheetFormatPr defaultRowHeight="12.75" x14ac:dyDescent="0.2"/>
  <cols>
    <col min="2" max="2" width="51.42578125" customWidth="1"/>
    <col min="4" max="4" width="39.5703125" customWidth="1"/>
  </cols>
  <sheetData>
    <row r="3" spans="2:5" ht="15" x14ac:dyDescent="0.25">
      <c r="B3" s="2"/>
      <c r="C3" s="1"/>
      <c r="D3" s="1"/>
      <c r="E3" s="1"/>
    </row>
    <row r="4" spans="2:5" ht="15" x14ac:dyDescent="0.25">
      <c r="B4" s="1"/>
      <c r="C4" s="1"/>
      <c r="D4" s="1"/>
      <c r="E4" s="1"/>
    </row>
    <row r="5" spans="2:5" ht="15" x14ac:dyDescent="0.25">
      <c r="B5" s="1"/>
      <c r="C5" s="1"/>
      <c r="D5" s="1"/>
      <c r="E5" s="1"/>
    </row>
    <row r="6" spans="2:5" ht="15" x14ac:dyDescent="0.25">
      <c r="B6" s="1"/>
      <c r="C6" s="1"/>
      <c r="D6" s="1"/>
      <c r="E6" s="1"/>
    </row>
    <row r="7" spans="2:5" ht="15" x14ac:dyDescent="0.25">
      <c r="B7" s="1"/>
      <c r="C7" s="1"/>
      <c r="D7" s="1"/>
      <c r="E7" s="1"/>
    </row>
    <row r="8" spans="2:5" ht="15" x14ac:dyDescent="0.2">
      <c r="B8" s="3" t="s">
        <v>7</v>
      </c>
      <c r="C8" s="4"/>
      <c r="D8" s="4"/>
      <c r="E8" s="4"/>
    </row>
    <row r="9" spans="2:5" ht="15" x14ac:dyDescent="0.2">
      <c r="B9" s="4"/>
      <c r="C9" s="4"/>
      <c r="D9" s="4"/>
      <c r="E9" s="4"/>
    </row>
    <row r="10" spans="2:5" ht="15.75" thickBot="1" x14ac:dyDescent="0.25">
      <c r="B10" s="4" t="s">
        <v>8</v>
      </c>
      <c r="C10" s="4"/>
      <c r="D10" s="4" t="s">
        <v>9</v>
      </c>
      <c r="E10" s="4"/>
    </row>
    <row r="11" spans="2:5" ht="15.75" thickBot="1" x14ac:dyDescent="0.3">
      <c r="B11" s="37"/>
      <c r="C11" s="4"/>
      <c r="D11" s="37"/>
      <c r="E11" s="5"/>
    </row>
    <row r="12" spans="2:5" ht="15" x14ac:dyDescent="0.2">
      <c r="B12" s="4"/>
      <c r="C12" s="4"/>
      <c r="D12" s="4"/>
      <c r="E12" s="4"/>
    </row>
    <row r="13" spans="2:5" ht="15.75" thickBot="1" x14ac:dyDescent="0.25">
      <c r="B13" s="4" t="s">
        <v>10</v>
      </c>
      <c r="C13" s="4"/>
      <c r="D13" s="6" t="s">
        <v>11</v>
      </c>
      <c r="E13" s="6"/>
    </row>
    <row r="14" spans="2:5" ht="15.75" thickBot="1" x14ac:dyDescent="0.3">
      <c r="B14" s="37"/>
      <c r="C14" s="4"/>
      <c r="D14" s="37"/>
      <c r="E14" s="5"/>
    </row>
    <row r="15" spans="2:5" ht="15" x14ac:dyDescent="0.2">
      <c r="B15" s="4"/>
      <c r="C15" s="4"/>
      <c r="D15" s="4"/>
      <c r="E15" s="4"/>
    </row>
    <row r="16" spans="2:5" ht="15.75" thickBot="1" x14ac:dyDescent="0.3">
      <c r="B16" s="4" t="s">
        <v>12</v>
      </c>
      <c r="C16" s="4"/>
      <c r="D16" s="6" t="s">
        <v>13</v>
      </c>
      <c r="E16" s="1"/>
    </row>
    <row r="17" spans="2:5" ht="15.75" thickBot="1" x14ac:dyDescent="0.3">
      <c r="B17" s="37"/>
      <c r="C17" s="4"/>
      <c r="D17" s="129"/>
      <c r="E17" s="6"/>
    </row>
    <row r="18" spans="2:5" ht="15" x14ac:dyDescent="0.25">
      <c r="B18" s="4"/>
      <c r="C18" s="4"/>
      <c r="D18" s="130"/>
      <c r="E18" s="5"/>
    </row>
    <row r="19" spans="2:5" ht="15.75" thickBot="1" x14ac:dyDescent="0.3">
      <c r="B19" s="4" t="s">
        <v>14</v>
      </c>
      <c r="C19" s="4"/>
      <c r="D19" s="130"/>
      <c r="E19" s="5"/>
    </row>
    <row r="20" spans="2:5" ht="15.75" thickBot="1" x14ac:dyDescent="0.3">
      <c r="B20" s="37"/>
      <c r="C20" s="4"/>
      <c r="D20" s="131"/>
      <c r="E20" s="5"/>
    </row>
    <row r="21" spans="2:5" ht="15" x14ac:dyDescent="0.25">
      <c r="B21" s="4"/>
      <c r="C21" s="4"/>
      <c r="D21" s="1"/>
      <c r="E21" s="1"/>
    </row>
    <row r="22" spans="2:5" ht="15" x14ac:dyDescent="0.25">
      <c r="B22" s="4"/>
      <c r="C22" s="4"/>
      <c r="D22" s="1"/>
      <c r="E22" s="1"/>
    </row>
    <row r="23" spans="2:5" ht="15" x14ac:dyDescent="0.25">
      <c r="B23" s="1"/>
      <c r="C23" s="4"/>
      <c r="D23" s="4"/>
      <c r="E23" s="4"/>
    </row>
    <row r="24" spans="2:5" ht="15" x14ac:dyDescent="0.25">
      <c r="B24" s="1"/>
      <c r="C24" s="4"/>
      <c r="D24" s="4"/>
      <c r="E24" s="4"/>
    </row>
  </sheetData>
  <mergeCells count="1">
    <mergeCell ref="D17:D2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DB84-5E99-4C46-9525-B1091D0F97EA}">
  <dimension ref="B1:H24"/>
  <sheetViews>
    <sheetView showGridLines="0" tabSelected="1" zoomScaleNormal="100" workbookViewId="0">
      <selection activeCell="D17" sqref="D17"/>
    </sheetView>
  </sheetViews>
  <sheetFormatPr defaultColWidth="37.42578125" defaultRowHeight="15" x14ac:dyDescent="0.25"/>
  <cols>
    <col min="1" max="1" width="8.42578125" style="1" customWidth="1"/>
    <col min="2" max="2" width="64.7109375" style="1" customWidth="1"/>
    <col min="3" max="3" width="20.140625" style="1" customWidth="1"/>
    <col min="4" max="4" width="18.7109375" style="1" bestFit="1" customWidth="1"/>
    <col min="5" max="6" width="17.7109375" style="1" customWidth="1"/>
    <col min="7" max="7" width="29.42578125" style="1" bestFit="1" customWidth="1"/>
    <col min="8" max="16384" width="37.42578125" style="1"/>
  </cols>
  <sheetData>
    <row r="1" spans="2:7" s="14" customFormat="1" x14ac:dyDescent="0.25"/>
    <row r="2" spans="2:7" s="14" customFormat="1" x14ac:dyDescent="0.25"/>
    <row r="3" spans="2:7" s="14" customFormat="1" x14ac:dyDescent="0.25"/>
    <row r="4" spans="2:7" s="14" customFormat="1" x14ac:dyDescent="0.25"/>
    <row r="5" spans="2:7" s="14" customFormat="1" x14ac:dyDescent="0.25"/>
    <row r="6" spans="2:7" s="14" customFormat="1" x14ac:dyDescent="0.25"/>
    <row r="7" spans="2:7" ht="15.75" thickBot="1" x14ac:dyDescent="0.3">
      <c r="B7" s="14"/>
      <c r="C7" s="14"/>
      <c r="D7" s="14"/>
      <c r="E7" s="14"/>
      <c r="F7" s="14"/>
      <c r="G7" s="14"/>
    </row>
    <row r="8" spans="2:7" ht="16.5" thickTop="1" thickBot="1" x14ac:dyDescent="0.3">
      <c r="B8" s="132" t="s">
        <v>15</v>
      </c>
      <c r="C8" s="133"/>
      <c r="D8" s="134"/>
      <c r="E8" s="14"/>
    </row>
    <row r="9" spans="2:7" ht="16.5" thickTop="1" thickBot="1" x14ac:dyDescent="0.3">
      <c r="B9" s="132" t="s">
        <v>40</v>
      </c>
      <c r="C9" s="133"/>
      <c r="D9" s="134"/>
      <c r="E9" s="14"/>
    </row>
    <row r="10" spans="2:7" ht="17.25" customHeight="1" thickTop="1" thickBot="1" x14ac:dyDescent="0.3">
      <c r="B10" s="15"/>
      <c r="C10" s="16" t="s">
        <v>62</v>
      </c>
      <c r="D10" s="55" t="s">
        <v>63</v>
      </c>
      <c r="E10" s="14"/>
    </row>
    <row r="11" spans="2:7" x14ac:dyDescent="0.25">
      <c r="B11" s="33" t="s">
        <v>64</v>
      </c>
      <c r="C11" s="68">
        <f>'Personeelskosten Espressobar'!K13</f>
        <v>0</v>
      </c>
      <c r="D11" s="69">
        <f>'Personeelskosten Plaza'!K11</f>
        <v>0</v>
      </c>
      <c r="E11" s="18"/>
    </row>
    <row r="12" spans="2:7" x14ac:dyDescent="0.25">
      <c r="B12" s="33" t="s">
        <v>65</v>
      </c>
      <c r="C12" s="68">
        <f>'Restaurantkosten Espressobar'!E22</f>
        <v>0</v>
      </c>
      <c r="D12" s="69">
        <f>'Restaurantkosten Plaza'!E22</f>
        <v>0</v>
      </c>
      <c r="E12" s="14"/>
    </row>
    <row r="13" spans="2:7" ht="15.75" thickBot="1" x14ac:dyDescent="0.3">
      <c r="B13" s="74" t="s">
        <v>56</v>
      </c>
      <c r="C13" s="75">
        <f>'Vaste verrekenprijs banqueting'!I20</f>
        <v>0</v>
      </c>
      <c r="D13" s="76"/>
      <c r="E13" s="14"/>
    </row>
    <row r="14" spans="2:7" ht="15.75" thickBot="1" x14ac:dyDescent="0.3">
      <c r="B14" s="19" t="s">
        <v>17</v>
      </c>
      <c r="C14" s="56">
        <f>SUM(C11:C13)</f>
        <v>0</v>
      </c>
      <c r="D14" s="56">
        <f>SUM(D11:D13)</f>
        <v>0</v>
      </c>
      <c r="E14" s="14"/>
    </row>
    <row r="15" spans="2:7" ht="15.75" thickBot="1" x14ac:dyDescent="0.3">
      <c r="B15" s="17" t="s">
        <v>66</v>
      </c>
      <c r="C15" s="78">
        <v>0</v>
      </c>
      <c r="D15" s="79">
        <v>0</v>
      </c>
      <c r="E15" s="14"/>
    </row>
    <row r="16" spans="2:7" ht="16.5" thickTop="1" thickBot="1" x14ac:dyDescent="0.3">
      <c r="B16" s="99" t="s">
        <v>80</v>
      </c>
      <c r="C16" s="70">
        <f>C14+C15</f>
        <v>0</v>
      </c>
      <c r="D16" s="20">
        <f>D14+D15</f>
        <v>0</v>
      </c>
      <c r="E16" s="14"/>
    </row>
    <row r="17" spans="2:8" ht="15.75" thickTop="1" x14ac:dyDescent="0.25">
      <c r="B17" s="21"/>
      <c r="C17" s="14"/>
      <c r="D17" s="14"/>
      <c r="E17" s="14"/>
    </row>
    <row r="18" spans="2:8" x14ac:dyDescent="0.25">
      <c r="B18" s="14"/>
      <c r="C18" s="14"/>
      <c r="D18" s="14"/>
      <c r="E18" s="14"/>
    </row>
    <row r="22" spans="2:8" ht="15.75" thickBot="1" x14ac:dyDescent="0.3"/>
    <row r="23" spans="2:8" ht="16.5" thickTop="1" thickBot="1" x14ac:dyDescent="0.3">
      <c r="C23" s="77"/>
      <c r="H23" s="46"/>
    </row>
    <row r="24" spans="2:8" ht="15.75" thickTop="1" x14ac:dyDescent="0.25"/>
  </sheetData>
  <mergeCells count="2">
    <mergeCell ref="B8:D8"/>
    <mergeCell ref="B9:D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47DF1-396D-47D2-9434-543B4BA4D48C}">
  <dimension ref="A1:K27"/>
  <sheetViews>
    <sheetView showGridLines="0" workbookViewId="0">
      <selection activeCell="F5" sqref="F5"/>
    </sheetView>
  </sheetViews>
  <sheetFormatPr defaultRowHeight="12.75" x14ac:dyDescent="0.2"/>
  <cols>
    <col min="2" max="2" width="31.85546875" bestFit="1" customWidth="1"/>
    <col min="3" max="3" width="28.85546875" customWidth="1"/>
    <col min="4" max="6" width="26.7109375" customWidth="1"/>
    <col min="7" max="9" width="16.85546875" customWidth="1"/>
    <col min="10" max="10" width="17.5703125" customWidth="1"/>
    <col min="11" max="11" width="16.140625" customWidth="1"/>
    <col min="12" max="12" width="10.7109375" bestFit="1" customWidth="1"/>
  </cols>
  <sheetData>
    <row r="1" spans="1:11" ht="13.5" thickBot="1" x14ac:dyDescent="0.25"/>
    <row r="2" spans="1:11" ht="16.5" thickTop="1" thickBot="1" x14ac:dyDescent="0.3">
      <c r="B2" s="135" t="s">
        <v>69</v>
      </c>
      <c r="C2" s="136"/>
      <c r="D2" s="136"/>
      <c r="E2" s="136"/>
      <c r="F2" s="136"/>
      <c r="G2" s="136"/>
      <c r="H2" s="136"/>
      <c r="I2" s="136"/>
      <c r="J2" s="136"/>
      <c r="K2" s="137"/>
    </row>
    <row r="3" spans="1:11" ht="60.75" thickTop="1" x14ac:dyDescent="0.2">
      <c r="B3" s="50" t="s">
        <v>18</v>
      </c>
      <c r="C3" s="51" t="s">
        <v>19</v>
      </c>
      <c r="D3" s="51" t="s">
        <v>34</v>
      </c>
      <c r="E3" s="51" t="s">
        <v>75</v>
      </c>
      <c r="F3" s="51" t="s">
        <v>76</v>
      </c>
      <c r="G3" s="52" t="s">
        <v>36</v>
      </c>
      <c r="H3" s="52" t="s">
        <v>77</v>
      </c>
      <c r="I3" s="52" t="s">
        <v>38</v>
      </c>
      <c r="J3" s="52" t="s">
        <v>59</v>
      </c>
      <c r="K3" s="41" t="s">
        <v>37</v>
      </c>
    </row>
    <row r="4" spans="1:11" ht="15" x14ac:dyDescent="0.2">
      <c r="B4" s="53" t="s">
        <v>35</v>
      </c>
      <c r="C4" s="40"/>
      <c r="D4" s="114">
        <v>0.8</v>
      </c>
      <c r="E4" s="114">
        <v>0.15</v>
      </c>
      <c r="F4" s="114">
        <v>0.05</v>
      </c>
      <c r="G4" s="48"/>
      <c r="H4" s="49"/>
      <c r="I4" s="49"/>
      <c r="J4" s="48"/>
      <c r="K4" s="54"/>
    </row>
    <row r="5" spans="1:11" ht="15" x14ac:dyDescent="0.25">
      <c r="B5" s="26" t="s">
        <v>20</v>
      </c>
      <c r="C5" s="92"/>
      <c r="D5" s="57"/>
      <c r="E5" s="58"/>
      <c r="F5" s="58"/>
      <c r="G5" s="42">
        <f>SUM((D5*$D$4)+(E5*$E$4)+(F5*$F$4))</f>
        <v>0</v>
      </c>
      <c r="H5" s="94">
        <v>0</v>
      </c>
      <c r="I5" s="108">
        <f>G5+(G5*H5)</f>
        <v>0</v>
      </c>
      <c r="J5" s="57"/>
      <c r="K5" s="43">
        <f>SUM(J5*G5)</f>
        <v>0</v>
      </c>
    </row>
    <row r="6" spans="1:11" ht="15" x14ac:dyDescent="0.25">
      <c r="B6" s="100" t="s">
        <v>21</v>
      </c>
      <c r="C6" s="101"/>
      <c r="D6" s="102"/>
      <c r="E6" s="103"/>
      <c r="F6" s="103"/>
      <c r="G6" s="42">
        <f t="shared" ref="G6:G12" si="0">SUM((D6*$D$4)+(E6*$E$4)+(F6*$F$4))</f>
        <v>0</v>
      </c>
      <c r="H6" s="94">
        <v>0</v>
      </c>
      <c r="I6" s="108">
        <f t="shared" ref="I6:I12" si="1">G6+(G6*H6)</f>
        <v>0</v>
      </c>
      <c r="J6" s="102"/>
      <c r="K6" s="43">
        <f t="shared" ref="K6:K12" si="2">SUM(J6*G6)</f>
        <v>0</v>
      </c>
    </row>
    <row r="7" spans="1:11" ht="15" x14ac:dyDescent="0.25">
      <c r="A7" s="105"/>
      <c r="B7" s="104"/>
      <c r="C7" s="101"/>
      <c r="D7" s="102"/>
      <c r="E7" s="103"/>
      <c r="F7" s="103"/>
      <c r="G7" s="42">
        <f t="shared" si="0"/>
        <v>0</v>
      </c>
      <c r="H7" s="94">
        <v>0</v>
      </c>
      <c r="I7" s="108">
        <f t="shared" si="1"/>
        <v>0</v>
      </c>
      <c r="J7" s="102"/>
      <c r="K7" s="43">
        <f t="shared" si="2"/>
        <v>0</v>
      </c>
    </row>
    <row r="8" spans="1:11" ht="15" x14ac:dyDescent="0.25">
      <c r="A8" s="105"/>
      <c r="B8" s="106"/>
      <c r="C8" s="92"/>
      <c r="D8" s="57"/>
      <c r="E8" s="58"/>
      <c r="F8" s="58"/>
      <c r="G8" s="42">
        <f t="shared" si="0"/>
        <v>0</v>
      </c>
      <c r="H8" s="94">
        <v>0</v>
      </c>
      <c r="I8" s="108">
        <f t="shared" si="1"/>
        <v>0</v>
      </c>
      <c r="J8" s="57"/>
      <c r="K8" s="43">
        <f t="shared" si="2"/>
        <v>0</v>
      </c>
    </row>
    <row r="9" spans="1:11" ht="15" x14ac:dyDescent="0.25">
      <c r="A9" s="105"/>
      <c r="B9" s="104"/>
      <c r="C9" s="101"/>
      <c r="D9" s="102"/>
      <c r="E9" s="103"/>
      <c r="F9" s="103"/>
      <c r="G9" s="42">
        <f t="shared" si="0"/>
        <v>0</v>
      </c>
      <c r="H9" s="94">
        <v>0</v>
      </c>
      <c r="I9" s="108">
        <f t="shared" si="1"/>
        <v>0</v>
      </c>
      <c r="J9" s="102"/>
      <c r="K9" s="43">
        <f t="shared" si="2"/>
        <v>0</v>
      </c>
    </row>
    <row r="10" spans="1:11" ht="15" x14ac:dyDescent="0.25">
      <c r="A10" s="105"/>
      <c r="B10" s="104"/>
      <c r="C10" s="101"/>
      <c r="D10" s="102"/>
      <c r="E10" s="103"/>
      <c r="F10" s="103"/>
      <c r="G10" s="42">
        <f t="shared" si="0"/>
        <v>0</v>
      </c>
      <c r="H10" s="94">
        <v>0</v>
      </c>
      <c r="I10" s="108">
        <f t="shared" si="1"/>
        <v>0</v>
      </c>
      <c r="J10" s="102"/>
      <c r="K10" s="43">
        <f t="shared" si="2"/>
        <v>0</v>
      </c>
    </row>
    <row r="11" spans="1:11" ht="15" x14ac:dyDescent="0.25">
      <c r="A11" s="105"/>
      <c r="B11" s="104"/>
      <c r="C11" s="101"/>
      <c r="D11" s="102"/>
      <c r="E11" s="103"/>
      <c r="F11" s="103"/>
      <c r="G11" s="42">
        <f t="shared" si="0"/>
        <v>0</v>
      </c>
      <c r="H11" s="94">
        <v>0</v>
      </c>
      <c r="I11" s="108">
        <f t="shared" si="1"/>
        <v>0</v>
      </c>
      <c r="J11" s="102"/>
      <c r="K11" s="43">
        <f t="shared" si="2"/>
        <v>0</v>
      </c>
    </row>
    <row r="12" spans="1:11" ht="15.75" thickBot="1" x14ac:dyDescent="0.3">
      <c r="A12" s="105"/>
      <c r="B12" s="107"/>
      <c r="C12" s="93"/>
      <c r="D12" s="59"/>
      <c r="E12" s="60"/>
      <c r="F12" s="60"/>
      <c r="G12" s="42">
        <f t="shared" si="0"/>
        <v>0</v>
      </c>
      <c r="H12" s="95">
        <v>0</v>
      </c>
      <c r="I12" s="109">
        <f t="shared" si="1"/>
        <v>0</v>
      </c>
      <c r="J12" s="59"/>
      <c r="K12" s="44">
        <f t="shared" si="2"/>
        <v>0</v>
      </c>
    </row>
    <row r="13" spans="1:11" ht="38.25" customHeight="1" thickTop="1" thickBot="1" x14ac:dyDescent="0.3">
      <c r="I13" s="138" t="s">
        <v>39</v>
      </c>
      <c r="J13" s="139"/>
      <c r="K13" s="67">
        <f>SUM(K5:K12)</f>
        <v>0</v>
      </c>
    </row>
    <row r="14" spans="1:11" ht="45.75" customHeight="1" thickTop="1" x14ac:dyDescent="0.25">
      <c r="B14" s="140" t="s">
        <v>60</v>
      </c>
      <c r="C14" s="140"/>
      <c r="D14" s="140"/>
    </row>
    <row r="16" spans="1:11" x14ac:dyDescent="0.2">
      <c r="D16" s="45"/>
    </row>
    <row r="17" spans="4:4" x14ac:dyDescent="0.2">
      <c r="D17" s="45"/>
    </row>
    <row r="18" spans="4:4" x14ac:dyDescent="0.2">
      <c r="D18" s="45"/>
    </row>
    <row r="19" spans="4:4" x14ac:dyDescent="0.2">
      <c r="D19" s="45"/>
    </row>
    <row r="20" spans="4:4" x14ac:dyDescent="0.2">
      <c r="D20" s="45"/>
    </row>
    <row r="26" spans="4:4" x14ac:dyDescent="0.2">
      <c r="D26" s="45"/>
    </row>
    <row r="27" spans="4:4" x14ac:dyDescent="0.2">
      <c r="D27" s="45"/>
    </row>
  </sheetData>
  <mergeCells count="3">
    <mergeCell ref="B2:K2"/>
    <mergeCell ref="I13:J13"/>
    <mergeCell ref="B14:D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31FB-B0BB-47E0-B231-3A2E8ED1F857}">
  <dimension ref="A1:K25"/>
  <sheetViews>
    <sheetView showGridLines="0" topLeftCell="C1" workbookViewId="0">
      <selection activeCell="D5" sqref="D5"/>
    </sheetView>
  </sheetViews>
  <sheetFormatPr defaultRowHeight="12.75" x14ac:dyDescent="0.2"/>
  <cols>
    <col min="2" max="2" width="31.85546875" bestFit="1" customWidth="1"/>
    <col min="3" max="3" width="36" customWidth="1"/>
    <col min="4" max="6" width="26.7109375" customWidth="1"/>
    <col min="7" max="9" width="16.85546875" customWidth="1"/>
    <col min="10" max="10" width="17.5703125" customWidth="1"/>
    <col min="11" max="11" width="16.140625" customWidth="1"/>
    <col min="12" max="12" width="10.7109375" bestFit="1" customWidth="1"/>
  </cols>
  <sheetData>
    <row r="1" spans="1:11" ht="13.5" thickBot="1" x14ac:dyDescent="0.25"/>
    <row r="2" spans="1:11" ht="16.5" thickTop="1" thickBot="1" x14ac:dyDescent="0.3">
      <c r="B2" s="135" t="s">
        <v>70</v>
      </c>
      <c r="C2" s="136"/>
      <c r="D2" s="136"/>
      <c r="E2" s="136"/>
      <c r="F2" s="136"/>
      <c r="G2" s="136"/>
      <c r="H2" s="136"/>
      <c r="I2" s="136"/>
      <c r="J2" s="136"/>
      <c r="K2" s="137"/>
    </row>
    <row r="3" spans="1:11" ht="60.75" thickTop="1" x14ac:dyDescent="0.2">
      <c r="B3" s="50" t="s">
        <v>18</v>
      </c>
      <c r="C3" s="51" t="s">
        <v>19</v>
      </c>
      <c r="D3" s="51" t="s">
        <v>34</v>
      </c>
      <c r="E3" s="51" t="s">
        <v>75</v>
      </c>
      <c r="F3" s="51" t="s">
        <v>76</v>
      </c>
      <c r="G3" s="52" t="s">
        <v>36</v>
      </c>
      <c r="H3" s="52" t="s">
        <v>77</v>
      </c>
      <c r="I3" s="52" t="s">
        <v>38</v>
      </c>
      <c r="J3" s="52" t="s">
        <v>73</v>
      </c>
      <c r="K3" s="41" t="s">
        <v>37</v>
      </c>
    </row>
    <row r="4" spans="1:11" ht="15" x14ac:dyDescent="0.2">
      <c r="B4" s="53" t="s">
        <v>35</v>
      </c>
      <c r="C4" s="40"/>
      <c r="D4" s="47">
        <v>0.8</v>
      </c>
      <c r="E4" s="47">
        <v>0.15</v>
      </c>
      <c r="F4" s="47">
        <v>0.05</v>
      </c>
      <c r="G4" s="48"/>
      <c r="H4" s="49"/>
      <c r="I4" s="49"/>
      <c r="J4" s="48"/>
      <c r="K4" s="54"/>
    </row>
    <row r="5" spans="1:11" ht="15" x14ac:dyDescent="0.25">
      <c r="B5" s="26" t="s">
        <v>20</v>
      </c>
      <c r="C5" s="92"/>
      <c r="D5" s="92"/>
      <c r="E5" s="92"/>
      <c r="F5" s="92"/>
      <c r="G5" s="42">
        <f>SUM((D5*$D$4)+(E5*$E$4)+(F5*$F$4))</f>
        <v>0</v>
      </c>
      <c r="H5" s="94">
        <v>0</v>
      </c>
      <c r="I5" s="108">
        <f>G5+(G5*H5)</f>
        <v>0</v>
      </c>
      <c r="J5" s="92"/>
      <c r="K5" s="43">
        <f>SUM(J5*G5)</f>
        <v>0</v>
      </c>
    </row>
    <row r="6" spans="1:11" ht="15" x14ac:dyDescent="0.25">
      <c r="A6" s="105"/>
      <c r="B6" s="106"/>
      <c r="C6" s="92"/>
      <c r="D6" s="92"/>
      <c r="E6" s="92"/>
      <c r="F6" s="92"/>
      <c r="G6" s="42">
        <f t="shared" ref="G6:G10" si="0">SUM((D6*$D$4)+(E6*$E$4)+(F6*$F$4))</f>
        <v>0</v>
      </c>
      <c r="H6" s="94">
        <v>0</v>
      </c>
      <c r="I6" s="108">
        <f t="shared" ref="I6:I10" si="1">G6+(G6*H6)</f>
        <v>0</v>
      </c>
      <c r="J6" s="92"/>
      <c r="K6" s="43">
        <f t="shared" ref="K6:K10" si="2">SUM(J6*G6)</f>
        <v>0</v>
      </c>
    </row>
    <row r="7" spans="1:11" ht="15" x14ac:dyDescent="0.25">
      <c r="A7" s="105"/>
      <c r="B7" s="106"/>
      <c r="C7" s="92"/>
      <c r="D7" s="92"/>
      <c r="E7" s="92"/>
      <c r="F7" s="92"/>
      <c r="G7" s="42">
        <f t="shared" si="0"/>
        <v>0</v>
      </c>
      <c r="H7" s="94">
        <v>0</v>
      </c>
      <c r="I7" s="108">
        <f t="shared" si="1"/>
        <v>0</v>
      </c>
      <c r="J7" s="92"/>
      <c r="K7" s="43">
        <f t="shared" si="2"/>
        <v>0</v>
      </c>
    </row>
    <row r="8" spans="1:11" ht="15" x14ac:dyDescent="0.25">
      <c r="A8" s="105"/>
      <c r="B8" s="106"/>
      <c r="C8" s="92"/>
      <c r="D8" s="92"/>
      <c r="E8" s="92"/>
      <c r="F8" s="92"/>
      <c r="G8" s="42">
        <f t="shared" si="0"/>
        <v>0</v>
      </c>
      <c r="H8" s="94">
        <v>0</v>
      </c>
      <c r="I8" s="108">
        <f t="shared" si="1"/>
        <v>0</v>
      </c>
      <c r="J8" s="92"/>
      <c r="K8" s="43">
        <f t="shared" si="2"/>
        <v>0</v>
      </c>
    </row>
    <row r="9" spans="1:11" ht="15" x14ac:dyDescent="0.25">
      <c r="A9" s="105"/>
      <c r="B9" s="106"/>
      <c r="C9" s="92"/>
      <c r="D9" s="92"/>
      <c r="E9" s="92"/>
      <c r="F9" s="92"/>
      <c r="G9" s="42">
        <f t="shared" si="0"/>
        <v>0</v>
      </c>
      <c r="H9" s="94">
        <v>0</v>
      </c>
      <c r="I9" s="108">
        <f t="shared" si="1"/>
        <v>0</v>
      </c>
      <c r="J9" s="92"/>
      <c r="K9" s="43">
        <f t="shared" si="2"/>
        <v>0</v>
      </c>
    </row>
    <row r="10" spans="1:11" ht="15.75" thickBot="1" x14ac:dyDescent="0.3">
      <c r="A10" s="105"/>
      <c r="B10" s="107"/>
      <c r="C10" s="93"/>
      <c r="D10" s="93"/>
      <c r="E10" s="93"/>
      <c r="F10" s="93"/>
      <c r="G10" s="42">
        <f t="shared" si="0"/>
        <v>0</v>
      </c>
      <c r="H10" s="95">
        <v>0</v>
      </c>
      <c r="I10" s="109">
        <f t="shared" si="1"/>
        <v>0</v>
      </c>
      <c r="J10" s="93"/>
      <c r="K10" s="44">
        <f t="shared" si="2"/>
        <v>0</v>
      </c>
    </row>
    <row r="11" spans="1:11" ht="38.25" customHeight="1" thickTop="1" thickBot="1" x14ac:dyDescent="0.3">
      <c r="I11" s="138" t="s">
        <v>39</v>
      </c>
      <c r="J11" s="139"/>
      <c r="K11" s="110">
        <f>SUM(K5:K10)</f>
        <v>0</v>
      </c>
    </row>
    <row r="12" spans="1:11" ht="46.5" customHeight="1" thickTop="1" x14ac:dyDescent="0.25">
      <c r="B12" s="140" t="s">
        <v>60</v>
      </c>
      <c r="C12" s="140"/>
      <c r="D12" s="140"/>
      <c r="H12" s="111"/>
    </row>
    <row r="13" spans="1:11" x14ac:dyDescent="0.2">
      <c r="H13" s="111"/>
    </row>
    <row r="14" spans="1:11" x14ac:dyDescent="0.2">
      <c r="D14" s="45"/>
    </row>
    <row r="15" spans="1:11" x14ac:dyDescent="0.2">
      <c r="D15" s="45"/>
    </row>
    <row r="16" spans="1:11" x14ac:dyDescent="0.2">
      <c r="D16" s="45"/>
    </row>
    <row r="17" spans="4:4" x14ac:dyDescent="0.2">
      <c r="D17" s="45"/>
    </row>
    <row r="18" spans="4:4" x14ac:dyDescent="0.2">
      <c r="D18" s="45"/>
    </row>
    <row r="24" spans="4:4" x14ac:dyDescent="0.2">
      <c r="D24" s="45"/>
    </row>
    <row r="25" spans="4:4" x14ac:dyDescent="0.2">
      <c r="D25" s="45"/>
    </row>
  </sheetData>
  <mergeCells count="3">
    <mergeCell ref="B2:K2"/>
    <mergeCell ref="I11:J11"/>
    <mergeCell ref="B12:D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2E27-8535-4901-901B-7A5759636018}">
  <dimension ref="B1:H27"/>
  <sheetViews>
    <sheetView showGridLines="0" zoomScaleNormal="100" workbookViewId="0">
      <selection activeCell="F25" sqref="F25"/>
    </sheetView>
  </sheetViews>
  <sheetFormatPr defaultColWidth="37.42578125" defaultRowHeight="15" x14ac:dyDescent="0.25"/>
  <cols>
    <col min="1" max="1" width="8.42578125" style="1" customWidth="1"/>
    <col min="2" max="2" width="64.7109375" style="1" customWidth="1"/>
    <col min="3" max="7" width="17.7109375" style="1" customWidth="1"/>
    <col min="8" max="8" width="29.42578125" style="1" bestFit="1" customWidth="1"/>
    <col min="9" max="16384" width="37.42578125" style="1"/>
  </cols>
  <sheetData>
    <row r="1" spans="2:8" s="14" customFormat="1" ht="15.75" thickBot="1" x14ac:dyDescent="0.3"/>
    <row r="2" spans="2:8" ht="16.5" thickTop="1" thickBot="1" x14ac:dyDescent="0.3">
      <c r="B2" s="141" t="s">
        <v>67</v>
      </c>
      <c r="C2" s="142"/>
      <c r="D2" s="142"/>
      <c r="E2" s="142"/>
      <c r="F2" s="142"/>
      <c r="G2" s="143"/>
      <c r="H2" s="14"/>
    </row>
    <row r="3" spans="2:8" ht="31.5" thickTop="1" thickBot="1" x14ac:dyDescent="0.3">
      <c r="B3" s="22" t="s">
        <v>16</v>
      </c>
      <c r="C3" s="23" t="s">
        <v>57</v>
      </c>
      <c r="D3" s="91" t="s">
        <v>74</v>
      </c>
      <c r="E3" s="24" t="s">
        <v>79</v>
      </c>
      <c r="F3" s="112" t="s">
        <v>78</v>
      </c>
      <c r="G3" s="24" t="s">
        <v>58</v>
      </c>
      <c r="H3" s="14"/>
    </row>
    <row r="4" spans="2:8" ht="15.75" thickTop="1" x14ac:dyDescent="0.25">
      <c r="B4" s="80"/>
      <c r="C4" s="81">
        <v>0</v>
      </c>
      <c r="D4" s="81">
        <v>0</v>
      </c>
      <c r="E4" s="25">
        <f>C4-D4</f>
        <v>0</v>
      </c>
      <c r="F4" s="88">
        <v>0</v>
      </c>
      <c r="G4" s="25">
        <f>E4*(1+F4)</f>
        <v>0</v>
      </c>
      <c r="H4" s="14"/>
    </row>
    <row r="5" spans="2:8" x14ac:dyDescent="0.25">
      <c r="B5" s="82"/>
      <c r="C5" s="81">
        <v>0</v>
      </c>
      <c r="D5" s="81">
        <v>0</v>
      </c>
      <c r="E5" s="25">
        <f t="shared" ref="E5:E21" si="0">C5-D5</f>
        <v>0</v>
      </c>
      <c r="F5" s="89">
        <v>0</v>
      </c>
      <c r="G5" s="25">
        <f t="shared" ref="G5:G21" si="1">E5*(1+F5)</f>
        <v>0</v>
      </c>
      <c r="H5" s="14"/>
    </row>
    <row r="6" spans="2:8" x14ac:dyDescent="0.25">
      <c r="B6" s="82"/>
      <c r="C6" s="81">
        <v>0</v>
      </c>
      <c r="D6" s="81">
        <v>0</v>
      </c>
      <c r="E6" s="25">
        <f t="shared" si="0"/>
        <v>0</v>
      </c>
      <c r="F6" s="89">
        <v>0</v>
      </c>
      <c r="G6" s="25">
        <f t="shared" si="1"/>
        <v>0</v>
      </c>
      <c r="H6" s="14"/>
    </row>
    <row r="7" spans="2:8" x14ac:dyDescent="0.25">
      <c r="B7" s="82"/>
      <c r="C7" s="81">
        <v>0</v>
      </c>
      <c r="D7" s="81">
        <v>0</v>
      </c>
      <c r="E7" s="25">
        <f t="shared" si="0"/>
        <v>0</v>
      </c>
      <c r="F7" s="89">
        <v>0</v>
      </c>
      <c r="G7" s="25">
        <f t="shared" si="1"/>
        <v>0</v>
      </c>
      <c r="H7" s="14"/>
    </row>
    <row r="8" spans="2:8" x14ac:dyDescent="0.25">
      <c r="B8" s="82"/>
      <c r="C8" s="81">
        <v>0</v>
      </c>
      <c r="D8" s="81">
        <v>0</v>
      </c>
      <c r="E8" s="25">
        <f t="shared" si="0"/>
        <v>0</v>
      </c>
      <c r="F8" s="89">
        <v>0</v>
      </c>
      <c r="G8" s="25">
        <f t="shared" si="1"/>
        <v>0</v>
      </c>
      <c r="H8" s="14"/>
    </row>
    <row r="9" spans="2:8" x14ac:dyDescent="0.25">
      <c r="B9" s="82"/>
      <c r="C9" s="81">
        <v>0</v>
      </c>
      <c r="D9" s="81">
        <v>0</v>
      </c>
      <c r="E9" s="25">
        <f t="shared" si="0"/>
        <v>0</v>
      </c>
      <c r="F9" s="89">
        <v>0</v>
      </c>
      <c r="G9" s="25">
        <f t="shared" si="1"/>
        <v>0</v>
      </c>
      <c r="H9" s="14"/>
    </row>
    <row r="10" spans="2:8" x14ac:dyDescent="0.25">
      <c r="B10" s="83"/>
      <c r="C10" s="81">
        <v>0</v>
      </c>
      <c r="D10" s="81">
        <v>0</v>
      </c>
      <c r="E10" s="25">
        <f t="shared" si="0"/>
        <v>0</v>
      </c>
      <c r="F10" s="90">
        <v>0</v>
      </c>
      <c r="G10" s="25">
        <f t="shared" si="1"/>
        <v>0</v>
      </c>
      <c r="H10" s="14"/>
    </row>
    <row r="11" spans="2:8" x14ac:dyDescent="0.25">
      <c r="B11" s="83"/>
      <c r="C11" s="81">
        <v>0</v>
      </c>
      <c r="D11" s="81">
        <v>0</v>
      </c>
      <c r="E11" s="25">
        <f t="shared" si="0"/>
        <v>0</v>
      </c>
      <c r="F11" s="90">
        <v>0</v>
      </c>
      <c r="G11" s="25">
        <f t="shared" si="1"/>
        <v>0</v>
      </c>
      <c r="H11" s="14"/>
    </row>
    <row r="12" spans="2:8" x14ac:dyDescent="0.25">
      <c r="B12" s="83"/>
      <c r="C12" s="81">
        <v>0</v>
      </c>
      <c r="D12" s="81">
        <v>0</v>
      </c>
      <c r="E12" s="25">
        <f t="shared" si="0"/>
        <v>0</v>
      </c>
      <c r="F12" s="90">
        <v>0</v>
      </c>
      <c r="G12" s="25">
        <f t="shared" si="1"/>
        <v>0</v>
      </c>
      <c r="H12" s="14"/>
    </row>
    <row r="13" spans="2:8" x14ac:dyDescent="0.25">
      <c r="B13" s="83"/>
      <c r="C13" s="81">
        <v>0</v>
      </c>
      <c r="D13" s="81">
        <v>0</v>
      </c>
      <c r="E13" s="25">
        <f t="shared" si="0"/>
        <v>0</v>
      </c>
      <c r="F13" s="90">
        <v>0</v>
      </c>
      <c r="G13" s="25">
        <f t="shared" si="1"/>
        <v>0</v>
      </c>
      <c r="H13" s="14"/>
    </row>
    <row r="14" spans="2:8" x14ac:dyDescent="0.25">
      <c r="B14" s="83"/>
      <c r="C14" s="81">
        <v>0</v>
      </c>
      <c r="D14" s="81">
        <v>0</v>
      </c>
      <c r="E14" s="25">
        <f t="shared" si="0"/>
        <v>0</v>
      </c>
      <c r="F14" s="90">
        <v>0</v>
      </c>
      <c r="G14" s="25">
        <f t="shared" si="1"/>
        <v>0</v>
      </c>
      <c r="H14" s="14"/>
    </row>
    <row r="15" spans="2:8" x14ac:dyDescent="0.25">
      <c r="B15" s="83"/>
      <c r="C15" s="81">
        <v>0</v>
      </c>
      <c r="D15" s="81">
        <v>0</v>
      </c>
      <c r="E15" s="25">
        <f t="shared" si="0"/>
        <v>0</v>
      </c>
      <c r="F15" s="90">
        <v>0</v>
      </c>
      <c r="G15" s="25">
        <f t="shared" si="1"/>
        <v>0</v>
      </c>
      <c r="H15" s="14"/>
    </row>
    <row r="16" spans="2:8" x14ac:dyDescent="0.25">
      <c r="B16" s="83"/>
      <c r="C16" s="81">
        <v>0</v>
      </c>
      <c r="D16" s="81">
        <v>0</v>
      </c>
      <c r="E16" s="25">
        <f t="shared" si="0"/>
        <v>0</v>
      </c>
      <c r="F16" s="90">
        <v>0</v>
      </c>
      <c r="G16" s="25">
        <f t="shared" si="1"/>
        <v>0</v>
      </c>
      <c r="H16" s="14"/>
    </row>
    <row r="17" spans="2:8" x14ac:dyDescent="0.25">
      <c r="B17" s="83"/>
      <c r="C17" s="81">
        <v>0</v>
      </c>
      <c r="D17" s="81">
        <v>0</v>
      </c>
      <c r="E17" s="25">
        <f t="shared" si="0"/>
        <v>0</v>
      </c>
      <c r="F17" s="90">
        <v>0</v>
      </c>
      <c r="G17" s="25">
        <f t="shared" si="1"/>
        <v>0</v>
      </c>
      <c r="H17" s="14"/>
    </row>
    <row r="18" spans="2:8" x14ac:dyDescent="0.25">
      <c r="B18" s="83"/>
      <c r="C18" s="81">
        <v>0</v>
      </c>
      <c r="D18" s="81">
        <v>0</v>
      </c>
      <c r="E18" s="25">
        <f t="shared" si="0"/>
        <v>0</v>
      </c>
      <c r="F18" s="90">
        <v>0</v>
      </c>
      <c r="G18" s="25">
        <f t="shared" si="1"/>
        <v>0</v>
      </c>
      <c r="H18" s="14"/>
    </row>
    <row r="19" spans="2:8" x14ac:dyDescent="0.25">
      <c r="B19" s="84"/>
      <c r="C19" s="81">
        <v>0</v>
      </c>
      <c r="D19" s="81">
        <v>0</v>
      </c>
      <c r="E19" s="25">
        <f t="shared" si="0"/>
        <v>0</v>
      </c>
      <c r="F19" s="90">
        <v>0</v>
      </c>
      <c r="G19" s="25">
        <f t="shared" si="1"/>
        <v>0</v>
      </c>
    </row>
    <row r="20" spans="2:8" x14ac:dyDescent="0.25">
      <c r="B20" s="83"/>
      <c r="C20" s="81">
        <v>0</v>
      </c>
      <c r="D20" s="81">
        <v>0</v>
      </c>
      <c r="E20" s="25">
        <f t="shared" si="0"/>
        <v>0</v>
      </c>
      <c r="F20" s="90">
        <v>0</v>
      </c>
      <c r="G20" s="25">
        <f t="shared" si="1"/>
        <v>0</v>
      </c>
    </row>
    <row r="21" spans="2:8" ht="15.75" thickBot="1" x14ac:dyDescent="0.3">
      <c r="B21" s="83"/>
      <c r="C21" s="81">
        <v>0</v>
      </c>
      <c r="D21" s="81">
        <v>0</v>
      </c>
      <c r="E21" s="25">
        <f t="shared" si="0"/>
        <v>0</v>
      </c>
      <c r="F21" s="90">
        <v>0</v>
      </c>
      <c r="G21" s="25">
        <f t="shared" si="1"/>
        <v>0</v>
      </c>
    </row>
    <row r="22" spans="2:8" ht="15.75" thickBot="1" x14ac:dyDescent="0.3">
      <c r="B22" s="27" t="s">
        <v>22</v>
      </c>
      <c r="C22" s="28"/>
      <c r="D22" s="87"/>
      <c r="E22" s="29">
        <f>SUM(E4:E21)</f>
        <v>0</v>
      </c>
      <c r="F22" s="87"/>
      <c r="G22" s="29">
        <f>SUM(G4:G21)</f>
        <v>0</v>
      </c>
    </row>
    <row r="23" spans="2:8" ht="15.75" thickTop="1" x14ac:dyDescent="0.25"/>
    <row r="25" spans="2:8" ht="120" x14ac:dyDescent="0.25">
      <c r="B25" s="10" t="s">
        <v>72</v>
      </c>
    </row>
    <row r="27" spans="2:8" ht="117.75" customHeight="1" x14ac:dyDescent="0.25"/>
  </sheetData>
  <mergeCells count="1">
    <mergeCell ref="B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0A4D2-7845-4E12-A0F5-1BCD9927F905}">
  <dimension ref="B1:H27"/>
  <sheetViews>
    <sheetView showGridLines="0" zoomScale="90" zoomScaleNormal="90" workbookViewId="0">
      <selection activeCell="F25" sqref="F25"/>
    </sheetView>
  </sheetViews>
  <sheetFormatPr defaultColWidth="37.42578125" defaultRowHeight="15" x14ac:dyDescent="0.25"/>
  <cols>
    <col min="1" max="1" width="8.42578125" style="1" customWidth="1"/>
    <col min="2" max="2" width="64.7109375" style="1" customWidth="1"/>
    <col min="3" max="7" width="17.7109375" style="1" customWidth="1"/>
    <col min="8" max="8" width="29.42578125" style="1" bestFit="1" customWidth="1"/>
    <col min="9" max="16384" width="37.42578125" style="1"/>
  </cols>
  <sheetData>
    <row r="1" spans="2:8" s="14" customFormat="1" ht="15.75" thickBot="1" x14ac:dyDescent="0.3"/>
    <row r="2" spans="2:8" ht="16.5" thickTop="1" thickBot="1" x14ac:dyDescent="0.3">
      <c r="B2" s="141" t="s">
        <v>68</v>
      </c>
      <c r="C2" s="142"/>
      <c r="D2" s="142"/>
      <c r="E2" s="142"/>
      <c r="F2" s="142"/>
      <c r="G2" s="143"/>
      <c r="H2" s="14"/>
    </row>
    <row r="3" spans="2:8" ht="31.5" thickTop="1" thickBot="1" x14ac:dyDescent="0.3">
      <c r="B3" s="22" t="s">
        <v>16</v>
      </c>
      <c r="C3" s="23" t="s">
        <v>57</v>
      </c>
      <c r="D3" s="113" t="s">
        <v>74</v>
      </c>
      <c r="E3" s="24" t="s">
        <v>57</v>
      </c>
      <c r="F3" s="91" t="s">
        <v>78</v>
      </c>
      <c r="G3" s="24" t="s">
        <v>58</v>
      </c>
      <c r="H3" s="14"/>
    </row>
    <row r="4" spans="2:8" ht="15.75" thickTop="1" x14ac:dyDescent="0.25">
      <c r="B4" s="80"/>
      <c r="C4" s="81">
        <v>0</v>
      </c>
      <c r="D4" s="81">
        <v>0</v>
      </c>
      <c r="E4" s="122">
        <f>C4-D4</f>
        <v>0</v>
      </c>
      <c r="F4" s="117">
        <v>0</v>
      </c>
      <c r="G4" s="115">
        <f>E4*(1+F4)</f>
        <v>0</v>
      </c>
      <c r="H4" s="14"/>
    </row>
    <row r="5" spans="2:8" x14ac:dyDescent="0.25">
      <c r="B5" s="82"/>
      <c r="C5" s="81">
        <v>0</v>
      </c>
      <c r="D5" s="81">
        <v>0</v>
      </c>
      <c r="E5" s="120">
        <f t="shared" ref="E5:E21" si="0">C5-D5</f>
        <v>0</v>
      </c>
      <c r="F5" s="118">
        <v>0</v>
      </c>
      <c r="G5" s="116">
        <f t="shared" ref="G5:G21" si="1">E5*(1+F5)</f>
        <v>0</v>
      </c>
      <c r="H5" s="14"/>
    </row>
    <row r="6" spans="2:8" x14ac:dyDescent="0.25">
      <c r="B6" s="82"/>
      <c r="C6" s="81">
        <v>0</v>
      </c>
      <c r="D6" s="81">
        <v>0</v>
      </c>
      <c r="E6" s="120">
        <f t="shared" si="0"/>
        <v>0</v>
      </c>
      <c r="F6" s="118">
        <v>0</v>
      </c>
      <c r="G6" s="123">
        <f t="shared" si="1"/>
        <v>0</v>
      </c>
      <c r="H6" s="14"/>
    </row>
    <row r="7" spans="2:8" x14ac:dyDescent="0.25">
      <c r="B7" s="82"/>
      <c r="C7" s="81">
        <v>0</v>
      </c>
      <c r="D7" s="81">
        <v>0</v>
      </c>
      <c r="E7" s="120">
        <f t="shared" si="0"/>
        <v>0</v>
      </c>
      <c r="F7" s="118">
        <v>0</v>
      </c>
      <c r="G7" s="116">
        <f t="shared" si="1"/>
        <v>0</v>
      </c>
      <c r="H7" s="14"/>
    </row>
    <row r="8" spans="2:8" x14ac:dyDescent="0.25">
      <c r="B8" s="82"/>
      <c r="C8" s="81">
        <v>0</v>
      </c>
      <c r="D8" s="81">
        <v>0</v>
      </c>
      <c r="E8" s="122">
        <f t="shared" si="0"/>
        <v>0</v>
      </c>
      <c r="F8" s="118">
        <v>0</v>
      </c>
      <c r="G8" s="124">
        <f t="shared" si="1"/>
        <v>0</v>
      </c>
      <c r="H8" s="14"/>
    </row>
    <row r="9" spans="2:8" x14ac:dyDescent="0.25">
      <c r="B9" s="82"/>
      <c r="C9" s="81">
        <v>0</v>
      </c>
      <c r="D9" s="81">
        <v>0</v>
      </c>
      <c r="E9" s="120">
        <f t="shared" si="0"/>
        <v>0</v>
      </c>
      <c r="F9" s="118">
        <v>0</v>
      </c>
      <c r="G9" s="124">
        <f t="shared" si="1"/>
        <v>0</v>
      </c>
      <c r="H9" s="14"/>
    </row>
    <row r="10" spans="2:8" x14ac:dyDescent="0.25">
      <c r="B10" s="83"/>
      <c r="C10" s="81">
        <v>0</v>
      </c>
      <c r="D10" s="81">
        <v>0</v>
      </c>
      <c r="E10" s="121">
        <f t="shared" si="0"/>
        <v>0</v>
      </c>
      <c r="F10" s="119">
        <v>0</v>
      </c>
      <c r="G10" s="124">
        <f t="shared" si="1"/>
        <v>0</v>
      </c>
      <c r="H10" s="14"/>
    </row>
    <row r="11" spans="2:8" x14ac:dyDescent="0.25">
      <c r="B11" s="83"/>
      <c r="C11" s="81">
        <v>0</v>
      </c>
      <c r="D11" s="81">
        <v>0</v>
      </c>
      <c r="E11" s="120">
        <f t="shared" si="0"/>
        <v>0</v>
      </c>
      <c r="F11" s="119">
        <v>0</v>
      </c>
      <c r="G11" s="124">
        <f t="shared" si="1"/>
        <v>0</v>
      </c>
      <c r="H11" s="14"/>
    </row>
    <row r="12" spans="2:8" x14ac:dyDescent="0.25">
      <c r="B12" s="83"/>
      <c r="C12" s="81">
        <v>0</v>
      </c>
      <c r="D12" s="81">
        <v>0</v>
      </c>
      <c r="E12" s="120">
        <f t="shared" si="0"/>
        <v>0</v>
      </c>
      <c r="F12" s="119">
        <v>0</v>
      </c>
      <c r="G12" s="124">
        <f t="shared" si="1"/>
        <v>0</v>
      </c>
      <c r="H12" s="14"/>
    </row>
    <row r="13" spans="2:8" x14ac:dyDescent="0.25">
      <c r="B13" s="83"/>
      <c r="C13" s="81">
        <v>0</v>
      </c>
      <c r="D13" s="81">
        <v>0</v>
      </c>
      <c r="E13" s="120">
        <f t="shared" si="0"/>
        <v>0</v>
      </c>
      <c r="F13" s="119">
        <v>0</v>
      </c>
      <c r="G13" s="124">
        <f t="shared" si="1"/>
        <v>0</v>
      </c>
      <c r="H13" s="14"/>
    </row>
    <row r="14" spans="2:8" x14ac:dyDescent="0.25">
      <c r="B14" s="83"/>
      <c r="C14" s="81">
        <v>0</v>
      </c>
      <c r="D14" s="81">
        <v>0</v>
      </c>
      <c r="E14" s="122">
        <f t="shared" si="0"/>
        <v>0</v>
      </c>
      <c r="F14" s="119">
        <v>0</v>
      </c>
      <c r="G14" s="124">
        <f t="shared" si="1"/>
        <v>0</v>
      </c>
      <c r="H14" s="14"/>
    </row>
    <row r="15" spans="2:8" x14ac:dyDescent="0.25">
      <c r="B15" s="83"/>
      <c r="C15" s="81">
        <v>0</v>
      </c>
      <c r="D15" s="81">
        <v>0</v>
      </c>
      <c r="E15" s="120">
        <f t="shared" si="0"/>
        <v>0</v>
      </c>
      <c r="F15" s="119">
        <v>0</v>
      </c>
      <c r="G15" s="124">
        <f t="shared" si="1"/>
        <v>0</v>
      </c>
      <c r="H15" s="14"/>
    </row>
    <row r="16" spans="2:8" x14ac:dyDescent="0.25">
      <c r="B16" s="83"/>
      <c r="C16" s="81">
        <v>0</v>
      </c>
      <c r="D16" s="81">
        <v>0</v>
      </c>
      <c r="E16" s="120">
        <f t="shared" si="0"/>
        <v>0</v>
      </c>
      <c r="F16" s="119">
        <v>0</v>
      </c>
      <c r="G16" s="124">
        <f t="shared" si="1"/>
        <v>0</v>
      </c>
      <c r="H16" s="14"/>
    </row>
    <row r="17" spans="2:8" x14ac:dyDescent="0.25">
      <c r="B17" s="83"/>
      <c r="C17" s="81">
        <v>0</v>
      </c>
      <c r="D17" s="81">
        <v>0</v>
      </c>
      <c r="E17" s="122">
        <f t="shared" si="0"/>
        <v>0</v>
      </c>
      <c r="F17" s="119">
        <v>0</v>
      </c>
      <c r="G17" s="124">
        <f t="shared" si="1"/>
        <v>0</v>
      </c>
      <c r="H17" s="14"/>
    </row>
    <row r="18" spans="2:8" x14ac:dyDescent="0.25">
      <c r="B18" s="83"/>
      <c r="C18" s="81">
        <v>0</v>
      </c>
      <c r="D18" s="81">
        <v>0</v>
      </c>
      <c r="E18" s="120">
        <f t="shared" si="0"/>
        <v>0</v>
      </c>
      <c r="F18" s="119">
        <v>0</v>
      </c>
      <c r="G18" s="124">
        <f t="shared" si="1"/>
        <v>0</v>
      </c>
      <c r="H18" s="14"/>
    </row>
    <row r="19" spans="2:8" x14ac:dyDescent="0.25">
      <c r="B19" s="84"/>
      <c r="C19" s="81">
        <v>0</v>
      </c>
      <c r="D19" s="81">
        <v>0</v>
      </c>
      <c r="E19" s="122">
        <f t="shared" si="0"/>
        <v>0</v>
      </c>
      <c r="F19" s="119">
        <v>0</v>
      </c>
      <c r="G19" s="124">
        <f t="shared" si="1"/>
        <v>0</v>
      </c>
      <c r="H19" s="14"/>
    </row>
    <row r="20" spans="2:8" x14ac:dyDescent="0.25">
      <c r="B20" s="83"/>
      <c r="C20" s="81">
        <v>0</v>
      </c>
      <c r="D20" s="81">
        <v>0</v>
      </c>
      <c r="E20" s="121">
        <f t="shared" si="0"/>
        <v>0</v>
      </c>
      <c r="F20" s="119">
        <v>0</v>
      </c>
      <c r="G20" s="124">
        <f t="shared" si="1"/>
        <v>0</v>
      </c>
    </row>
    <row r="21" spans="2:8" ht="15.75" thickBot="1" x14ac:dyDescent="0.3">
      <c r="B21" s="83"/>
      <c r="C21" s="81">
        <v>0</v>
      </c>
      <c r="D21" s="81">
        <v>0</v>
      </c>
      <c r="E21" s="121">
        <f t="shared" si="0"/>
        <v>0</v>
      </c>
      <c r="F21" s="119">
        <v>0</v>
      </c>
      <c r="G21" s="125">
        <f t="shared" si="1"/>
        <v>0</v>
      </c>
    </row>
    <row r="22" spans="2:8" ht="15.75" thickBot="1" x14ac:dyDescent="0.3">
      <c r="B22" s="127" t="s">
        <v>22</v>
      </c>
      <c r="C22" s="128"/>
      <c r="D22" s="87"/>
      <c r="E22" s="126">
        <f>SUM(E4:E21)</f>
        <v>0</v>
      </c>
      <c r="F22" s="87"/>
      <c r="G22" s="29">
        <f>SUM(G4:G21)</f>
        <v>0</v>
      </c>
    </row>
    <row r="23" spans="2:8" ht="15.75" thickTop="1" x14ac:dyDescent="0.25"/>
    <row r="25" spans="2:8" ht="120" x14ac:dyDescent="0.25">
      <c r="B25" s="10" t="s">
        <v>72</v>
      </c>
    </row>
    <row r="27" spans="2:8" ht="114.75" customHeight="1" x14ac:dyDescent="0.25"/>
  </sheetData>
  <mergeCells count="1">
    <mergeCell ref="B2:G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4DB1B-A145-48EB-AE86-917B6144C8CD}">
  <dimension ref="B1:I23"/>
  <sheetViews>
    <sheetView showGridLines="0" workbookViewId="0">
      <selection activeCell="D9" sqref="D9"/>
    </sheetView>
  </sheetViews>
  <sheetFormatPr defaultRowHeight="12.75" x14ac:dyDescent="0.2"/>
  <cols>
    <col min="2" max="2" width="61.5703125" customWidth="1"/>
    <col min="3" max="3" width="21.5703125" customWidth="1"/>
    <col min="8" max="8" width="8.7109375" bestFit="1" customWidth="1"/>
    <col min="9" max="9" width="17.28515625" customWidth="1"/>
  </cols>
  <sheetData>
    <row r="1" spans="2:9" ht="15.75" thickBot="1" x14ac:dyDescent="0.3">
      <c r="B1" s="71"/>
    </row>
    <row r="2" spans="2:9" ht="16.5" thickTop="1" thickBot="1" x14ac:dyDescent="0.3">
      <c r="B2" s="141" t="s">
        <v>71</v>
      </c>
      <c r="C2" s="142"/>
      <c r="D2" s="142"/>
      <c r="E2" s="142"/>
      <c r="F2" s="142"/>
      <c r="G2" s="142"/>
      <c r="H2" s="142"/>
      <c r="I2" s="142"/>
    </row>
    <row r="3" spans="2:9" ht="49.5" customHeight="1" thickTop="1" thickBot="1" x14ac:dyDescent="0.25">
      <c r="B3" s="31" t="s">
        <v>23</v>
      </c>
      <c r="C3" s="31" t="s">
        <v>24</v>
      </c>
      <c r="D3" s="31" t="s">
        <v>29</v>
      </c>
      <c r="E3" s="32" t="s">
        <v>78</v>
      </c>
      <c r="F3" s="31" t="s">
        <v>31</v>
      </c>
      <c r="G3" s="31" t="s">
        <v>44</v>
      </c>
      <c r="H3" s="31" t="s">
        <v>45</v>
      </c>
      <c r="I3" s="31" t="s">
        <v>47</v>
      </c>
    </row>
    <row r="4" spans="2:9" ht="15.75" thickTop="1" x14ac:dyDescent="0.25">
      <c r="B4" s="33" t="s">
        <v>42</v>
      </c>
      <c r="C4" s="30" t="s">
        <v>25</v>
      </c>
      <c r="D4" s="85"/>
      <c r="E4" s="96">
        <v>0</v>
      </c>
      <c r="F4" s="65">
        <f>D4+(D4*E4)</f>
        <v>0</v>
      </c>
      <c r="G4" s="34">
        <v>12002</v>
      </c>
      <c r="H4" s="34">
        <v>2126</v>
      </c>
      <c r="I4" s="63">
        <f>SUM((H4+G4)*D4)</f>
        <v>0</v>
      </c>
    </row>
    <row r="5" spans="2:9" ht="15" x14ac:dyDescent="0.25">
      <c r="B5" s="33" t="s">
        <v>43</v>
      </c>
      <c r="C5" s="30" t="s">
        <v>25</v>
      </c>
      <c r="D5" s="85"/>
      <c r="E5" s="97">
        <v>0</v>
      </c>
      <c r="F5" s="35">
        <f t="shared" ref="F5:F8" si="0">D5+(D5*E5)</f>
        <v>0</v>
      </c>
      <c r="G5" s="61">
        <v>1208</v>
      </c>
      <c r="H5" s="61">
        <v>0</v>
      </c>
      <c r="I5" s="63">
        <f t="shared" ref="I5:I8" si="1">SUM((H5+G5)*D5)</f>
        <v>0</v>
      </c>
    </row>
    <row r="6" spans="2:9" ht="15" x14ac:dyDescent="0.25">
      <c r="B6" s="33" t="s">
        <v>32</v>
      </c>
      <c r="C6" s="30" t="s">
        <v>25</v>
      </c>
      <c r="D6" s="85"/>
      <c r="E6" s="97">
        <v>0</v>
      </c>
      <c r="F6" s="35">
        <f t="shared" si="0"/>
        <v>0</v>
      </c>
      <c r="G6" s="33">
        <v>4519</v>
      </c>
      <c r="H6" s="33">
        <v>838</v>
      </c>
      <c r="I6" s="63">
        <f t="shared" si="1"/>
        <v>0</v>
      </c>
    </row>
    <row r="7" spans="2:9" ht="15" x14ac:dyDescent="0.25">
      <c r="B7" s="33" t="s">
        <v>46</v>
      </c>
      <c r="C7" s="30" t="s">
        <v>25</v>
      </c>
      <c r="D7" s="85"/>
      <c r="E7" s="97">
        <v>0</v>
      </c>
      <c r="F7" s="35">
        <f t="shared" si="0"/>
        <v>0</v>
      </c>
      <c r="G7" s="33">
        <v>2102</v>
      </c>
      <c r="H7" s="33">
        <v>1940</v>
      </c>
      <c r="I7" s="63">
        <f t="shared" si="1"/>
        <v>0</v>
      </c>
    </row>
    <row r="8" spans="2:9" ht="15" x14ac:dyDescent="0.25">
      <c r="B8" s="33" t="s">
        <v>30</v>
      </c>
      <c r="C8" s="30" t="s">
        <v>25</v>
      </c>
      <c r="D8" s="85"/>
      <c r="E8" s="97">
        <v>0</v>
      </c>
      <c r="F8" s="35">
        <f t="shared" si="0"/>
        <v>0</v>
      </c>
      <c r="G8" s="61">
        <v>1038</v>
      </c>
      <c r="H8" s="61">
        <v>0</v>
      </c>
      <c r="I8" s="63">
        <f t="shared" si="1"/>
        <v>0</v>
      </c>
    </row>
    <row r="9" spans="2:9" ht="15" x14ac:dyDescent="0.25">
      <c r="B9" s="33" t="s">
        <v>48</v>
      </c>
      <c r="C9" s="30" t="s">
        <v>25</v>
      </c>
      <c r="D9" s="85"/>
      <c r="E9" s="97">
        <v>0</v>
      </c>
      <c r="F9" s="35">
        <f>D9+(D9*E9)</f>
        <v>0</v>
      </c>
      <c r="G9" s="61">
        <v>1622</v>
      </c>
      <c r="H9" s="61">
        <v>489</v>
      </c>
      <c r="I9" s="63">
        <f>SUM((G9+H9)*D9)</f>
        <v>0</v>
      </c>
    </row>
    <row r="10" spans="2:9" ht="15" x14ac:dyDescent="0.25">
      <c r="B10" s="33" t="s">
        <v>49</v>
      </c>
      <c r="C10" s="30" t="s">
        <v>25</v>
      </c>
      <c r="D10" s="85"/>
      <c r="E10" s="97">
        <v>0</v>
      </c>
      <c r="F10" s="35">
        <f t="shared" ref="F10:F14" si="2">D10+(D10*E10)</f>
        <v>0</v>
      </c>
      <c r="G10" s="33">
        <v>4979</v>
      </c>
      <c r="H10" s="33">
        <v>4393</v>
      </c>
      <c r="I10" s="63">
        <f t="shared" ref="I10:I19" si="3">SUM((G10+H10)*D10)</f>
        <v>0</v>
      </c>
    </row>
    <row r="11" spans="2:9" ht="15" x14ac:dyDescent="0.25">
      <c r="B11" s="33" t="s">
        <v>50</v>
      </c>
      <c r="C11" s="30" t="s">
        <v>25</v>
      </c>
      <c r="D11" s="85"/>
      <c r="E11" s="97">
        <v>0</v>
      </c>
      <c r="F11" s="35">
        <f t="shared" si="2"/>
        <v>0</v>
      </c>
      <c r="G11" s="33">
        <v>263</v>
      </c>
      <c r="H11" s="33">
        <v>0</v>
      </c>
      <c r="I11" s="63">
        <f t="shared" si="3"/>
        <v>0</v>
      </c>
    </row>
    <row r="12" spans="2:9" ht="15" x14ac:dyDescent="0.25">
      <c r="B12" s="33" t="s">
        <v>51</v>
      </c>
      <c r="C12" s="30" t="s">
        <v>25</v>
      </c>
      <c r="D12" s="85"/>
      <c r="E12" s="97">
        <v>0</v>
      </c>
      <c r="F12" s="35">
        <f t="shared" si="2"/>
        <v>0</v>
      </c>
      <c r="G12" s="61">
        <v>681</v>
      </c>
      <c r="H12" s="61">
        <v>118</v>
      </c>
      <c r="I12" s="63">
        <f t="shared" si="3"/>
        <v>0</v>
      </c>
    </row>
    <row r="13" spans="2:9" ht="15" x14ac:dyDescent="0.25">
      <c r="B13" s="33" t="s">
        <v>52</v>
      </c>
      <c r="C13" s="30" t="s">
        <v>25</v>
      </c>
      <c r="D13" s="85"/>
      <c r="E13" s="97">
        <v>0</v>
      </c>
      <c r="F13" s="35">
        <f t="shared" si="2"/>
        <v>0</v>
      </c>
      <c r="G13" s="33">
        <v>109</v>
      </c>
      <c r="H13" s="33">
        <v>68</v>
      </c>
      <c r="I13" s="63">
        <f t="shared" si="3"/>
        <v>0</v>
      </c>
    </row>
    <row r="14" spans="2:9" ht="15" x14ac:dyDescent="0.25">
      <c r="B14" s="33" t="s">
        <v>28</v>
      </c>
      <c r="C14" s="30" t="s">
        <v>25</v>
      </c>
      <c r="D14" s="85"/>
      <c r="E14" s="97">
        <v>0</v>
      </c>
      <c r="F14" s="35">
        <f t="shared" si="2"/>
        <v>0</v>
      </c>
      <c r="G14" s="33">
        <v>2579</v>
      </c>
      <c r="H14" s="33">
        <v>0</v>
      </c>
      <c r="I14" s="63">
        <f t="shared" si="3"/>
        <v>0</v>
      </c>
    </row>
    <row r="15" spans="2:9" ht="15" x14ac:dyDescent="0.25">
      <c r="B15" s="33" t="s">
        <v>41</v>
      </c>
      <c r="C15" s="30" t="s">
        <v>25</v>
      </c>
      <c r="D15" s="85"/>
      <c r="E15" s="97">
        <v>0</v>
      </c>
      <c r="F15" s="35">
        <f>D15+(D15*E15)</f>
        <v>0</v>
      </c>
      <c r="G15" s="61">
        <v>4098</v>
      </c>
      <c r="H15" s="61">
        <v>204</v>
      </c>
      <c r="I15" s="63">
        <f t="shared" si="3"/>
        <v>0</v>
      </c>
    </row>
    <row r="16" spans="2:9" ht="15" x14ac:dyDescent="0.25">
      <c r="B16" s="33" t="s">
        <v>33</v>
      </c>
      <c r="C16" s="30" t="s">
        <v>25</v>
      </c>
      <c r="D16" s="85"/>
      <c r="E16" s="97">
        <v>0</v>
      </c>
      <c r="F16" s="35">
        <f t="shared" ref="F16:F17" si="4">D16+(D16*E16)</f>
        <v>0</v>
      </c>
      <c r="G16" s="33">
        <v>7545</v>
      </c>
      <c r="H16" s="33">
        <v>532</v>
      </c>
      <c r="I16" s="63">
        <f t="shared" si="3"/>
        <v>0</v>
      </c>
    </row>
    <row r="17" spans="2:9" ht="15" x14ac:dyDescent="0.25">
      <c r="B17" s="62" t="s">
        <v>53</v>
      </c>
      <c r="C17" s="30" t="s">
        <v>25</v>
      </c>
      <c r="D17" s="85"/>
      <c r="E17" s="97">
        <v>0</v>
      </c>
      <c r="F17" s="35">
        <f t="shared" si="4"/>
        <v>0</v>
      </c>
      <c r="G17" s="33">
        <v>3623</v>
      </c>
      <c r="H17" s="33">
        <v>1704</v>
      </c>
      <c r="I17" s="63">
        <f t="shared" si="3"/>
        <v>0</v>
      </c>
    </row>
    <row r="18" spans="2:9" ht="15" x14ac:dyDescent="0.25">
      <c r="B18" s="33" t="s">
        <v>54</v>
      </c>
      <c r="C18" s="30" t="s">
        <v>25</v>
      </c>
      <c r="D18" s="85"/>
      <c r="E18" s="97">
        <v>0</v>
      </c>
      <c r="F18" s="35">
        <f>D18+(D18*E18)</f>
        <v>0</v>
      </c>
      <c r="G18" s="61">
        <v>5463</v>
      </c>
      <c r="H18" s="61">
        <f>SUM(4181+524)</f>
        <v>4705</v>
      </c>
      <c r="I18" s="63">
        <f t="shared" si="3"/>
        <v>0</v>
      </c>
    </row>
    <row r="19" spans="2:9" ht="15.75" thickBot="1" x14ac:dyDescent="0.3">
      <c r="B19" s="39" t="s">
        <v>55</v>
      </c>
      <c r="C19" s="38" t="s">
        <v>25</v>
      </c>
      <c r="D19" s="86"/>
      <c r="E19" s="98">
        <v>0</v>
      </c>
      <c r="F19" s="36">
        <f>D19+(D19*E19)</f>
        <v>0</v>
      </c>
      <c r="G19" s="61">
        <v>1581</v>
      </c>
      <c r="H19" s="61">
        <v>0</v>
      </c>
      <c r="I19" s="64">
        <f t="shared" si="3"/>
        <v>0</v>
      </c>
    </row>
    <row r="20" spans="2:9" ht="13.5" customHeight="1" thickTop="1" x14ac:dyDescent="0.2">
      <c r="G20" s="144" t="s">
        <v>47</v>
      </c>
      <c r="H20" s="145"/>
      <c r="I20" s="72">
        <f>SUM(I4:I19)</f>
        <v>0</v>
      </c>
    </row>
    <row r="21" spans="2:9" ht="13.5" thickBot="1" x14ac:dyDescent="0.25">
      <c r="G21" s="146"/>
      <c r="H21" s="147"/>
      <c r="I21" s="73"/>
    </row>
    <row r="22" spans="2:9" ht="30.75" thickTop="1" x14ac:dyDescent="0.25">
      <c r="B22" s="66" t="s">
        <v>61</v>
      </c>
    </row>
    <row r="23" spans="2:9" ht="15" x14ac:dyDescent="0.25">
      <c r="B23" s="66"/>
    </row>
  </sheetData>
  <mergeCells count="2">
    <mergeCell ref="G20:H21"/>
    <mergeCell ref="B2:I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8B5B699AE3B54E9BC3B1BC44F4C2E7" ma:contentTypeVersion="6" ma:contentTypeDescription="Een nieuw document maken." ma:contentTypeScope="" ma:versionID="9794e2df7a0da54fe05e616d7db7612a">
  <xsd:schema xmlns:xsd="http://www.w3.org/2001/XMLSchema" xmlns:xs="http://www.w3.org/2001/XMLSchema" xmlns:p="http://schemas.microsoft.com/office/2006/metadata/properties" xmlns:ns2="ec33cb56-5a6c-4918-a772-934501c94198" xmlns:ns3="9be4dd3a-381d-45c2-9e09-125b3d1db5bd" targetNamespace="http://schemas.microsoft.com/office/2006/metadata/properties" ma:root="true" ma:fieldsID="357be45fb852f3dc02a24df2bacfb241" ns2:_="" ns3:_="">
    <xsd:import namespace="ec33cb56-5a6c-4918-a772-934501c94198"/>
    <xsd:import namespace="9be4dd3a-381d-45c2-9e09-125b3d1db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3cb56-5a6c-4918-a772-934501c94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e4dd3a-381d-45c2-9e09-125b3d1db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be4dd3a-381d-45c2-9e09-125b3d1db5bd">
      <UserInfo>
        <DisplayName>Heaton - Kuijpens, Nadine</DisplayName>
        <AccountId>25</AccountId>
        <AccountType/>
      </UserInfo>
      <UserInfo>
        <DisplayName>Visser, Tanja</DisplayName>
        <AccountId>24</AccountId>
        <AccountType/>
      </UserInfo>
      <UserInfo>
        <DisplayName>Sterk, Brenda</DisplayName>
        <AccountId>37</AccountId>
        <AccountType/>
      </UserInfo>
      <UserInfo>
        <DisplayName>Greuter, Susanne</DisplayName>
        <AccountId>22</AccountId>
        <AccountType/>
      </UserInfo>
    </SharedWithUsers>
  </documentManagement>
</p:properties>
</file>

<file path=customXml/itemProps1.xml><?xml version="1.0" encoding="utf-8"?>
<ds:datastoreItem xmlns:ds="http://schemas.openxmlformats.org/officeDocument/2006/customXml" ds:itemID="{3F0E2735-D21E-4750-8F11-C646CF914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3cb56-5a6c-4918-a772-934501c94198"/>
    <ds:schemaRef ds:uri="9be4dd3a-381d-45c2-9e09-125b3d1db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E01A7C-B0FB-4AD1-A1D5-E31D8D613845}">
  <ds:schemaRefs>
    <ds:schemaRef ds:uri="http://schemas.microsoft.com/sharepoint/v3/contenttype/forms"/>
  </ds:schemaRefs>
</ds:datastoreItem>
</file>

<file path=customXml/itemProps3.xml><?xml version="1.0" encoding="utf-8"?>
<ds:datastoreItem xmlns:ds="http://schemas.openxmlformats.org/officeDocument/2006/customXml" ds:itemID="{EB01F33C-6B2F-4865-B06C-33AC2FD90A2C}">
  <ds:schemaRefs>
    <ds:schemaRef ds:uri="ec33cb56-5a6c-4918-a772-934501c94198"/>
    <ds:schemaRef ds:uri="http://schemas.microsoft.com/office/2006/documentManagement/types"/>
    <ds:schemaRef ds:uri="9be4dd3a-381d-45c2-9e09-125b3d1db5bd"/>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Handleiding</vt:lpstr>
      <vt:lpstr>Organisatie profiel</vt:lpstr>
      <vt:lpstr>Samenvatting catering</vt:lpstr>
      <vt:lpstr>Personeelskosten Espressobar</vt:lpstr>
      <vt:lpstr>Personeelskosten Plaza</vt:lpstr>
      <vt:lpstr>Restaurantkosten Espressobar</vt:lpstr>
      <vt:lpstr>Restaurantkosten Plaza</vt:lpstr>
      <vt:lpstr>Vaste verrekenprijs banqueting</vt:lpstr>
    </vt:vector>
  </TitlesOfParts>
  <Manager/>
  <Company>Gemeente Zaanstad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Greuter, Susanne</dc:creator>
  <cp:keywords/>
  <dc:description/>
  <cp:lastModifiedBy>Silvan Kroezen | Bijzaak</cp:lastModifiedBy>
  <cp:revision/>
  <dcterms:created xsi:type="dcterms:W3CDTF">2024-04-26T12:39:09Z</dcterms:created>
  <dcterms:modified xsi:type="dcterms:W3CDTF">2024-08-27T13:55:54Z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0x010100578B5B699AE3B54E9BC3B1BC44F4C2E7</vt:lpwstr>
  </property>
  <property fmtid="{D5CDD505-2E9C-101B-9397-08002B2CF9AE}" pid="3" name="dd418d1d0122474984b379b82e2694a7">
    <vt:lpwstr>B0574|1c1ba151-0f0e-4b4e-b215-a5c0dae84579</vt:lpwstr>
  </property>
  <property fmtid="{D5CDD505-2E9C-101B-9397-08002B2CF9AE}" pid="4" name="c94847eb54c24c8f9dc0c385bd1eebc2">
    <vt:lpwstr>Facilitaire Zaken|e4bdb08e-be41-4f84-9bb5-cddaf086f261</vt:lpwstr>
  </property>
  <property fmtid="{D5CDD505-2E9C-101B-9397-08002B2CF9AE}" pid="5" name="ha05b352ffb3473e988b841366c28f6f">
    <vt:lpwstr>O.3.1.1 Afhandelen verzoeken Facilitaire Zaken|982189c4-313b-438e-9c15-f0b63606167c</vt:lpwstr>
  </property>
  <property fmtid="{D5CDD505-2E9C-101B-9397-08002B2CF9AE}" pid="6" name="n4a6eba257ee4776b063e377a4c63306">
    <vt:lpwstr>Gemeente Zaanstad|5da99fe8-27ce-4ad9-925a-5d6e14d5f231</vt:lpwstr>
  </property>
  <property fmtid="{D5CDD505-2E9C-101B-9397-08002B2CF9AE}" pid="7" name="Status_Zaak">
    <vt:lpwstr>1;#Actief|81c20c87-c216-4937-bf94-ff7021bd769f</vt:lpwstr>
  </property>
  <property fmtid="{D5CDD505-2E9C-101B-9397-08002B2CF9AE}" pid="8" name="_dlc_DocIdItemGuid">
    <vt:lpwstr>c8c1e936-0aa8-4dac-ae37-f8bd54d07839</vt:lpwstr>
  </property>
  <property fmtid="{D5CDD505-2E9C-101B-9397-08002B2CF9AE}" pid="9" name="Afdeling">
    <vt:lpwstr>3;#Facilitaire Zaken|e4bdb08e-be41-4f84-9bb5-cddaf086f261</vt:lpwstr>
  </property>
  <property fmtid="{D5CDD505-2E9C-101B-9397-08002B2CF9AE}" pid="10" name="MediaServiceImageTags">
    <vt:lpwstr/>
  </property>
  <property fmtid="{D5CDD505-2E9C-101B-9397-08002B2CF9AE}" pid="11" name="Zaaktype">
    <vt:lpwstr>4;#B0574|1c1ba151-0f0e-4b4e-b215-a5c0dae84579</vt:lpwstr>
  </property>
  <property fmtid="{D5CDD505-2E9C-101B-9397-08002B2CF9AE}" pid="12" name="jbd390ef46fe4ab38e89a0afa2c77160">
    <vt:lpwstr/>
  </property>
  <property fmtid="{D5CDD505-2E9C-101B-9397-08002B2CF9AE}" pid="13" name="Proces">
    <vt:lpwstr>5;#O.3.1.1 Afhandelen verzoeken Facilitaire Zaken|982189c4-313b-438e-9c15-f0b63606167c</vt:lpwstr>
  </property>
  <property fmtid="{D5CDD505-2E9C-101B-9397-08002B2CF9AE}" pid="14" name="Openbaarheidsbeperking">
    <vt:lpwstr/>
  </property>
  <property fmtid="{D5CDD505-2E9C-101B-9397-08002B2CF9AE}" pid="15" name="Archiefvormer">
    <vt:lpwstr>2;#Gemeente Zaanstad|5da99fe8-27ce-4ad9-925a-5d6e14d5f231</vt:lpwstr>
  </property>
</Properties>
</file>