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meente\Aanbestedingen Vastgoed 2023 en 2024\92894-2023 Aanbesteding Lift onderhoud\TenderNed inschijving\"/>
    </mc:Choice>
  </mc:AlternateContent>
  <xr:revisionPtr revIDLastSave="0" documentId="13_ncr:1_{2578F623-0D99-4750-A016-576324D298D6}" xr6:coauthVersionLast="47" xr6:coauthVersionMax="47" xr10:uidLastSave="{00000000-0000-0000-0000-000000000000}"/>
  <bookViews>
    <workbookView xWindow="27675" yWindow="2985" windowWidth="18900" windowHeight="11055" tabRatio="903" activeTab="2" xr2:uid="{CE409782-6DF9-4450-BE85-5A9D0D2181FE}"/>
  </bookViews>
  <sheets>
    <sheet name="Toelichting" sheetId="1" r:id="rId1"/>
    <sheet name="Verklaring van inschrijving" sheetId="10" r:id="rId2"/>
    <sheet name="Verrekenprijzen" sheetId="27" r:id="rId3"/>
    <sheet name="Contractprijzen" sheetId="28" r:id="rId4"/>
  </sheets>
  <externalReferences>
    <externalReference r:id="rId5"/>
  </externalReferences>
  <definedNames>
    <definedName name="_xlnm.Print_Area" localSheetId="3">Contractprijzen!$B$6:$P$27</definedName>
    <definedName name="_xlnm.Print_Area" localSheetId="0">Toelichting!$B$2:$J$47</definedName>
    <definedName name="_xlnm.Print_Area" localSheetId="1">'Verklaring van inschrijving'!$B$2:$E$23</definedName>
    <definedName name="_xlnm.Print_Area" localSheetId="2">Verrekenprijzen!$B$2:$D$23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28" l="1"/>
  <c r="J4" i="28"/>
  <c r="J3" i="28"/>
  <c r="B2" i="28"/>
  <c r="B7" i="28"/>
  <c r="F34" i="28"/>
  <c r="J34" i="28" s="1"/>
  <c r="C34" i="28"/>
  <c r="F33" i="28"/>
  <c r="J33" i="28" s="1"/>
  <c r="C33" i="28"/>
  <c r="F32" i="28"/>
  <c r="J32" i="28" s="1"/>
  <c r="C32" i="28"/>
  <c r="F31" i="28"/>
  <c r="J31" i="28" s="1"/>
  <c r="C31" i="28"/>
  <c r="F30" i="28"/>
  <c r="J30" i="28" s="1"/>
  <c r="C30" i="28"/>
  <c r="F29" i="28"/>
  <c r="J29" i="28" s="1"/>
  <c r="C29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F27" i="28"/>
  <c r="F26" i="28"/>
  <c r="F25" i="28"/>
  <c r="F24" i="28"/>
  <c r="F23" i="28"/>
  <c r="F22" i="28"/>
  <c r="F21" i="28"/>
  <c r="F20" i="28"/>
  <c r="F19" i="28"/>
  <c r="C7" i="28" l="1"/>
  <c r="J24" i="28"/>
  <c r="J20" i="28"/>
  <c r="J27" i="28"/>
  <c r="J26" i="28"/>
  <c r="J19" i="28"/>
  <c r="J22" i="28"/>
  <c r="J25" i="28"/>
  <c r="J23" i="28"/>
  <c r="J21" i="28"/>
  <c r="F10" i="28" l="1"/>
  <c r="F18" i="28"/>
  <c r="F17" i="28"/>
  <c r="F16" i="28"/>
  <c r="F11" i="28"/>
  <c r="F12" i="28"/>
  <c r="F13" i="28"/>
  <c r="J13" i="28" s="1"/>
  <c r="F14" i="28"/>
  <c r="F15" i="28"/>
  <c r="J17" i="28" l="1"/>
  <c r="J18" i="28"/>
  <c r="J16" i="28"/>
  <c r="J14" i="28"/>
  <c r="J11" i="28"/>
  <c r="J12" i="28"/>
  <c r="J15" i="28"/>
  <c r="J10" i="28"/>
  <c r="C23" i="27"/>
  <c r="B2" i="27"/>
  <c r="F7" i="28" l="1"/>
  <c r="B2" i="10"/>
</calcChain>
</file>

<file path=xl/sharedStrings.xml><?xml version="1.0" encoding="utf-8"?>
<sst xmlns="http://schemas.openxmlformats.org/spreadsheetml/2006/main" count="560" uniqueCount="268">
  <si>
    <t>Toelichting inschrijfbestand</t>
  </si>
  <si>
    <t>Pi nummer</t>
  </si>
  <si>
    <t>Adres</t>
  </si>
  <si>
    <t>Plaats</t>
  </si>
  <si>
    <t>Gewogen uurtarief</t>
  </si>
  <si>
    <t>Uurtarief (€)</t>
  </si>
  <si>
    <t>Verrekentarieven</t>
  </si>
  <si>
    <t>Uurtarief</t>
  </si>
  <si>
    <t>Assistentie keuringen</t>
  </si>
  <si>
    <t>Voorrijtarief</t>
  </si>
  <si>
    <t>Ondergetekende verklaart hierbij dat:</t>
  </si>
  <si>
    <t>Naam van onderneming</t>
  </si>
  <si>
    <t>KvK nummer</t>
  </si>
  <si>
    <t>Contactpersoon</t>
  </si>
  <si>
    <t>Emailadres</t>
  </si>
  <si>
    <t>Functie</t>
  </si>
  <si>
    <t>van het land van vestiging van de onderneming, vertegenwoordigingsbevoegde.</t>
  </si>
  <si>
    <t>Datum</t>
  </si>
  <si>
    <t>Handtekening</t>
  </si>
  <si>
    <t>Verrekenprijzen</t>
  </si>
  <si>
    <t>Invullen van de betreffende uurtarieven</t>
  </si>
  <si>
    <t>Invullen van de betreffende reistarieven</t>
  </si>
  <si>
    <t>Reisuurtarief</t>
  </si>
  <si>
    <t>Invullen van kosten voor assistentie bij keuring</t>
  </si>
  <si>
    <t>Indien van toepassing, invullen van voorrijtarief</t>
  </si>
  <si>
    <t>Eigen verklaring</t>
  </si>
  <si>
    <t>Invullen van de naam van de inschijvende onderneming</t>
  </si>
  <si>
    <t>Invullen van Kamer van Koophandel nummer</t>
  </si>
  <si>
    <t>Invullen van contactpersoon</t>
  </si>
  <si>
    <t>Invullen van emailadres</t>
  </si>
  <si>
    <t>Invullen van functie</t>
  </si>
  <si>
    <t>Invullen van datum</t>
  </si>
  <si>
    <t>Invullen van handtekening</t>
  </si>
  <si>
    <t>Verklaring van inschrijving</t>
  </si>
  <si>
    <t>dat de inschrijver volledig en zonder voorbehoud instemt met en voldoet aan het gestelde in het Programma van Eisen</t>
  </si>
  <si>
    <t>dat de inschrijver volledig en zonder voorbehoud instemt met en voldoet aan de voorwaarden voor deze offerteaanvraag</t>
  </si>
  <si>
    <t>/aanbesteding en instemt met en conformeert aan de antwoorden van onder andere gegeven in de Nota van Inlichtingen</t>
  </si>
  <si>
    <t>Formulier voor vragen</t>
  </si>
  <si>
    <t>Document</t>
  </si>
  <si>
    <t>Pagina</t>
  </si>
  <si>
    <t>*</t>
  </si>
  <si>
    <t>Handtekening*</t>
  </si>
  <si>
    <t>De verklaring is ondertekend door een daartoe, blijkens het handelsregister, dan wel een overeenkomstig register</t>
  </si>
  <si>
    <t>•</t>
  </si>
  <si>
    <t xml:space="preserve">Afspraken opslagpercentage </t>
  </si>
  <si>
    <t>Prijsstaffel (voor totaalbedrag aan materialen)</t>
  </si>
  <si>
    <t>Opslag/winst percentage</t>
  </si>
  <si>
    <t>Materialen € 2.500 en hoger</t>
  </si>
  <si>
    <t>Prijzen</t>
  </si>
  <si>
    <t>Fabrikant</t>
  </si>
  <si>
    <t>Norm</t>
  </si>
  <si>
    <t>Aandrijving</t>
  </si>
  <si>
    <t>GSM-Beheer</t>
  </si>
  <si>
    <t>Opdrachtgever</t>
  </si>
  <si>
    <t>Keuringsmanagement</t>
  </si>
  <si>
    <t>Kantooruren (08:00 - 17:00)</t>
  </si>
  <si>
    <t>Buiten kantooruren (17:00 - 08:00)</t>
  </si>
  <si>
    <t>Zon- en feestdagen</t>
  </si>
  <si>
    <t>De werkzaamheden staan geheel vermeld in het bijbehorende offerteaanvraag.</t>
  </si>
  <si>
    <t>Per tabblad volgt een korte uitleg met de invulinstructie.</t>
  </si>
  <si>
    <t>Invulvelden zijn gemarkeerd met de volgende kleur:</t>
  </si>
  <si>
    <t>dat de inschrijver de opdracht conform de uitgebrachte offerte uitvoert</t>
  </si>
  <si>
    <t>Contractprijzen</t>
  </si>
  <si>
    <t>Pagraaf</t>
  </si>
  <si>
    <t>Invullen van op welke paragraaf de vraag betrekking heeft</t>
  </si>
  <si>
    <t>Invullen van op welk document de vraag betrekking heeft</t>
  </si>
  <si>
    <t>Invullen van op welke pagina de vraag betrekking heeft</t>
  </si>
  <si>
    <t>Vragenveld</t>
  </si>
  <si>
    <t>Invullen van de vraag</t>
  </si>
  <si>
    <t>Aantal Beurten</t>
  </si>
  <si>
    <t>Aantal Uren</t>
  </si>
  <si>
    <t>Invullen van de tijdbesteding per schoonmaakbeurt per installatie</t>
  </si>
  <si>
    <t>Invullen van de prijs per schoonmaakbeurt per installatie</t>
  </si>
  <si>
    <t>Invullen van de prijs per onderhoudsbeurt per installatie</t>
  </si>
  <si>
    <t>Aantal beurten onderhoud</t>
  </si>
  <si>
    <t>Tijdsbesteding per onderhoudsbeurt</t>
  </si>
  <si>
    <t>Tijdsbesteding per schoonmaakbeurt</t>
  </si>
  <si>
    <t>Kosten per onderhoudsbeurt</t>
  </si>
  <si>
    <t>Kosten per schoonmaakbeurt</t>
  </si>
  <si>
    <t>Correctief onderhoud excl. (vandalisme / onjuist gebruik)</t>
  </si>
  <si>
    <t>Kosten correctief onderhoud excl. (vandalisme / onjuist gebruik)</t>
  </si>
  <si>
    <t>Kosten assistentie keuringen</t>
  </si>
  <si>
    <t>Kosten GSM-beheer</t>
  </si>
  <si>
    <t>Invullen van de prijs voor correctief onderhoud (exclusief vandalisme / onjuist gebruik) per installatie</t>
  </si>
  <si>
    <t>Invullen van de prijs voor keuringsmanagement per installatie</t>
  </si>
  <si>
    <t>Invullen van de prijs voor GSM-beheer per installatie (indien van toepassing voor het type installatie)</t>
  </si>
  <si>
    <t>Invullen van de prijs voor assistentie keuringen</t>
  </si>
  <si>
    <t>Keurende instantie</t>
  </si>
  <si>
    <t>Kosten per beurt</t>
  </si>
  <si>
    <t>Totale kosten beurten preventief onderhoud</t>
  </si>
  <si>
    <t>Invullen van de tijdsbesteding per onderhoudsbeurt per installatie</t>
  </si>
  <si>
    <t>Liftinstituut</t>
  </si>
  <si>
    <t>Personenlift</t>
  </si>
  <si>
    <t>L81-1</t>
  </si>
  <si>
    <t>RM</t>
  </si>
  <si>
    <t>Otis</t>
  </si>
  <si>
    <t>nvt</t>
  </si>
  <si>
    <t>Ja</t>
  </si>
  <si>
    <t>Tractie</t>
  </si>
  <si>
    <t>Nee</t>
  </si>
  <si>
    <t>nnb</t>
  </si>
  <si>
    <t>Gemeente Roermond</t>
  </si>
  <si>
    <t>Pi2023131</t>
  </si>
  <si>
    <t>Materialen € 0 t/m € 500</t>
  </si>
  <si>
    <t>Materialen € 500 t/m € 2.500</t>
  </si>
  <si>
    <t>Markt 31</t>
  </si>
  <si>
    <t>6041EM</t>
  </si>
  <si>
    <t>Roermond</t>
  </si>
  <si>
    <t>Kazerneplein 7</t>
  </si>
  <si>
    <t>6041TG</t>
  </si>
  <si>
    <t>Kazerneplein 172-196</t>
  </si>
  <si>
    <t>6041TH</t>
  </si>
  <si>
    <t>Neerstraat 11-13</t>
  </si>
  <si>
    <t>6041KA</t>
  </si>
  <si>
    <t>Putkamp 6</t>
  </si>
  <si>
    <t>6049AK</t>
  </si>
  <si>
    <t>Herten</t>
  </si>
  <si>
    <t>Prins Bernardstraat 1</t>
  </si>
  <si>
    <t>6043BG</t>
  </si>
  <si>
    <t>Maria Theresialaan 12</t>
  </si>
  <si>
    <t>6042AK</t>
  </si>
  <si>
    <t>Godsweerderstraat 2</t>
  </si>
  <si>
    <t>6041GH</t>
  </si>
  <si>
    <t>ECI 13</t>
  </si>
  <si>
    <t>6041MA</t>
  </si>
  <si>
    <t>Pierre Cuypersstraat 1</t>
  </si>
  <si>
    <t>6041XG</t>
  </si>
  <si>
    <t>Platformlift</t>
  </si>
  <si>
    <t>Klein goederenlift</t>
  </si>
  <si>
    <t>Plateaulift</t>
  </si>
  <si>
    <t>Hefplateau</t>
  </si>
  <si>
    <t>Lift ARS</t>
  </si>
  <si>
    <t>Lift Biggelaar</t>
  </si>
  <si>
    <t>Lift Markt</t>
  </si>
  <si>
    <t>Lift Archief</t>
  </si>
  <si>
    <t>Lift duplex links</t>
  </si>
  <si>
    <t>Lift duplex rechts</t>
  </si>
  <si>
    <t>Lift</t>
  </si>
  <si>
    <t>Kleingoederenlift</t>
  </si>
  <si>
    <t>Heftafel</t>
  </si>
  <si>
    <t>1039271 / 10244978 / X2012.14</t>
  </si>
  <si>
    <t>H22027 / X2012.13</t>
  </si>
  <si>
    <t>H22028 / X2012.11</t>
  </si>
  <si>
    <t>H22029 / X2012.12</t>
  </si>
  <si>
    <t>61NF5330</t>
  </si>
  <si>
    <t>61NF5331</t>
  </si>
  <si>
    <t>61NF5329 / X2022.08</t>
  </si>
  <si>
    <t>NL154076 / 8531748</t>
  </si>
  <si>
    <t>15.067 / X2022.03</t>
  </si>
  <si>
    <t>703/80467</t>
  </si>
  <si>
    <t>750/1490</t>
  </si>
  <si>
    <t>8516478-15248</t>
  </si>
  <si>
    <t>99.231 / X202123</t>
  </si>
  <si>
    <t>5.1124</t>
  </si>
  <si>
    <t>2928</t>
  </si>
  <si>
    <t>106285</t>
  </si>
  <si>
    <t>Fabrieksnummer</t>
  </si>
  <si>
    <t>Object</t>
  </si>
  <si>
    <t>PC</t>
  </si>
  <si>
    <t>Naam</t>
  </si>
  <si>
    <t>Type</t>
  </si>
  <si>
    <t>OH partij</t>
  </si>
  <si>
    <t>OH nr</t>
  </si>
  <si>
    <t>BW lift</t>
  </si>
  <si>
    <t>Bouw-jaar</t>
  </si>
  <si>
    <t>Hefhoogte (m)</t>
  </si>
  <si>
    <t>Stop-plaatsen</t>
  </si>
  <si>
    <t>Schacht-toegangen</t>
  </si>
  <si>
    <t>Cabine-toegangen</t>
  </si>
  <si>
    <t>Hefvermogen (kg)</t>
  </si>
  <si>
    <t>Snelheid (m/s)</t>
  </si>
  <si>
    <t>Sleutel liftmachinekamer</t>
  </si>
  <si>
    <t>Objectnr keurende instantie</t>
  </si>
  <si>
    <t>Stadhuis</t>
  </si>
  <si>
    <t>KONE, ombouw Starro 2013</t>
  </si>
  <si>
    <t>Niva Liften</t>
  </si>
  <si>
    <t>Bij bode: sleutel HS 21 (incl. badge)</t>
  </si>
  <si>
    <t>Starlift, ombouw Starro 2013</t>
  </si>
  <si>
    <t>Hydraulisch</t>
  </si>
  <si>
    <t>Stadkantoor</t>
  </si>
  <si>
    <t>MRL, driekantsleutel</t>
  </si>
  <si>
    <t>UWV</t>
  </si>
  <si>
    <t>Otis, ombouw Starro 2013</t>
  </si>
  <si>
    <t>In liftschacht</t>
  </si>
  <si>
    <t>ASC-Nederland</t>
  </si>
  <si>
    <t>Cibes, leverancier Aesy</t>
  </si>
  <si>
    <t>MPLAT</t>
  </si>
  <si>
    <t>Spindel</t>
  </si>
  <si>
    <t>Bij beveiliging: sleutel 8025 (Aesy lift)</t>
  </si>
  <si>
    <t>wordt niet onafhankelijk gekeurd</t>
  </si>
  <si>
    <t>Stadsbibliotheek</t>
  </si>
  <si>
    <t>Schindler, ombouw Starro 2022</t>
  </si>
  <si>
    <t>L81-2</t>
  </si>
  <si>
    <t>MRL, niet bekend of gebruiker sleutel heeft</t>
  </si>
  <si>
    <t>Lödige</t>
  </si>
  <si>
    <t>Bij brasserie</t>
  </si>
  <si>
    <t>Besturingskast en pompmotorkast niet afgesloten</t>
  </si>
  <si>
    <t>Wijkaccommodatie Herteheym</t>
  </si>
  <si>
    <t>Adviseur Pi heeft sleutel, niet bekend of sleutel op locatie is</t>
  </si>
  <si>
    <t>MFA de Velderie</t>
  </si>
  <si>
    <t>Möhringer,ombouw Starro 2022</t>
  </si>
  <si>
    <t>Beheerder</t>
  </si>
  <si>
    <t>Parkeergarage Stationspark</t>
  </si>
  <si>
    <t>KONE</t>
  </si>
  <si>
    <t>TÜV</t>
  </si>
  <si>
    <t>Groenhuis</t>
  </si>
  <si>
    <t>Hopmann</t>
  </si>
  <si>
    <t>81-2</t>
  </si>
  <si>
    <t>ECI Cultuurfabriek</t>
  </si>
  <si>
    <t>MP Devenco</t>
  </si>
  <si>
    <t>L8181</t>
  </si>
  <si>
    <t>Bij receptie</t>
  </si>
  <si>
    <t>Aboma</t>
  </si>
  <si>
    <t>Loading Systems</t>
  </si>
  <si>
    <t>TM</t>
  </si>
  <si>
    <t>Cuypershuis</t>
  </si>
  <si>
    <t>Axess</t>
  </si>
  <si>
    <t>391-0053</t>
  </si>
  <si>
    <t>Aantal uren onderhoud totaal</t>
  </si>
  <si>
    <t>Aantal uren per onderhoudsbeurt</t>
  </si>
  <si>
    <t>Contractprijs onderhoud</t>
  </si>
  <si>
    <t>Bedieningssleutel dienst-etage bij receptie. Sleutel besturingskast bij lift. Sleutel inspectieluik nnb</t>
  </si>
  <si>
    <t>Ernst Casimirpassage</t>
  </si>
  <si>
    <t>6041CC</t>
  </si>
  <si>
    <t>F6253</t>
  </si>
  <si>
    <t>F5332</t>
  </si>
  <si>
    <t>Roltrap</t>
  </si>
  <si>
    <t>Nvt</t>
  </si>
  <si>
    <t>Ketting</t>
  </si>
  <si>
    <t>EN-115</t>
  </si>
  <si>
    <t>Passage</t>
  </si>
  <si>
    <t>Pastoorswal Lift</t>
  </si>
  <si>
    <t>Pastoorswal Roltrap Op</t>
  </si>
  <si>
    <t>Pastoorswal Roltrap Neer</t>
  </si>
  <si>
    <t>Kazerneplein Lift</t>
  </si>
  <si>
    <t>Kazerneplein Roltrap Op</t>
  </si>
  <si>
    <t>Kazerneplein Roltrap Neer</t>
  </si>
  <si>
    <t>F3815</t>
  </si>
  <si>
    <t>F3814</t>
  </si>
  <si>
    <t>F3710</t>
  </si>
  <si>
    <t>F3709</t>
  </si>
  <si>
    <t>LI 100315605</t>
  </si>
  <si>
    <t>LI 100315230</t>
  </si>
  <si>
    <t>LI 100315228</t>
  </si>
  <si>
    <t>LI 100315226</t>
  </si>
  <si>
    <t>LI 100315363</t>
  </si>
  <si>
    <t>LI 100315362</t>
  </si>
  <si>
    <t>LI 604112101</t>
  </si>
  <si>
    <t>LI 604105701</t>
  </si>
  <si>
    <t>LI 604105702</t>
  </si>
  <si>
    <t>LI 604105703</t>
  </si>
  <si>
    <t>LI 100315481</t>
  </si>
  <si>
    <t>LI 100315482</t>
  </si>
  <si>
    <t>ASC nnb</t>
  </si>
  <si>
    <t>LI 604111601</t>
  </si>
  <si>
    <t>LI 604111101</t>
  </si>
  <si>
    <t>TÜV 30723</t>
  </si>
  <si>
    <t>LI 604112001</t>
  </si>
  <si>
    <t>AK 25372</t>
  </si>
  <si>
    <t>In besturingskast lift zijde Kazerneplein voor technische ruimte tussenverdieping zijde Pastoorswal</t>
  </si>
  <si>
    <t>Totaal overzicht</t>
  </si>
  <si>
    <t>Totaal kosten Perceel1.</t>
  </si>
  <si>
    <t>Aanbieder</t>
  </si>
  <si>
    <t>Totaal kosten Perceel 2.</t>
  </si>
  <si>
    <t>Perceel 1.</t>
  </si>
  <si>
    <t>Perceel 2.</t>
  </si>
  <si>
    <t>Inschrijfbestand Dagelijks onderhoud transportinstallatie</t>
  </si>
  <si>
    <t>dagelijks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</si>
</sst>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yyyy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name val="Tahoma"/>
      <family val="2"/>
    </font>
    <font>
      <sz val="8"/>
      <name val="Calibri"/>
      <family val="2"/>
      <scheme val="minor"/>
    </font>
    <font>
      <sz val="11"/>
      <color theme="0"/>
      <name val="Tahoma"/>
      <family val="2"/>
    </font>
    <font>
      <b/>
      <sz val="11"/>
      <color theme="0"/>
      <name val="Tahoma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1" fillId="0" borderId="0"/>
  </cellStyleXfs>
  <cellXfs count="205">
    <xf numFmtId="0" fontId="0" fillId="0" borderId="0" xfId="0"/>
    <xf numFmtId="0" fontId="2" fillId="0" borderId="0" xfId="0" applyFont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4" xfId="0" applyFont="1" applyBorder="1"/>
    <xf numFmtId="0" fontId="2" fillId="0" borderId="22" xfId="0" applyFont="1" applyBorder="1"/>
    <xf numFmtId="0" fontId="2" fillId="3" borderId="0" xfId="0" applyFont="1" applyFill="1"/>
    <xf numFmtId="0" fontId="2" fillId="2" borderId="0" xfId="0" applyFont="1" applyFill="1" applyAlignment="1" applyProtection="1">
      <alignment horizontal="left"/>
      <protection locked="0"/>
    </xf>
    <xf numFmtId="0" fontId="7" fillId="4" borderId="11" xfId="0" applyFont="1" applyFill="1" applyBorder="1"/>
    <xf numFmtId="0" fontId="6" fillId="4" borderId="4" xfId="0" applyFont="1" applyFill="1" applyBorder="1"/>
    <xf numFmtId="0" fontId="6" fillId="4" borderId="6" xfId="0" applyFont="1" applyFill="1" applyBorder="1"/>
    <xf numFmtId="0" fontId="7" fillId="4" borderId="25" xfId="0" applyFont="1" applyFill="1" applyBorder="1" applyAlignment="1">
      <alignment vertical="top"/>
    </xf>
    <xf numFmtId="0" fontId="2" fillId="0" borderId="31" xfId="0" applyFont="1" applyBorder="1"/>
    <xf numFmtId="0" fontId="7" fillId="4" borderId="23" xfId="0" applyFont="1" applyFill="1" applyBorder="1" applyAlignment="1">
      <alignment horizontal="left"/>
    </xf>
    <xf numFmtId="0" fontId="7" fillId="4" borderId="5" xfId="0" applyFont="1" applyFill="1" applyBorder="1" applyAlignment="1">
      <alignment vertical="top" wrapText="1"/>
    </xf>
    <xf numFmtId="10" fontId="2" fillId="2" borderId="5" xfId="1" applyNumberFormat="1" applyFont="1" applyFill="1" applyBorder="1" applyProtection="1">
      <protection locked="0"/>
    </xf>
    <xf numFmtId="10" fontId="2" fillId="2" borderId="7" xfId="1" applyNumberFormat="1" applyFont="1" applyFill="1" applyBorder="1" applyProtection="1">
      <protection locked="0"/>
    </xf>
    <xf numFmtId="0" fontId="4" fillId="0" borderId="0" xfId="3" applyFont="1" applyAlignment="1">
      <alignment horizontal="left" vertical="top" wrapText="1"/>
    </xf>
    <xf numFmtId="0" fontId="4" fillId="0" borderId="0" xfId="4" applyFont="1" applyAlignment="1">
      <alignment horizontal="left"/>
    </xf>
    <xf numFmtId="0" fontId="2" fillId="0" borderId="13" xfId="0" applyFont="1" applyBorder="1"/>
    <xf numFmtId="44" fontId="2" fillId="2" borderId="9" xfId="1" applyFont="1" applyFill="1" applyBorder="1" applyProtection="1">
      <protection locked="0"/>
    </xf>
    <xf numFmtId="0" fontId="2" fillId="0" borderId="1" xfId="0" applyFont="1" applyBorder="1"/>
    <xf numFmtId="44" fontId="2" fillId="2" borderId="5" xfId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0" fontId="2" fillId="0" borderId="12" xfId="0" applyFont="1" applyBorder="1"/>
    <xf numFmtId="44" fontId="2" fillId="2" borderId="7" xfId="1" applyFont="1" applyFill="1" applyBorder="1" applyProtection="1">
      <protection locked="0"/>
    </xf>
    <xf numFmtId="0" fontId="4" fillId="0" borderId="0" xfId="2" applyFont="1" applyAlignment="1">
      <alignment horizontal="left"/>
    </xf>
    <xf numFmtId="0" fontId="4" fillId="0" borderId="0" xfId="4" applyFont="1"/>
    <xf numFmtId="0" fontId="7" fillId="4" borderId="27" xfId="0" applyFont="1" applyFill="1" applyBorder="1" applyAlignment="1">
      <alignment vertical="top"/>
    </xf>
    <xf numFmtId="0" fontId="2" fillId="0" borderId="8" xfId="0" applyFont="1" applyBorder="1"/>
    <xf numFmtId="9" fontId="2" fillId="0" borderId="9" xfId="0" applyNumberFormat="1" applyFont="1" applyBorder="1"/>
    <xf numFmtId="9" fontId="2" fillId="0" borderId="5" xfId="0" applyNumberFormat="1" applyFont="1" applyBorder="1"/>
    <xf numFmtId="0" fontId="3" fillId="0" borderId="6" xfId="0" applyFont="1" applyBorder="1"/>
    <xf numFmtId="44" fontId="3" fillId="0" borderId="7" xfId="1" applyFont="1" applyBorder="1" applyProtection="1"/>
    <xf numFmtId="0" fontId="3" fillId="0" borderId="0" xfId="0" applyFont="1"/>
    <xf numFmtId="44" fontId="3" fillId="0" borderId="0" xfId="1" applyFont="1" applyBorder="1" applyProtection="1"/>
    <xf numFmtId="0" fontId="2" fillId="0" borderId="0" xfId="0" applyFont="1" applyAlignment="1">
      <alignment horizontal="right"/>
    </xf>
    <xf numFmtId="0" fontId="6" fillId="4" borderId="36" xfId="0" applyFont="1" applyFill="1" applyBorder="1"/>
    <xf numFmtId="0" fontId="6" fillId="4" borderId="31" xfId="0" applyFont="1" applyFill="1" applyBorder="1"/>
    <xf numFmtId="0" fontId="6" fillId="4" borderId="30" xfId="0" applyFont="1" applyFill="1" applyBorder="1" applyAlignment="1">
      <alignment horizontal="center" vertical="center"/>
    </xf>
    <xf numFmtId="0" fontId="6" fillId="4" borderId="21" xfId="0" applyFont="1" applyFill="1" applyBorder="1"/>
    <xf numFmtId="0" fontId="6" fillId="4" borderId="24" xfId="0" applyFont="1" applyFill="1" applyBorder="1"/>
    <xf numFmtId="0" fontId="2" fillId="5" borderId="38" xfId="0" applyFont="1" applyFill="1" applyBorder="1" applyAlignment="1">
      <alignment horizontal="center" vertical="center"/>
    </xf>
    <xf numFmtId="0" fontId="6" fillId="4" borderId="8" xfId="0" applyFont="1" applyFill="1" applyBorder="1"/>
    <xf numFmtId="0" fontId="6" fillId="4" borderId="15" xfId="0" applyFont="1" applyFill="1" applyBorder="1"/>
    <xf numFmtId="0" fontId="2" fillId="0" borderId="0" xfId="0" applyFont="1" applyAlignment="1">
      <alignment horizontal="center"/>
    </xf>
    <xf numFmtId="0" fontId="7" fillId="4" borderId="29" xfId="0" applyFont="1" applyFill="1" applyBorder="1"/>
    <xf numFmtId="0" fontId="9" fillId="4" borderId="28" xfId="0" applyFont="1" applyFill="1" applyBorder="1" applyAlignment="1">
      <alignment horizontal="center" textRotation="90" wrapText="1"/>
    </xf>
    <xf numFmtId="0" fontId="0" fillId="0" borderId="8" xfId="0" applyBorder="1" applyAlignment="1">
      <alignment horizontal="center"/>
    </xf>
    <xf numFmtId="44" fontId="10" fillId="14" borderId="9" xfId="0" applyNumberFormat="1" applyFont="1" applyFill="1" applyBorder="1"/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64" fontId="11" fillId="0" borderId="1" xfId="0" applyNumberFormat="1" applyFont="1" applyBorder="1" applyAlignment="1">
      <alignment horizontal="left"/>
    </xf>
    <xf numFmtId="2" fontId="0" fillId="0" borderId="1" xfId="5" applyNumberFormat="1" applyFont="1" applyBorder="1" applyAlignment="1">
      <alignment horizontal="left"/>
    </xf>
    <xf numFmtId="1" fontId="11" fillId="0" borderId="41" xfId="0" applyNumberFormat="1" applyFont="1" applyBorder="1" applyAlignment="1">
      <alignment horizontal="left"/>
    </xf>
    <xf numFmtId="1" fontId="11" fillId="0" borderId="5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44" fontId="10" fillId="14" borderId="5" xfId="0" applyNumberFormat="1" applyFont="1" applyFill="1" applyBorder="1"/>
    <xf numFmtId="0" fontId="0" fillId="0" borderId="19" xfId="0" applyBorder="1"/>
    <xf numFmtId="0" fontId="0" fillId="0" borderId="20" xfId="0" applyBorder="1"/>
    <xf numFmtId="0" fontId="10" fillId="10" borderId="34" xfId="0" applyFont="1" applyFill="1" applyBorder="1" applyAlignment="1">
      <alignment horizontal="center" vertical="center"/>
    </xf>
    <xf numFmtId="1" fontId="11" fillId="0" borderId="35" xfId="0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0" fillId="6" borderId="36" xfId="0" applyFont="1" applyFill="1" applyBorder="1" applyAlignment="1">
      <alignment horizontal="center" vertical="center" wrapText="1"/>
    </xf>
    <xf numFmtId="2" fontId="0" fillId="0" borderId="0" xfId="0" applyNumberFormat="1"/>
    <xf numFmtId="2" fontId="10" fillId="13" borderId="8" xfId="0" applyNumberFormat="1" applyFont="1" applyFill="1" applyBorder="1" applyAlignment="1">
      <alignment horizontal="center"/>
    </xf>
    <xf numFmtId="2" fontId="0" fillId="0" borderId="9" xfId="0" applyNumberFormat="1" applyBorder="1" applyAlignment="1" applyProtection="1">
      <alignment horizontal="center"/>
      <protection locked="0"/>
    </xf>
    <xf numFmtId="2" fontId="10" fillId="13" borderId="4" xfId="0" applyNumberFormat="1" applyFont="1" applyFill="1" applyBorder="1" applyAlignment="1">
      <alignment horizontal="center"/>
    </xf>
    <xf numFmtId="2" fontId="0" fillId="0" borderId="5" xfId="0" applyNumberFormat="1" applyBorder="1" applyAlignment="1" applyProtection="1">
      <alignment horizontal="center"/>
      <protection locked="0"/>
    </xf>
    <xf numFmtId="44" fontId="0" fillId="0" borderId="0" xfId="0" applyNumberFormat="1"/>
    <xf numFmtId="44" fontId="0" fillId="0" borderId="44" xfId="1" applyFont="1" applyFill="1" applyBorder="1" applyAlignment="1" applyProtection="1">
      <protection locked="0"/>
    </xf>
    <xf numFmtId="44" fontId="0" fillId="14" borderId="8" xfId="1" applyFont="1" applyFill="1" applyBorder="1" applyAlignment="1" applyProtection="1"/>
    <xf numFmtId="44" fontId="0" fillId="0" borderId="13" xfId="1" applyFont="1" applyFill="1" applyBorder="1" applyAlignment="1" applyProtection="1">
      <protection locked="0"/>
    </xf>
    <xf numFmtId="44" fontId="0" fillId="0" borderId="45" xfId="1" applyFont="1" applyFill="1" applyBorder="1" applyAlignment="1" applyProtection="1">
      <protection locked="0"/>
    </xf>
    <xf numFmtId="44" fontId="0" fillId="14" borderId="4" xfId="1" applyFont="1" applyFill="1" applyBorder="1" applyAlignment="1" applyProtection="1"/>
    <xf numFmtId="44" fontId="0" fillId="0" borderId="1" xfId="1" applyFont="1" applyFill="1" applyBorder="1" applyAlignment="1" applyProtection="1">
      <protection locked="0"/>
    </xf>
    <xf numFmtId="0" fontId="9" fillId="6" borderId="8" xfId="0" applyFont="1" applyFill="1" applyBorder="1" applyAlignment="1">
      <alignment horizontal="center" textRotation="90" wrapText="1"/>
    </xf>
    <xf numFmtId="0" fontId="9" fillId="7" borderId="8" xfId="0" applyFont="1" applyFill="1" applyBorder="1" applyAlignment="1">
      <alignment horizontal="center" textRotation="90" wrapText="1"/>
    </xf>
    <xf numFmtId="0" fontId="9" fillId="7" borderId="40" xfId="0" applyFont="1" applyFill="1" applyBorder="1" applyAlignment="1">
      <alignment horizontal="center" textRotation="90" wrapText="1"/>
    </xf>
    <xf numFmtId="0" fontId="9" fillId="8" borderId="44" xfId="0" applyFont="1" applyFill="1" applyBorder="1" applyAlignment="1">
      <alignment horizontal="center" textRotation="90" wrapText="1"/>
    </xf>
    <xf numFmtId="0" fontId="9" fillId="9" borderId="8" xfId="0" applyFont="1" applyFill="1" applyBorder="1" applyAlignment="1">
      <alignment horizontal="center" textRotation="90" wrapText="1"/>
    </xf>
    <xf numFmtId="0" fontId="9" fillId="9" borderId="13" xfId="0" applyFont="1" applyFill="1" applyBorder="1" applyAlignment="1">
      <alignment horizontal="center" textRotation="90" wrapText="1"/>
    </xf>
    <xf numFmtId="0" fontId="9" fillId="9" borderId="9" xfId="0" applyFont="1" applyFill="1" applyBorder="1" applyAlignment="1">
      <alignment horizontal="center" textRotation="90" wrapText="1"/>
    </xf>
    <xf numFmtId="0" fontId="9" fillId="4" borderId="2" xfId="0" applyFont="1" applyFill="1" applyBorder="1" applyAlignment="1">
      <alignment horizontal="center" textRotation="90" wrapText="1"/>
    </xf>
    <xf numFmtId="0" fontId="9" fillId="4" borderId="3" xfId="0" applyFont="1" applyFill="1" applyBorder="1" applyAlignment="1">
      <alignment horizontal="center" textRotation="90" wrapText="1"/>
    </xf>
    <xf numFmtId="0" fontId="9" fillId="4" borderId="42" xfId="0" applyFont="1" applyFill="1" applyBorder="1" applyAlignment="1">
      <alignment horizontal="center" textRotation="90" wrapText="1"/>
    </xf>
    <xf numFmtId="0" fontId="0" fillId="0" borderId="46" xfId="0" applyBorder="1" applyAlignment="1">
      <alignment horizontal="center"/>
    </xf>
    <xf numFmtId="2" fontId="10" fillId="13" borderId="46" xfId="0" applyNumberFormat="1" applyFont="1" applyFill="1" applyBorder="1" applyAlignment="1">
      <alignment horizontal="center"/>
    </xf>
    <xf numFmtId="2" fontId="0" fillId="0" borderId="47" xfId="0" applyNumberFormat="1" applyBorder="1" applyAlignment="1" applyProtection="1">
      <alignment horizontal="center"/>
      <protection locked="0"/>
    </xf>
    <xf numFmtId="44" fontId="0" fillId="0" borderId="48" xfId="1" applyFont="1" applyFill="1" applyBorder="1" applyAlignment="1" applyProtection="1">
      <protection locked="0"/>
    </xf>
    <xf numFmtId="44" fontId="0" fillId="14" borderId="46" xfId="1" applyFont="1" applyFill="1" applyBorder="1" applyAlignment="1" applyProtection="1"/>
    <xf numFmtId="44" fontId="0" fillId="0" borderId="49" xfId="1" applyFont="1" applyFill="1" applyBorder="1" applyAlignment="1" applyProtection="1">
      <protection locked="0"/>
    </xf>
    <xf numFmtId="44" fontId="10" fillId="14" borderId="47" xfId="0" applyNumberFormat="1" applyFont="1" applyFill="1" applyBorder="1"/>
    <xf numFmtId="0" fontId="0" fillId="0" borderId="46" xfId="0" applyBorder="1" applyAlignment="1">
      <alignment horizontal="left"/>
    </xf>
    <xf numFmtId="0" fontId="0" fillId="0" borderId="49" xfId="0" applyBorder="1" applyAlignment="1">
      <alignment horizontal="left"/>
    </xf>
    <xf numFmtId="0" fontId="11" fillId="0" borderId="49" xfId="0" applyFont="1" applyBorder="1" applyAlignment="1">
      <alignment horizontal="left" vertical="center"/>
    </xf>
    <xf numFmtId="0" fontId="0" fillId="0" borderId="47" xfId="0" applyBorder="1" applyAlignment="1">
      <alignment horizontal="left"/>
    </xf>
    <xf numFmtId="1" fontId="11" fillId="0" borderId="50" xfId="0" applyNumberFormat="1" applyFont="1" applyBorder="1" applyAlignment="1">
      <alignment horizontal="left"/>
    </xf>
    <xf numFmtId="1" fontId="11" fillId="0" borderId="49" xfId="0" applyNumberFormat="1" applyFont="1" applyBorder="1" applyAlignment="1">
      <alignment horizontal="left"/>
    </xf>
    <xf numFmtId="0" fontId="11" fillId="0" borderId="49" xfId="0" applyFont="1" applyBorder="1" applyAlignment="1">
      <alignment horizontal="left"/>
    </xf>
    <xf numFmtId="164" fontId="11" fillId="0" borderId="49" xfId="0" applyNumberFormat="1" applyFont="1" applyBorder="1" applyAlignment="1">
      <alignment horizontal="left"/>
    </xf>
    <xf numFmtId="2" fontId="0" fillId="0" borderId="49" xfId="5" applyNumberFormat="1" applyFont="1" applyBorder="1" applyAlignment="1">
      <alignment horizontal="left"/>
    </xf>
    <xf numFmtId="1" fontId="11" fillId="0" borderId="51" xfId="0" applyNumberFormat="1" applyFont="1" applyBorder="1" applyAlignment="1">
      <alignment horizontal="left"/>
    </xf>
    <xf numFmtId="1" fontId="11" fillId="0" borderId="47" xfId="0" applyNumberFormat="1" applyFont="1" applyBorder="1" applyAlignment="1">
      <alignment horizontal="left"/>
    </xf>
    <xf numFmtId="0" fontId="0" fillId="0" borderId="19" xfId="0" applyBorder="1" applyAlignment="1">
      <alignment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left"/>
    </xf>
    <xf numFmtId="44" fontId="11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6" fillId="4" borderId="1" xfId="0" applyFont="1" applyFill="1" applyBorder="1" applyAlignment="1">
      <alignment horizontal="left"/>
    </xf>
    <xf numFmtId="44" fontId="15" fillId="0" borderId="1" xfId="0" applyNumberFormat="1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9" fillId="4" borderId="8" xfId="0" applyFont="1" applyFill="1" applyBorder="1" applyAlignment="1">
      <alignment horizontal="center" textRotation="90" wrapText="1"/>
    </xf>
    <xf numFmtId="0" fontId="9" fillId="4" borderId="13" xfId="0" applyFont="1" applyFill="1" applyBorder="1" applyAlignment="1">
      <alignment horizontal="center" textRotation="90" wrapText="1"/>
    </xf>
    <xf numFmtId="0" fontId="9" fillId="4" borderId="9" xfId="0" applyFont="1" applyFill="1" applyBorder="1" applyAlignment="1">
      <alignment horizontal="center" textRotation="90" wrapText="1"/>
    </xf>
    <xf numFmtId="0" fontId="9" fillId="4" borderId="58" xfId="0" applyFont="1" applyFill="1" applyBorder="1" applyAlignment="1">
      <alignment horizontal="center" textRotation="90" wrapText="1"/>
    </xf>
    <xf numFmtId="0" fontId="9" fillId="4" borderId="54" xfId="0" applyFont="1" applyFill="1" applyBorder="1" applyAlignment="1">
      <alignment horizontal="center" textRotation="90" wrapText="1"/>
    </xf>
    <xf numFmtId="0" fontId="9" fillId="4" borderId="44" xfId="0" applyFont="1" applyFill="1" applyBorder="1" applyAlignment="1">
      <alignment horizontal="center" textRotation="90" wrapText="1"/>
    </xf>
    <xf numFmtId="0" fontId="9" fillId="4" borderId="34" xfId="0" applyFont="1" applyFill="1" applyBorder="1" applyAlignment="1">
      <alignment vertical="center"/>
    </xf>
    <xf numFmtId="0" fontId="9" fillId="4" borderId="52" xfId="0" applyFont="1" applyFill="1" applyBorder="1" applyAlignment="1">
      <alignment vertical="center"/>
    </xf>
    <xf numFmtId="0" fontId="9" fillId="4" borderId="39" xfId="0" applyFont="1" applyFill="1" applyBorder="1" applyAlignment="1">
      <alignment vertical="center"/>
    </xf>
    <xf numFmtId="0" fontId="0" fillId="4" borderId="4" xfId="0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  <xf numFmtId="44" fontId="10" fillId="4" borderId="5" xfId="0" applyNumberFormat="1" applyFont="1" applyFill="1" applyBorder="1"/>
    <xf numFmtId="0" fontId="0" fillId="4" borderId="4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1" fillId="4" borderId="1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/>
    </xf>
    <xf numFmtId="1" fontId="11" fillId="4" borderId="35" xfId="0" applyNumberFormat="1" applyFont="1" applyFill="1" applyBorder="1" applyAlignment="1">
      <alignment horizontal="left"/>
    </xf>
    <xf numFmtId="1" fontId="11" fillId="4" borderId="1" xfId="0" applyNumberFormat="1" applyFont="1" applyFill="1" applyBorder="1" applyAlignment="1">
      <alignment horizontal="left"/>
    </xf>
    <xf numFmtId="0" fontId="11" fillId="4" borderId="1" xfId="0" applyFont="1" applyFill="1" applyBorder="1" applyAlignment="1">
      <alignment horizontal="left"/>
    </xf>
    <xf numFmtId="164" fontId="11" fillId="4" borderId="1" xfId="0" applyNumberFormat="1" applyFont="1" applyFill="1" applyBorder="1" applyAlignment="1">
      <alignment horizontal="left"/>
    </xf>
    <xf numFmtId="2" fontId="0" fillId="4" borderId="1" xfId="5" applyNumberFormat="1" applyFont="1" applyFill="1" applyBorder="1" applyAlignment="1">
      <alignment horizontal="left"/>
    </xf>
    <xf numFmtId="1" fontId="11" fillId="4" borderId="41" xfId="0" applyNumberFormat="1" applyFont="1" applyFill="1" applyBorder="1" applyAlignment="1">
      <alignment horizontal="left"/>
    </xf>
    <xf numFmtId="1" fontId="11" fillId="4" borderId="5" xfId="0" applyNumberFormat="1" applyFont="1" applyFill="1" applyBorder="1" applyAlignment="1">
      <alignment horizontal="left"/>
    </xf>
    <xf numFmtId="2" fontId="10" fillId="4" borderId="34" xfId="0" applyNumberFormat="1" applyFont="1" applyFill="1" applyBorder="1" applyAlignment="1">
      <alignment horizontal="center"/>
    </xf>
    <xf numFmtId="2" fontId="10" fillId="4" borderId="5" xfId="0" applyNumberFormat="1" applyFont="1" applyFill="1" applyBorder="1" applyAlignment="1">
      <alignment horizontal="center"/>
    </xf>
    <xf numFmtId="44" fontId="0" fillId="4" borderId="34" xfId="1" applyFont="1" applyFill="1" applyBorder="1" applyAlignment="1" applyProtection="1"/>
    <xf numFmtId="44" fontId="0" fillId="4" borderId="35" xfId="1" applyFont="1" applyFill="1" applyBorder="1" applyAlignment="1" applyProtection="1"/>
    <xf numFmtId="44" fontId="0" fillId="4" borderId="1" xfId="1" applyFont="1" applyFill="1" applyBorder="1" applyAlignment="1" applyProtection="1"/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7" fillId="4" borderId="10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left" vertical="top"/>
    </xf>
    <xf numFmtId="0" fontId="7" fillId="4" borderId="11" xfId="0" applyFont="1" applyFill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6" fillId="4" borderId="36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/>
    <xf numFmtId="0" fontId="2" fillId="0" borderId="5" xfId="0" applyFont="1" applyBorder="1"/>
    <xf numFmtId="0" fontId="2" fillId="0" borderId="12" xfId="0" applyFont="1" applyBorder="1"/>
    <xf numFmtId="0" fontId="2" fillId="0" borderId="7" xfId="0" applyFont="1" applyBorder="1"/>
    <xf numFmtId="0" fontId="2" fillId="0" borderId="19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7" fillId="4" borderId="29" xfId="0" applyFont="1" applyFill="1" applyBorder="1" applyAlignment="1">
      <alignment horizontal="left" vertical="top"/>
    </xf>
    <xf numFmtId="0" fontId="7" fillId="4" borderId="25" xfId="0" applyFont="1" applyFill="1" applyBorder="1" applyAlignment="1">
      <alignment horizontal="center" vertical="top"/>
    </xf>
    <xf numFmtId="0" fontId="7" fillId="4" borderId="26" xfId="0" applyFont="1" applyFill="1" applyBorder="1" applyAlignment="1">
      <alignment horizontal="center" vertical="top"/>
    </xf>
    <xf numFmtId="0" fontId="7" fillId="4" borderId="27" xfId="0" applyFont="1" applyFill="1" applyBorder="1" applyAlignment="1">
      <alignment horizontal="center" vertical="top"/>
    </xf>
    <xf numFmtId="0" fontId="2" fillId="0" borderId="1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7" fillId="4" borderId="32" xfId="0" applyFont="1" applyFill="1" applyBorder="1" applyAlignment="1">
      <alignment horizontal="left"/>
    </xf>
    <xf numFmtId="0" fontId="7" fillId="4" borderId="3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4" fillId="5" borderId="4" xfId="2" applyFont="1" applyFill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5" borderId="6" xfId="2" applyFont="1" applyFill="1" applyBorder="1" applyAlignment="1">
      <alignment horizontal="left"/>
    </xf>
    <xf numFmtId="0" fontId="2" fillId="0" borderId="12" xfId="2" applyFont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0" fontId="7" fillId="4" borderId="14" xfId="0" applyFont="1" applyFill="1" applyBorder="1" applyAlignment="1">
      <alignment horizontal="left"/>
    </xf>
    <xf numFmtId="0" fontId="12" fillId="4" borderId="53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/>
    </xf>
    <xf numFmtId="0" fontId="13" fillId="4" borderId="53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4" fillId="4" borderId="54" xfId="0" applyFont="1" applyFill="1" applyBorder="1" applyAlignment="1">
      <alignment horizontal="center" vertical="top"/>
    </xf>
    <xf numFmtId="0" fontId="14" fillId="4" borderId="55" xfId="0" applyFont="1" applyFill="1" applyBorder="1" applyAlignment="1">
      <alignment horizontal="center" vertical="top"/>
    </xf>
    <xf numFmtId="0" fontId="14" fillId="4" borderId="56" xfId="0" applyFont="1" applyFill="1" applyBorder="1" applyAlignment="1">
      <alignment horizontal="center"/>
    </xf>
    <xf numFmtId="0" fontId="14" fillId="4" borderId="57" xfId="0" applyFont="1" applyFill="1" applyBorder="1" applyAlignment="1">
      <alignment horizontal="center"/>
    </xf>
    <xf numFmtId="2" fontId="10" fillId="11" borderId="34" xfId="0" applyNumberFormat="1" applyFont="1" applyFill="1" applyBorder="1" applyAlignment="1">
      <alignment horizontal="center" vertical="center"/>
    </xf>
    <xf numFmtId="2" fontId="10" fillId="11" borderId="39" xfId="0" applyNumberFormat="1" applyFont="1" applyFill="1" applyBorder="1" applyAlignment="1">
      <alignment horizontal="center" vertical="center"/>
    </xf>
    <xf numFmtId="44" fontId="10" fillId="12" borderId="4" xfId="1" applyFont="1" applyFill="1" applyBorder="1" applyAlignment="1" applyProtection="1">
      <alignment horizontal="center" vertical="center"/>
    </xf>
    <xf numFmtId="44" fontId="0" fillId="12" borderId="1" xfId="1" applyFont="1" applyFill="1" applyBorder="1" applyAlignment="1" applyProtection="1">
      <alignment horizontal="center" vertical="center"/>
    </xf>
    <xf numFmtId="44" fontId="0" fillId="12" borderId="5" xfId="1" applyFont="1" applyFill="1" applyBorder="1" applyAlignment="1" applyProtection="1"/>
    <xf numFmtId="44" fontId="10" fillId="8" borderId="43" xfId="0" applyNumberFormat="1" applyFont="1" applyFill="1" applyBorder="1" applyAlignment="1">
      <alignment horizontal="center" vertical="center" wrapText="1"/>
    </xf>
    <xf numFmtId="44" fontId="10" fillId="8" borderId="44" xfId="0" applyNumberFormat="1" applyFont="1" applyFill="1" applyBorder="1" applyAlignment="1">
      <alignment horizontal="center" vertical="center" wrapText="1"/>
    </xf>
    <xf numFmtId="44" fontId="10" fillId="9" borderId="36" xfId="0" applyNumberFormat="1" applyFont="1" applyFill="1" applyBorder="1" applyAlignment="1">
      <alignment horizontal="center" vertical="center" wrapText="1"/>
    </xf>
    <xf numFmtId="44" fontId="10" fillId="9" borderId="31" xfId="0" applyNumberFormat="1" applyFont="1" applyFill="1" applyBorder="1" applyAlignment="1">
      <alignment horizontal="center" vertical="center" wrapText="1"/>
    </xf>
    <xf numFmtId="44" fontId="10" fillId="9" borderId="37" xfId="0" applyNumberFormat="1" applyFont="1" applyFill="1" applyBorder="1" applyAlignment="1">
      <alignment horizontal="center" vertical="center" wrapText="1"/>
    </xf>
    <xf numFmtId="2" fontId="10" fillId="7" borderId="36" xfId="0" applyNumberFormat="1" applyFont="1" applyFill="1" applyBorder="1" applyAlignment="1">
      <alignment horizontal="center" vertical="center" wrapText="1"/>
    </xf>
    <xf numFmtId="2" fontId="10" fillId="7" borderId="37" xfId="0" applyNumberFormat="1" applyFont="1" applyFill="1" applyBorder="1" applyAlignment="1">
      <alignment horizontal="center" vertical="center" wrapText="1"/>
    </xf>
  </cellXfs>
  <cellStyles count="6">
    <cellStyle name="Standaard" xfId="0" builtinId="0"/>
    <cellStyle name="Standaard 2" xfId="3" xr:uid="{94B8DFA2-515A-462B-8FFC-8B95B1C5B6C3}"/>
    <cellStyle name="Standaard 3" xfId="2" xr:uid="{2A120767-EE8A-4266-A762-7E829772F6A5}"/>
    <cellStyle name="Standaard 4" xfId="4" xr:uid="{1DBE3F4B-F507-4D0F-AC28-DE836014B314}"/>
    <cellStyle name="Standaard 6" xfId="5" xr:uid="{47BA84D4-7675-42A3-9521-35FE37B75B90}"/>
    <cellStyle name="Valuta" xfId="1" builtinId="4"/>
  </cellStyles>
  <dxfs count="19"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CC3300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</xdr:colOff>
      <xdr:row>3</xdr:row>
      <xdr:rowOff>104775</xdr:rowOff>
    </xdr:from>
    <xdr:to>
      <xdr:col>9</xdr:col>
      <xdr:colOff>596985</xdr:colOff>
      <xdr:row>8</xdr:row>
      <xdr:rowOff>38100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7AA7DC9-DA42-4AE2-A810-AD996C3AC5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400" b="18400"/>
        <a:stretch/>
      </xdr:blipFill>
      <xdr:spPr bwMode="auto">
        <a:xfrm>
          <a:off x="6000750" y="762000"/>
          <a:ext cx="285441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eente/Aanbestedingen%20Vastgoed%202023/92894-2023%20Aanbesteding%20Lift%20onderhoud/92894-2023%20BIJLAGE%207b%20Inschrijfbestand%20Renoveren%20transportinstallat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Verklaring van inschrijving"/>
      <sheetName val="Verrekenprijzen"/>
      <sheetName val=" Totaalprijs overzich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</sheetNames>
    <sheetDataSet>
      <sheetData sheetId="0">
        <row r="3">
          <cell r="D3" t="str">
            <v>Pi2023131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7928-1DEF-4553-84DD-0266206EA8C3}">
  <sheetPr>
    <pageSetUpPr fitToPage="1"/>
  </sheetPr>
  <dimension ref="A1:K47"/>
  <sheetViews>
    <sheetView showGridLines="0" zoomScaleNormal="100" workbookViewId="0">
      <selection activeCell="B5" sqref="B5"/>
    </sheetView>
  </sheetViews>
  <sheetFormatPr defaultColWidth="9" defaultRowHeight="14.25" x14ac:dyDescent="0.2"/>
  <cols>
    <col min="1" max="1" width="1.7109375" style="1" customWidth="1"/>
    <col min="2" max="2" width="77.28515625" style="1" bestFit="1" customWidth="1"/>
    <col min="3" max="3" width="13.5703125" style="1" customWidth="1"/>
    <col min="4" max="4" width="14.42578125" style="1" bestFit="1" customWidth="1"/>
    <col min="5" max="5" width="22.140625" style="1" bestFit="1" customWidth="1"/>
    <col min="6" max="16384" width="9" style="1"/>
  </cols>
  <sheetData>
    <row r="1" spans="1:11" ht="15" thickBot="1" x14ac:dyDescent="0.25"/>
    <row r="2" spans="1:11" x14ac:dyDescent="0.2">
      <c r="A2" s="3"/>
      <c r="B2" s="39" t="s">
        <v>0</v>
      </c>
      <c r="C2" s="40"/>
      <c r="D2" s="41" t="s">
        <v>1</v>
      </c>
      <c r="E2" s="153" t="s">
        <v>53</v>
      </c>
      <c r="F2" s="154"/>
      <c r="G2" s="154"/>
      <c r="H2" s="154"/>
      <c r="I2" s="154"/>
      <c r="J2" s="155"/>
      <c r="K2" s="2"/>
    </row>
    <row r="3" spans="1:11" ht="15" thickBot="1" x14ac:dyDescent="0.25">
      <c r="B3" s="42" t="s">
        <v>267</v>
      </c>
      <c r="C3" s="43"/>
      <c r="D3" s="44" t="s">
        <v>102</v>
      </c>
      <c r="E3" s="156" t="s">
        <v>101</v>
      </c>
      <c r="F3" s="156"/>
      <c r="G3" s="156"/>
      <c r="H3" s="156"/>
      <c r="I3" s="156"/>
      <c r="J3" s="157"/>
      <c r="K3" s="2"/>
    </row>
    <row r="4" spans="1:11" x14ac:dyDescent="0.2">
      <c r="B4" s="13"/>
    </row>
    <row r="5" spans="1:11" x14ac:dyDescent="0.2">
      <c r="B5" s="1" t="s">
        <v>58</v>
      </c>
    </row>
    <row r="7" spans="1:11" x14ac:dyDescent="0.2">
      <c r="B7" s="1" t="s">
        <v>59</v>
      </c>
    </row>
    <row r="8" spans="1:11" x14ac:dyDescent="0.2">
      <c r="B8" s="1" t="s">
        <v>60</v>
      </c>
      <c r="D8" s="7"/>
    </row>
    <row r="9" spans="1:11" ht="15" thickBot="1" x14ac:dyDescent="0.25"/>
    <row r="10" spans="1:11" ht="15" thickBot="1" x14ac:dyDescent="0.25">
      <c r="B10" s="148" t="s">
        <v>33</v>
      </c>
      <c r="C10" s="149"/>
      <c r="D10" s="149"/>
      <c r="E10" s="149"/>
      <c r="F10" s="149"/>
      <c r="G10" s="149"/>
      <c r="H10" s="149"/>
      <c r="I10" s="149"/>
      <c r="J10" s="150"/>
    </row>
    <row r="11" spans="1:11" x14ac:dyDescent="0.2">
      <c r="B11" s="45" t="s">
        <v>11</v>
      </c>
      <c r="C11" s="158" t="s">
        <v>26</v>
      </c>
      <c r="D11" s="158"/>
      <c r="E11" s="158"/>
      <c r="F11" s="158"/>
      <c r="G11" s="158"/>
      <c r="H11" s="158"/>
      <c r="I11" s="158"/>
      <c r="J11" s="159"/>
    </row>
    <row r="12" spans="1:11" x14ac:dyDescent="0.2">
      <c r="B12" s="10" t="s">
        <v>12</v>
      </c>
      <c r="C12" s="146" t="s">
        <v>27</v>
      </c>
      <c r="D12" s="146"/>
      <c r="E12" s="146"/>
      <c r="F12" s="146"/>
      <c r="G12" s="146"/>
      <c r="H12" s="146"/>
      <c r="I12" s="146"/>
      <c r="J12" s="147"/>
    </row>
    <row r="13" spans="1:11" x14ac:dyDescent="0.2">
      <c r="B13" s="10" t="s">
        <v>13</v>
      </c>
      <c r="C13" s="146" t="s">
        <v>28</v>
      </c>
      <c r="D13" s="146"/>
      <c r="E13" s="146"/>
      <c r="F13" s="146"/>
      <c r="G13" s="146"/>
      <c r="H13" s="146"/>
      <c r="I13" s="146"/>
      <c r="J13" s="147"/>
    </row>
    <row r="14" spans="1:11" x14ac:dyDescent="0.2">
      <c r="B14" s="10" t="s">
        <v>14</v>
      </c>
      <c r="C14" s="146" t="s">
        <v>29</v>
      </c>
      <c r="D14" s="146"/>
      <c r="E14" s="146"/>
      <c r="F14" s="146"/>
      <c r="G14" s="146"/>
      <c r="H14" s="146"/>
      <c r="I14" s="146"/>
      <c r="J14" s="147"/>
    </row>
    <row r="15" spans="1:11" x14ac:dyDescent="0.2">
      <c r="B15" s="10" t="s">
        <v>15</v>
      </c>
      <c r="C15" s="146" t="s">
        <v>30</v>
      </c>
      <c r="D15" s="146"/>
      <c r="E15" s="146"/>
      <c r="F15" s="146"/>
      <c r="G15" s="146"/>
      <c r="H15" s="146"/>
      <c r="I15" s="146"/>
      <c r="J15" s="147"/>
    </row>
    <row r="16" spans="1:11" x14ac:dyDescent="0.2">
      <c r="B16" s="10" t="s">
        <v>17</v>
      </c>
      <c r="C16" s="146" t="s">
        <v>31</v>
      </c>
      <c r="D16" s="146"/>
      <c r="E16" s="146"/>
      <c r="F16" s="146"/>
      <c r="G16" s="146"/>
      <c r="H16" s="146"/>
      <c r="I16" s="146"/>
      <c r="J16" s="147"/>
    </row>
    <row r="17" spans="2:10" ht="15" thickBot="1" x14ac:dyDescent="0.25">
      <c r="B17" s="46" t="s">
        <v>18</v>
      </c>
      <c r="C17" s="151" t="s">
        <v>32</v>
      </c>
      <c r="D17" s="151"/>
      <c r="E17" s="151"/>
      <c r="F17" s="151"/>
      <c r="G17" s="151"/>
      <c r="H17" s="151"/>
      <c r="I17" s="151"/>
      <c r="J17" s="152"/>
    </row>
    <row r="18" spans="2:10" ht="15" thickBot="1" x14ac:dyDescent="0.25">
      <c r="B18" s="148" t="s">
        <v>25</v>
      </c>
      <c r="C18" s="149"/>
      <c r="D18" s="149"/>
      <c r="E18" s="149"/>
      <c r="F18" s="149"/>
      <c r="G18" s="149"/>
      <c r="H18" s="149"/>
      <c r="I18" s="149"/>
      <c r="J18" s="150"/>
    </row>
    <row r="19" spans="2:10" x14ac:dyDescent="0.2">
      <c r="B19" s="45" t="s">
        <v>11</v>
      </c>
      <c r="C19" s="158" t="s">
        <v>26</v>
      </c>
      <c r="D19" s="158"/>
      <c r="E19" s="158"/>
      <c r="F19" s="158"/>
      <c r="G19" s="158"/>
      <c r="H19" s="158"/>
      <c r="I19" s="158"/>
      <c r="J19" s="159"/>
    </row>
    <row r="20" spans="2:10" x14ac:dyDescent="0.2">
      <c r="B20" s="10" t="s">
        <v>12</v>
      </c>
      <c r="C20" s="146" t="s">
        <v>27</v>
      </c>
      <c r="D20" s="146"/>
      <c r="E20" s="146"/>
      <c r="F20" s="146"/>
      <c r="G20" s="146"/>
      <c r="H20" s="146"/>
      <c r="I20" s="146"/>
      <c r="J20" s="147"/>
    </row>
    <row r="21" spans="2:10" x14ac:dyDescent="0.2">
      <c r="B21" s="10" t="s">
        <v>13</v>
      </c>
      <c r="C21" s="146" t="s">
        <v>28</v>
      </c>
      <c r="D21" s="146"/>
      <c r="E21" s="146"/>
      <c r="F21" s="146"/>
      <c r="G21" s="146"/>
      <c r="H21" s="146"/>
      <c r="I21" s="146"/>
      <c r="J21" s="147"/>
    </row>
    <row r="22" spans="2:10" x14ac:dyDescent="0.2">
      <c r="B22" s="10" t="s">
        <v>14</v>
      </c>
      <c r="C22" s="146" t="s">
        <v>29</v>
      </c>
      <c r="D22" s="146"/>
      <c r="E22" s="146"/>
      <c r="F22" s="146"/>
      <c r="G22" s="146"/>
      <c r="H22" s="146"/>
      <c r="I22" s="146"/>
      <c r="J22" s="147"/>
    </row>
    <row r="23" spans="2:10" x14ac:dyDescent="0.2">
      <c r="B23" s="10" t="s">
        <v>15</v>
      </c>
      <c r="C23" s="146" t="s">
        <v>30</v>
      </c>
      <c r="D23" s="146"/>
      <c r="E23" s="146"/>
      <c r="F23" s="146"/>
      <c r="G23" s="146"/>
      <c r="H23" s="146"/>
      <c r="I23" s="146"/>
      <c r="J23" s="147"/>
    </row>
    <row r="24" spans="2:10" x14ac:dyDescent="0.2">
      <c r="B24" s="10" t="s">
        <v>17</v>
      </c>
      <c r="C24" s="146" t="s">
        <v>31</v>
      </c>
      <c r="D24" s="146"/>
      <c r="E24" s="146"/>
      <c r="F24" s="146"/>
      <c r="G24" s="146"/>
      <c r="H24" s="146"/>
      <c r="I24" s="146"/>
      <c r="J24" s="147"/>
    </row>
    <row r="25" spans="2:10" ht="15" thickBot="1" x14ac:dyDescent="0.25">
      <c r="B25" s="46" t="s">
        <v>18</v>
      </c>
      <c r="C25" s="151" t="s">
        <v>32</v>
      </c>
      <c r="D25" s="151"/>
      <c r="E25" s="151"/>
      <c r="F25" s="151"/>
      <c r="G25" s="151"/>
      <c r="H25" s="151"/>
      <c r="I25" s="151"/>
      <c r="J25" s="152"/>
    </row>
    <row r="26" spans="2:10" ht="15" thickBot="1" x14ac:dyDescent="0.25">
      <c r="B26" s="148" t="s">
        <v>37</v>
      </c>
      <c r="C26" s="149"/>
      <c r="D26" s="149"/>
      <c r="E26" s="149"/>
      <c r="F26" s="149"/>
      <c r="G26" s="149"/>
      <c r="H26" s="149"/>
      <c r="I26" s="149"/>
      <c r="J26" s="150"/>
    </row>
    <row r="27" spans="2:10" x14ac:dyDescent="0.2">
      <c r="B27" s="10" t="s">
        <v>11</v>
      </c>
      <c r="C27" s="158" t="s">
        <v>26</v>
      </c>
      <c r="D27" s="158"/>
      <c r="E27" s="158"/>
      <c r="F27" s="158"/>
      <c r="G27" s="158"/>
      <c r="H27" s="158"/>
      <c r="I27" s="158"/>
      <c r="J27" s="159"/>
    </row>
    <row r="28" spans="2:10" x14ac:dyDescent="0.2">
      <c r="B28" s="10" t="s">
        <v>13</v>
      </c>
      <c r="C28" s="146" t="s">
        <v>28</v>
      </c>
      <c r="D28" s="146"/>
      <c r="E28" s="146"/>
      <c r="F28" s="146"/>
      <c r="G28" s="146"/>
      <c r="H28" s="146"/>
      <c r="I28" s="146"/>
      <c r="J28" s="147"/>
    </row>
    <row r="29" spans="2:10" x14ac:dyDescent="0.2">
      <c r="B29" s="10" t="s">
        <v>14</v>
      </c>
      <c r="C29" s="146" t="s">
        <v>29</v>
      </c>
      <c r="D29" s="146"/>
      <c r="E29" s="146"/>
      <c r="F29" s="146"/>
      <c r="G29" s="146"/>
      <c r="H29" s="146"/>
      <c r="I29" s="146"/>
      <c r="J29" s="147"/>
    </row>
    <row r="30" spans="2:10" x14ac:dyDescent="0.2">
      <c r="B30" s="10" t="s">
        <v>38</v>
      </c>
      <c r="C30" s="146" t="s">
        <v>65</v>
      </c>
      <c r="D30" s="146"/>
      <c r="E30" s="146"/>
      <c r="F30" s="146"/>
      <c r="G30" s="146"/>
      <c r="H30" s="146"/>
      <c r="I30" s="146"/>
      <c r="J30" s="147"/>
    </row>
    <row r="31" spans="2:10" x14ac:dyDescent="0.2">
      <c r="B31" s="10" t="s">
        <v>39</v>
      </c>
      <c r="C31" s="146" t="s">
        <v>64</v>
      </c>
      <c r="D31" s="146"/>
      <c r="E31" s="146"/>
      <c r="F31" s="146"/>
      <c r="G31" s="146"/>
      <c r="H31" s="146"/>
      <c r="I31" s="146"/>
      <c r="J31" s="147"/>
    </row>
    <row r="32" spans="2:10" x14ac:dyDescent="0.2">
      <c r="B32" s="10" t="s">
        <v>63</v>
      </c>
      <c r="C32" s="146" t="s">
        <v>66</v>
      </c>
      <c r="D32" s="146"/>
      <c r="E32" s="146"/>
      <c r="F32" s="146"/>
      <c r="G32" s="146"/>
      <c r="H32" s="146"/>
      <c r="I32" s="146"/>
      <c r="J32" s="147"/>
    </row>
    <row r="33" spans="2:10" ht="15" thickBot="1" x14ac:dyDescent="0.25">
      <c r="B33" s="10" t="s">
        <v>67</v>
      </c>
      <c r="C33" s="146" t="s">
        <v>68</v>
      </c>
      <c r="D33" s="146"/>
      <c r="E33" s="146"/>
      <c r="F33" s="146"/>
      <c r="G33" s="146"/>
      <c r="H33" s="146"/>
      <c r="I33" s="146"/>
      <c r="J33" s="147"/>
    </row>
    <row r="34" spans="2:10" ht="15" thickBot="1" x14ac:dyDescent="0.25">
      <c r="B34" s="148" t="s">
        <v>19</v>
      </c>
      <c r="C34" s="149"/>
      <c r="D34" s="149"/>
      <c r="E34" s="149"/>
      <c r="F34" s="149"/>
      <c r="G34" s="149"/>
      <c r="H34" s="149"/>
      <c r="I34" s="149"/>
      <c r="J34" s="150"/>
    </row>
    <row r="35" spans="2:10" x14ac:dyDescent="0.2">
      <c r="B35" s="45" t="s">
        <v>7</v>
      </c>
      <c r="C35" s="158" t="s">
        <v>20</v>
      </c>
      <c r="D35" s="158"/>
      <c r="E35" s="158"/>
      <c r="F35" s="158"/>
      <c r="G35" s="158"/>
      <c r="H35" s="158"/>
      <c r="I35" s="158"/>
      <c r="J35" s="159"/>
    </row>
    <row r="36" spans="2:10" x14ac:dyDescent="0.2">
      <c r="B36" s="10" t="s">
        <v>22</v>
      </c>
      <c r="C36" s="146" t="s">
        <v>21</v>
      </c>
      <c r="D36" s="146"/>
      <c r="E36" s="146"/>
      <c r="F36" s="146"/>
      <c r="G36" s="146"/>
      <c r="H36" s="146"/>
      <c r="I36" s="146"/>
      <c r="J36" s="147"/>
    </row>
    <row r="37" spans="2:10" x14ac:dyDescent="0.2">
      <c r="B37" s="10" t="s">
        <v>8</v>
      </c>
      <c r="C37" s="146" t="s">
        <v>23</v>
      </c>
      <c r="D37" s="146"/>
      <c r="E37" s="146"/>
      <c r="F37" s="146"/>
      <c r="G37" s="146"/>
      <c r="H37" s="146"/>
      <c r="I37" s="146"/>
      <c r="J37" s="147"/>
    </row>
    <row r="38" spans="2:10" ht="15" thickBot="1" x14ac:dyDescent="0.25">
      <c r="B38" s="46" t="s">
        <v>9</v>
      </c>
      <c r="C38" s="151" t="s">
        <v>24</v>
      </c>
      <c r="D38" s="151"/>
      <c r="E38" s="151"/>
      <c r="F38" s="151"/>
      <c r="G38" s="151"/>
      <c r="H38" s="151"/>
      <c r="I38" s="151"/>
      <c r="J38" s="152"/>
    </row>
    <row r="39" spans="2:10" ht="15" thickBot="1" x14ac:dyDescent="0.25">
      <c r="B39" s="148" t="s">
        <v>62</v>
      </c>
      <c r="C39" s="149"/>
      <c r="D39" s="149"/>
      <c r="E39" s="149"/>
      <c r="F39" s="149"/>
      <c r="G39" s="149"/>
      <c r="H39" s="149"/>
      <c r="I39" s="149"/>
      <c r="J39" s="150"/>
    </row>
    <row r="40" spans="2:10" x14ac:dyDescent="0.2">
      <c r="B40" s="10" t="s">
        <v>75</v>
      </c>
      <c r="C40" s="151" t="s">
        <v>90</v>
      </c>
      <c r="D40" s="151"/>
      <c r="E40" s="151"/>
      <c r="F40" s="151"/>
      <c r="G40" s="151"/>
      <c r="H40" s="151"/>
      <c r="I40" s="151"/>
      <c r="J40" s="152"/>
    </row>
    <row r="41" spans="2:10" x14ac:dyDescent="0.2">
      <c r="B41" s="10" t="s">
        <v>76</v>
      </c>
      <c r="C41" s="151" t="s">
        <v>71</v>
      </c>
      <c r="D41" s="151"/>
      <c r="E41" s="151"/>
      <c r="F41" s="151"/>
      <c r="G41" s="151"/>
      <c r="H41" s="151"/>
      <c r="I41" s="151"/>
      <c r="J41" s="152"/>
    </row>
    <row r="42" spans="2:10" x14ac:dyDescent="0.2">
      <c r="B42" s="10" t="s">
        <v>77</v>
      </c>
      <c r="C42" s="151" t="s">
        <v>73</v>
      </c>
      <c r="D42" s="151"/>
      <c r="E42" s="151"/>
      <c r="F42" s="151"/>
      <c r="G42" s="151"/>
      <c r="H42" s="151"/>
      <c r="I42" s="151"/>
      <c r="J42" s="152"/>
    </row>
    <row r="43" spans="2:10" x14ac:dyDescent="0.2">
      <c r="B43" s="10" t="s">
        <v>78</v>
      </c>
      <c r="C43" s="151" t="s">
        <v>72</v>
      </c>
      <c r="D43" s="151"/>
      <c r="E43" s="151"/>
      <c r="F43" s="151"/>
      <c r="G43" s="151"/>
      <c r="H43" s="151"/>
      <c r="I43" s="151"/>
      <c r="J43" s="152"/>
    </row>
    <row r="44" spans="2:10" x14ac:dyDescent="0.2">
      <c r="B44" s="10" t="s">
        <v>79</v>
      </c>
      <c r="C44" s="151" t="s">
        <v>83</v>
      </c>
      <c r="D44" s="151"/>
      <c r="E44" s="151"/>
      <c r="F44" s="151"/>
      <c r="G44" s="151"/>
      <c r="H44" s="151"/>
      <c r="I44" s="151"/>
      <c r="J44" s="152"/>
    </row>
    <row r="45" spans="2:10" x14ac:dyDescent="0.2">
      <c r="B45" s="10" t="s">
        <v>52</v>
      </c>
      <c r="C45" s="160" t="s">
        <v>85</v>
      </c>
      <c r="D45" s="160"/>
      <c r="E45" s="160"/>
      <c r="F45" s="160"/>
      <c r="G45" s="160"/>
      <c r="H45" s="160"/>
      <c r="I45" s="160"/>
      <c r="J45" s="161"/>
    </row>
    <row r="46" spans="2:10" x14ac:dyDescent="0.2">
      <c r="B46" s="10" t="s">
        <v>54</v>
      </c>
      <c r="C46" s="160" t="s">
        <v>84</v>
      </c>
      <c r="D46" s="160"/>
      <c r="E46" s="160"/>
      <c r="F46" s="160"/>
      <c r="G46" s="160"/>
      <c r="H46" s="160"/>
      <c r="I46" s="160"/>
      <c r="J46" s="161"/>
    </row>
    <row r="47" spans="2:10" ht="15" thickBot="1" x14ac:dyDescent="0.25">
      <c r="B47" s="11" t="s">
        <v>8</v>
      </c>
      <c r="C47" s="162" t="s">
        <v>86</v>
      </c>
      <c r="D47" s="162"/>
      <c r="E47" s="162"/>
      <c r="F47" s="162"/>
      <c r="G47" s="162"/>
      <c r="H47" s="162"/>
      <c r="I47" s="162"/>
      <c r="J47" s="163"/>
    </row>
  </sheetData>
  <mergeCells count="40">
    <mergeCell ref="B18:J18"/>
    <mergeCell ref="C22:J22"/>
    <mergeCell ref="C23:J23"/>
    <mergeCell ref="C24:J24"/>
    <mergeCell ref="C35:J35"/>
    <mergeCell ref="C25:J25"/>
    <mergeCell ref="C19:J19"/>
    <mergeCell ref="C20:J20"/>
    <mergeCell ref="C21:J21"/>
    <mergeCell ref="B26:J26"/>
    <mergeCell ref="C28:J28"/>
    <mergeCell ref="C27:J27"/>
    <mergeCell ref="C29:J29"/>
    <mergeCell ref="C30:J30"/>
    <mergeCell ref="C31:J31"/>
    <mergeCell ref="C32:J32"/>
    <mergeCell ref="C45:J45"/>
    <mergeCell ref="B39:J39"/>
    <mergeCell ref="C46:J46"/>
    <mergeCell ref="C47:J47"/>
    <mergeCell ref="C40:J40"/>
    <mergeCell ref="C41:J41"/>
    <mergeCell ref="C43:J43"/>
    <mergeCell ref="C42:J42"/>
    <mergeCell ref="C44:J44"/>
    <mergeCell ref="E2:J2"/>
    <mergeCell ref="E3:J3"/>
    <mergeCell ref="C15:J15"/>
    <mergeCell ref="C16:J16"/>
    <mergeCell ref="C17:J17"/>
    <mergeCell ref="B10:J10"/>
    <mergeCell ref="C11:J11"/>
    <mergeCell ref="C12:J12"/>
    <mergeCell ref="C13:J13"/>
    <mergeCell ref="C14:J14"/>
    <mergeCell ref="C33:J33"/>
    <mergeCell ref="B34:J34"/>
    <mergeCell ref="C36:J36"/>
    <mergeCell ref="C37:J37"/>
    <mergeCell ref="C38:J38"/>
  </mergeCells>
  <pageMargins left="0.25" right="0.25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F26F-91F7-4070-A314-833079C3DA8C}">
  <sheetPr>
    <pageSetUpPr fitToPage="1"/>
  </sheetPr>
  <dimension ref="B1:E22"/>
  <sheetViews>
    <sheetView showGridLines="0" workbookViewId="0"/>
  </sheetViews>
  <sheetFormatPr defaultColWidth="9.140625" defaultRowHeight="14.25" x14ac:dyDescent="0.2"/>
  <cols>
    <col min="1" max="1" width="1.7109375" style="1" customWidth="1"/>
    <col min="2" max="2" width="36.42578125" style="1" bestFit="1" customWidth="1"/>
    <col min="3" max="3" width="2" style="1" bestFit="1" customWidth="1"/>
    <col min="4" max="4" width="118.140625" style="1" bestFit="1" customWidth="1"/>
    <col min="5" max="5" width="4.42578125" style="1" customWidth="1"/>
    <col min="6" max="16384" width="9.140625" style="1"/>
  </cols>
  <sheetData>
    <row r="1" spans="2:5" ht="15" thickBot="1" x14ac:dyDescent="0.25"/>
    <row r="2" spans="2:5" ht="15" thickBot="1" x14ac:dyDescent="0.25">
      <c r="B2" s="168" t="str">
        <f>Toelichting!D3</f>
        <v>Pi2023131</v>
      </c>
      <c r="C2" s="168"/>
    </row>
    <row r="3" spans="2:5" ht="15" thickBot="1" x14ac:dyDescent="0.25"/>
    <row r="4" spans="2:5" ht="15" thickBot="1" x14ac:dyDescent="0.25">
      <c r="B4" s="169" t="s">
        <v>33</v>
      </c>
      <c r="C4" s="170"/>
      <c r="D4" s="170"/>
      <c r="E4" s="171"/>
    </row>
    <row r="5" spans="2:5" x14ac:dyDescent="0.2">
      <c r="B5" s="2"/>
      <c r="E5" s="3"/>
    </row>
    <row r="6" spans="2:5" x14ac:dyDescent="0.2">
      <c r="B6" s="2" t="s">
        <v>10</v>
      </c>
      <c r="E6" s="3"/>
    </row>
    <row r="7" spans="2:5" x14ac:dyDescent="0.2">
      <c r="B7" s="2"/>
      <c r="C7" s="47" t="s">
        <v>43</v>
      </c>
      <c r="D7" s="1" t="s">
        <v>34</v>
      </c>
      <c r="E7" s="3"/>
    </row>
    <row r="8" spans="2:5" x14ac:dyDescent="0.2">
      <c r="B8" s="2"/>
      <c r="C8" s="47" t="s">
        <v>43</v>
      </c>
      <c r="D8" s="1" t="s">
        <v>61</v>
      </c>
      <c r="E8" s="3"/>
    </row>
    <row r="9" spans="2:5" x14ac:dyDescent="0.2">
      <c r="B9" s="2"/>
      <c r="C9" s="47" t="s">
        <v>43</v>
      </c>
      <c r="D9" s="1" t="s">
        <v>35</v>
      </c>
      <c r="E9" s="3"/>
    </row>
    <row r="10" spans="2:5" x14ac:dyDescent="0.2">
      <c r="B10" s="2"/>
      <c r="D10" s="1" t="s">
        <v>36</v>
      </c>
      <c r="E10" s="3"/>
    </row>
    <row r="11" spans="2:5" x14ac:dyDescent="0.2">
      <c r="B11" s="2"/>
      <c r="E11" s="3"/>
    </row>
    <row r="12" spans="2:5" x14ac:dyDescent="0.2">
      <c r="B12" s="164" t="s">
        <v>11</v>
      </c>
      <c r="C12" s="165"/>
      <c r="D12" s="8"/>
      <c r="E12" s="3"/>
    </row>
    <row r="13" spans="2:5" x14ac:dyDescent="0.2">
      <c r="B13" s="164" t="s">
        <v>12</v>
      </c>
      <c r="C13" s="165"/>
      <c r="D13" s="8"/>
      <c r="E13" s="3"/>
    </row>
    <row r="14" spans="2:5" x14ac:dyDescent="0.2">
      <c r="B14" s="164" t="s">
        <v>13</v>
      </c>
      <c r="C14" s="165"/>
      <c r="D14" s="8"/>
      <c r="E14" s="3"/>
    </row>
    <row r="15" spans="2:5" x14ac:dyDescent="0.2">
      <c r="B15" s="164" t="s">
        <v>14</v>
      </c>
      <c r="C15" s="165"/>
      <c r="D15" s="8"/>
      <c r="E15" s="3"/>
    </row>
    <row r="16" spans="2:5" x14ac:dyDescent="0.2">
      <c r="B16" s="164" t="s">
        <v>15</v>
      </c>
      <c r="C16" s="165"/>
      <c r="D16" s="8"/>
      <c r="E16" s="3"/>
    </row>
    <row r="17" spans="2:5" x14ac:dyDescent="0.2">
      <c r="B17" s="164" t="s">
        <v>17</v>
      </c>
      <c r="C17" s="165"/>
      <c r="D17" s="8"/>
      <c r="E17" s="3"/>
    </row>
    <row r="18" spans="2:5" ht="42" customHeight="1" x14ac:dyDescent="0.2">
      <c r="B18" s="166" t="s">
        <v>41</v>
      </c>
      <c r="C18" s="167"/>
      <c r="D18" s="8"/>
      <c r="E18" s="3"/>
    </row>
    <row r="19" spans="2:5" ht="15" thickBot="1" x14ac:dyDescent="0.25">
      <c r="B19" s="4"/>
      <c r="C19" s="5"/>
      <c r="D19" s="5"/>
      <c r="E19" s="6"/>
    </row>
    <row r="21" spans="2:5" x14ac:dyDescent="0.2">
      <c r="C21" s="38" t="s">
        <v>40</v>
      </c>
      <c r="D21" s="1" t="s">
        <v>42</v>
      </c>
    </row>
    <row r="22" spans="2:5" x14ac:dyDescent="0.2">
      <c r="D22" s="1" t="s">
        <v>16</v>
      </c>
    </row>
  </sheetData>
  <mergeCells count="9">
    <mergeCell ref="B15:C15"/>
    <mergeCell ref="B16:C16"/>
    <mergeCell ref="B17:C17"/>
    <mergeCell ref="B18:C18"/>
    <mergeCell ref="B2:C2"/>
    <mergeCell ref="B4:E4"/>
    <mergeCell ref="B12:C12"/>
    <mergeCell ref="B13:C13"/>
    <mergeCell ref="B14:C14"/>
  </mergeCells>
  <conditionalFormatting sqref="D12:D18">
    <cfRule type="containsBlanks" dxfId="18" priority="1">
      <formula>LEN(TRIM(D12))=0</formula>
    </cfRule>
  </conditionalFormatting>
  <pageMargins left="0.25" right="0.25" top="0.75" bottom="0.75" header="0.3" footer="0.3"/>
  <pageSetup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37EE2-0DA6-4E48-AFF5-3045B5CD0D2D}">
  <sheetPr>
    <pageSetUpPr fitToPage="1"/>
  </sheetPr>
  <dimension ref="B1:D24"/>
  <sheetViews>
    <sheetView showGridLines="0" tabSelected="1" workbookViewId="0"/>
  </sheetViews>
  <sheetFormatPr defaultColWidth="9.140625" defaultRowHeight="14.25" x14ac:dyDescent="0.2"/>
  <cols>
    <col min="1" max="1" width="1.7109375" style="1" customWidth="1"/>
    <col min="2" max="3" width="34.5703125" style="1" bestFit="1" customWidth="1"/>
    <col min="4" max="4" width="16" style="1" bestFit="1" customWidth="1"/>
    <col min="5" max="16384" width="9.140625" style="1"/>
  </cols>
  <sheetData>
    <row r="1" spans="2:4" ht="15" thickBot="1" x14ac:dyDescent="0.25"/>
    <row r="2" spans="2:4" ht="15" thickBot="1" x14ac:dyDescent="0.25">
      <c r="B2" s="48" t="str">
        <f>Toelichting!D3</f>
        <v>Pi2023131</v>
      </c>
    </row>
    <row r="3" spans="2:4" ht="15" thickBot="1" x14ac:dyDescent="0.25"/>
    <row r="4" spans="2:4" x14ac:dyDescent="0.2">
      <c r="B4" s="175" t="s">
        <v>44</v>
      </c>
      <c r="C4" s="176"/>
      <c r="D4" s="14"/>
    </row>
    <row r="5" spans="2:4" ht="28.5" x14ac:dyDescent="0.2">
      <c r="B5" s="177" t="s">
        <v>45</v>
      </c>
      <c r="C5" s="178"/>
      <c r="D5" s="15" t="s">
        <v>46</v>
      </c>
    </row>
    <row r="6" spans="2:4" x14ac:dyDescent="0.2">
      <c r="B6" s="179" t="s">
        <v>103</v>
      </c>
      <c r="C6" s="180"/>
      <c r="D6" s="16"/>
    </row>
    <row r="7" spans="2:4" x14ac:dyDescent="0.2">
      <c r="B7" s="179" t="s">
        <v>104</v>
      </c>
      <c r="C7" s="180"/>
      <c r="D7" s="16"/>
    </row>
    <row r="8" spans="2:4" ht="15" thickBot="1" x14ac:dyDescent="0.25">
      <c r="B8" s="181" t="s">
        <v>47</v>
      </c>
      <c r="C8" s="182"/>
      <c r="D8" s="17"/>
    </row>
    <row r="9" spans="2:4" ht="15" thickBot="1" x14ac:dyDescent="0.25">
      <c r="B9" s="18"/>
      <c r="C9" s="18"/>
      <c r="D9" s="19"/>
    </row>
    <row r="10" spans="2:4" ht="15" thickBot="1" x14ac:dyDescent="0.25">
      <c r="B10" s="183" t="s">
        <v>6</v>
      </c>
      <c r="C10" s="184"/>
      <c r="D10" s="9" t="s">
        <v>5</v>
      </c>
    </row>
    <row r="11" spans="2:4" x14ac:dyDescent="0.2">
      <c r="B11" s="172" t="s">
        <v>7</v>
      </c>
      <c r="C11" s="20" t="s">
        <v>55</v>
      </c>
      <c r="D11" s="21"/>
    </row>
    <row r="12" spans="2:4" x14ac:dyDescent="0.2">
      <c r="B12" s="172"/>
      <c r="C12" s="22" t="s">
        <v>56</v>
      </c>
      <c r="D12" s="23"/>
    </row>
    <row r="13" spans="2:4" x14ac:dyDescent="0.2">
      <c r="B13" s="173"/>
      <c r="C13" s="22" t="s">
        <v>57</v>
      </c>
      <c r="D13" s="23"/>
    </row>
    <row r="14" spans="2:4" x14ac:dyDescent="0.2">
      <c r="B14" s="174" t="s">
        <v>22</v>
      </c>
      <c r="C14" s="22" t="s">
        <v>55</v>
      </c>
      <c r="D14" s="23"/>
    </row>
    <row r="15" spans="2:4" x14ac:dyDescent="0.2">
      <c r="B15" s="172"/>
      <c r="C15" s="22" t="s">
        <v>56</v>
      </c>
      <c r="D15" s="23"/>
    </row>
    <row r="16" spans="2:4" x14ac:dyDescent="0.2">
      <c r="B16" s="173"/>
      <c r="C16" s="22" t="s">
        <v>57</v>
      </c>
      <c r="D16" s="23"/>
    </row>
    <row r="17" spans="2:4" x14ac:dyDescent="0.2">
      <c r="B17" s="24" t="s">
        <v>8</v>
      </c>
      <c r="C17" s="22" t="s">
        <v>55</v>
      </c>
      <c r="D17" s="23"/>
    </row>
    <row r="18" spans="2:4" ht="15" thickBot="1" x14ac:dyDescent="0.25">
      <c r="B18" s="25" t="s">
        <v>9</v>
      </c>
      <c r="C18" s="26"/>
      <c r="D18" s="27"/>
    </row>
    <row r="19" spans="2:4" ht="15" thickBot="1" x14ac:dyDescent="0.25">
      <c r="B19" s="28"/>
      <c r="C19" s="28"/>
      <c r="D19" s="29"/>
    </row>
    <row r="20" spans="2:4" ht="15" thickBot="1" x14ac:dyDescent="0.25">
      <c r="B20" s="12" t="s">
        <v>4</v>
      </c>
      <c r="C20" s="30"/>
      <c r="D20" s="29"/>
    </row>
    <row r="21" spans="2:4" x14ac:dyDescent="0.2">
      <c r="B21" s="31" t="s">
        <v>55</v>
      </c>
      <c r="C21" s="32">
        <v>0.7</v>
      </c>
      <c r="D21" s="29"/>
    </row>
    <row r="22" spans="2:4" x14ac:dyDescent="0.2">
      <c r="B22" s="24" t="s">
        <v>56</v>
      </c>
      <c r="C22" s="33">
        <v>0.3</v>
      </c>
      <c r="D22" s="29"/>
    </row>
    <row r="23" spans="2:4" ht="15" thickBot="1" x14ac:dyDescent="0.25">
      <c r="B23" s="34" t="s">
        <v>4</v>
      </c>
      <c r="C23" s="35">
        <f>($D$11*$C$21)+($D$12*$C$22)</f>
        <v>0</v>
      </c>
      <c r="D23" s="29"/>
    </row>
    <row r="24" spans="2:4" x14ac:dyDescent="0.2">
      <c r="B24" s="36"/>
      <c r="C24" s="37"/>
      <c r="D24" s="29"/>
    </row>
  </sheetData>
  <mergeCells count="8">
    <mergeCell ref="B11:B13"/>
    <mergeCell ref="B14:B16"/>
    <mergeCell ref="B4:C4"/>
    <mergeCell ref="B5:C5"/>
    <mergeCell ref="B6:C6"/>
    <mergeCell ref="B7:C7"/>
    <mergeCell ref="B8:C8"/>
    <mergeCell ref="B10:C10"/>
  </mergeCells>
  <conditionalFormatting sqref="D6:D8">
    <cfRule type="containsBlanks" dxfId="17" priority="1">
      <formula>LEN(TRIM(D6))=0</formula>
    </cfRule>
  </conditionalFormatting>
  <conditionalFormatting sqref="D11:D18">
    <cfRule type="containsBlanks" dxfId="16" priority="9">
      <formula>LEN(TRIM(D11))=0</formula>
    </cfRule>
  </conditionalFormatting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4EBC-CC31-457C-9219-BA3165D8D727}">
  <sheetPr>
    <pageSetUpPr fitToPage="1"/>
  </sheetPr>
  <dimension ref="A1:AG34"/>
  <sheetViews>
    <sheetView showGridLines="0" zoomScale="90" zoomScaleNormal="90" workbookViewId="0">
      <pane xSplit="10" ySplit="8" topLeftCell="K9" activePane="bottomRight" state="frozen"/>
      <selection pane="topRight" activeCell="P1" sqref="P1"/>
      <selection pane="bottomLeft" activeCell="A6" sqref="A6"/>
      <selection pane="bottomRight" activeCell="B1" sqref="B1:G1"/>
    </sheetView>
  </sheetViews>
  <sheetFormatPr defaultColWidth="10.5703125" defaultRowHeight="15" x14ac:dyDescent="0.25"/>
  <cols>
    <col min="1" max="1" width="12.5703125" customWidth="1"/>
    <col min="2" max="2" width="8.140625" bestFit="1" customWidth="1"/>
    <col min="3" max="4" width="10.7109375" style="70" customWidth="1"/>
    <col min="5" max="5" width="10.5703125" style="75" bestFit="1" customWidth="1"/>
    <col min="6" max="10" width="12.7109375" style="75" customWidth="1"/>
    <col min="11" max="11" width="29" bestFit="1" customWidth="1"/>
    <col min="12" max="12" width="21.42578125" bestFit="1" customWidth="1"/>
    <col min="13" max="13" width="8.42578125" bestFit="1" customWidth="1"/>
    <col min="14" max="14" width="10.28515625" bestFit="1" customWidth="1"/>
    <col min="15" max="15" width="24.85546875" bestFit="1" customWidth="1"/>
    <col min="16" max="16" width="17.42578125" bestFit="1" customWidth="1"/>
    <col min="17" max="17" width="29.7109375" bestFit="1" customWidth="1"/>
    <col min="18" max="18" width="30.140625" bestFit="1" customWidth="1"/>
    <col min="19" max="19" width="15.7109375" bestFit="1" customWidth="1"/>
    <col min="20" max="20" width="10.7109375" bestFit="1" customWidth="1"/>
    <col min="21" max="21" width="7.28515625" bestFit="1" customWidth="1"/>
    <col min="22" max="22" width="4.7109375" bestFit="1" customWidth="1"/>
    <col min="23" max="23" width="5.5703125" bestFit="1" customWidth="1"/>
    <col min="24" max="24" width="6.7109375" bestFit="1" customWidth="1"/>
    <col min="25" max="27" width="3.85546875" bestFit="1" customWidth="1"/>
    <col min="28" max="28" width="5.5703125" bestFit="1" customWidth="1"/>
    <col min="29" max="29" width="4.85546875" bestFit="1" customWidth="1"/>
    <col min="30" max="30" width="11.7109375" bestFit="1" customWidth="1"/>
    <col min="31" max="31" width="91.28515625" bestFit="1" customWidth="1"/>
    <col min="32" max="32" width="31.28515625" bestFit="1" customWidth="1"/>
    <col min="33" max="33" width="13" bestFit="1" customWidth="1"/>
  </cols>
  <sheetData>
    <row r="1" spans="1:33" ht="18.75" x14ac:dyDescent="0.3">
      <c r="B1" s="185" t="s">
        <v>266</v>
      </c>
      <c r="C1" s="186"/>
      <c r="D1" s="186"/>
      <c r="E1" s="186"/>
      <c r="F1" s="186"/>
      <c r="G1" s="186"/>
    </row>
    <row r="2" spans="1:33" x14ac:dyDescent="0.25">
      <c r="B2" s="187" t="str">
        <f>[1]Toelichting!D3</f>
        <v>Pi2023131</v>
      </c>
      <c r="C2" s="188"/>
      <c r="D2" s="112"/>
      <c r="E2" s="112"/>
      <c r="F2" s="112"/>
      <c r="G2" s="113"/>
    </row>
    <row r="3" spans="1:33" ht="15.75" x14ac:dyDescent="0.25">
      <c r="B3" s="189" t="s">
        <v>260</v>
      </c>
      <c r="C3" s="190"/>
      <c r="D3" s="114"/>
      <c r="E3" s="114"/>
      <c r="I3" s="115" t="s">
        <v>261</v>
      </c>
      <c r="J3" s="116">
        <f>SUM(G7:G23)</f>
        <v>0</v>
      </c>
    </row>
    <row r="4" spans="1:33" ht="15.75" x14ac:dyDescent="0.25">
      <c r="B4" s="191" t="s">
        <v>262</v>
      </c>
      <c r="C4" s="192"/>
      <c r="D4" s="117" t="str">
        <f>Toelichting!C11</f>
        <v>Invullen van de naam van de inschijvende onderneming</v>
      </c>
      <c r="E4" s="114"/>
      <c r="I4" s="115" t="s">
        <v>263</v>
      </c>
      <c r="J4" s="116">
        <f>SUM(G25:G31)</f>
        <v>0</v>
      </c>
    </row>
    <row r="5" spans="1:33" ht="15.75" thickBot="1" x14ac:dyDescent="0.3"/>
    <row r="6" spans="1:33" ht="30" customHeight="1" x14ac:dyDescent="0.25">
      <c r="B6" s="69" t="s">
        <v>69</v>
      </c>
      <c r="C6" s="203" t="s">
        <v>70</v>
      </c>
      <c r="D6" s="204"/>
      <c r="E6" s="198" t="s">
        <v>88</v>
      </c>
      <c r="F6" s="200" t="s">
        <v>48</v>
      </c>
      <c r="G6" s="201"/>
      <c r="H6" s="201"/>
      <c r="I6" s="201"/>
      <c r="J6" s="202"/>
    </row>
    <row r="7" spans="1:33" ht="15.75" thickBot="1" x14ac:dyDescent="0.3">
      <c r="A7" s="64"/>
      <c r="B7" s="65">
        <f>SUM(B10:B34)</f>
        <v>105</v>
      </c>
      <c r="C7" s="193">
        <f>SUM(C10:C34)</f>
        <v>0</v>
      </c>
      <c r="D7" s="194"/>
      <c r="E7" s="199"/>
      <c r="F7" s="195">
        <f>SUM(J10:J34)</f>
        <v>0</v>
      </c>
      <c r="G7" s="196"/>
      <c r="H7" s="196"/>
      <c r="I7" s="196"/>
      <c r="J7" s="197"/>
    </row>
    <row r="8" spans="1:33" s="111" customFormat="1" ht="99.95" customHeight="1" x14ac:dyDescent="0.25">
      <c r="A8" s="110"/>
      <c r="B8" s="82" t="s">
        <v>74</v>
      </c>
      <c r="C8" s="83" t="s">
        <v>218</v>
      </c>
      <c r="D8" s="84" t="s">
        <v>219</v>
      </c>
      <c r="E8" s="85" t="s">
        <v>77</v>
      </c>
      <c r="F8" s="86" t="s">
        <v>89</v>
      </c>
      <c r="G8" s="87" t="s">
        <v>80</v>
      </c>
      <c r="H8" s="87" t="s">
        <v>82</v>
      </c>
      <c r="I8" s="87" t="s">
        <v>81</v>
      </c>
      <c r="J8" s="88" t="s">
        <v>220</v>
      </c>
      <c r="K8" s="89" t="s">
        <v>157</v>
      </c>
      <c r="L8" s="49" t="s">
        <v>2</v>
      </c>
      <c r="M8" s="49" t="s">
        <v>158</v>
      </c>
      <c r="N8" s="49" t="s">
        <v>3</v>
      </c>
      <c r="O8" s="49" t="s">
        <v>159</v>
      </c>
      <c r="P8" s="90" t="s">
        <v>160</v>
      </c>
      <c r="Q8" s="91" t="s">
        <v>49</v>
      </c>
      <c r="R8" s="49" t="s">
        <v>156</v>
      </c>
      <c r="S8" s="49" t="s">
        <v>161</v>
      </c>
      <c r="T8" s="49" t="s">
        <v>162</v>
      </c>
      <c r="U8" s="49" t="s">
        <v>50</v>
      </c>
      <c r="V8" s="49" t="s">
        <v>163</v>
      </c>
      <c r="W8" s="49" t="s">
        <v>164</v>
      </c>
      <c r="X8" s="49" t="s">
        <v>165</v>
      </c>
      <c r="Y8" s="49" t="s">
        <v>166</v>
      </c>
      <c r="Z8" s="49" t="s">
        <v>167</v>
      </c>
      <c r="AA8" s="49" t="s">
        <v>168</v>
      </c>
      <c r="AB8" s="49" t="s">
        <v>169</v>
      </c>
      <c r="AC8" s="49" t="s">
        <v>170</v>
      </c>
      <c r="AD8" s="49" t="s">
        <v>51</v>
      </c>
      <c r="AE8" s="49" t="s">
        <v>171</v>
      </c>
      <c r="AF8" s="49" t="s">
        <v>87</v>
      </c>
      <c r="AG8" s="90" t="s">
        <v>172</v>
      </c>
    </row>
    <row r="9" spans="1:33" s="111" customFormat="1" ht="15" customHeight="1" x14ac:dyDescent="0.25">
      <c r="A9" s="124" t="s">
        <v>264</v>
      </c>
      <c r="B9" s="124"/>
      <c r="C9" s="125"/>
      <c r="D9" s="126"/>
      <c r="E9" s="123"/>
      <c r="F9" s="118"/>
      <c r="G9" s="119"/>
      <c r="H9" s="119"/>
      <c r="I9" s="119"/>
      <c r="J9" s="120"/>
      <c r="K9" s="118"/>
      <c r="L9" s="119"/>
      <c r="M9" s="119"/>
      <c r="N9" s="119"/>
      <c r="O9" s="119"/>
      <c r="P9" s="120"/>
      <c r="Q9" s="121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2"/>
      <c r="AG9" s="120"/>
    </row>
    <row r="10" spans="1:33" s="60" customFormat="1" x14ac:dyDescent="0.25">
      <c r="A10" s="63"/>
      <c r="B10" s="50">
        <v>4</v>
      </c>
      <c r="C10" s="71">
        <f>B10*D10</f>
        <v>0</v>
      </c>
      <c r="D10" s="72"/>
      <c r="E10" s="76"/>
      <c r="F10" s="77">
        <f t="shared" ref="F10:F27" si="0">B10*E10</f>
        <v>0</v>
      </c>
      <c r="G10" s="78"/>
      <c r="H10" s="78"/>
      <c r="I10" s="78"/>
      <c r="J10" s="51">
        <f t="shared" ref="J10:J27" si="1">SUM(F10:I10)</f>
        <v>0</v>
      </c>
      <c r="K10" s="67" t="s">
        <v>173</v>
      </c>
      <c r="L10" s="52" t="s">
        <v>105</v>
      </c>
      <c r="M10" s="52" t="s">
        <v>106</v>
      </c>
      <c r="N10" s="53" t="s">
        <v>107</v>
      </c>
      <c r="O10" s="53" t="s">
        <v>131</v>
      </c>
      <c r="P10" s="68" t="s">
        <v>92</v>
      </c>
      <c r="Q10" s="66" t="s">
        <v>174</v>
      </c>
      <c r="R10" s="54" t="s">
        <v>140</v>
      </c>
      <c r="S10" s="54" t="s">
        <v>175</v>
      </c>
      <c r="T10" s="54" t="s">
        <v>100</v>
      </c>
      <c r="U10" s="55" t="s">
        <v>93</v>
      </c>
      <c r="V10" s="56" t="s">
        <v>99</v>
      </c>
      <c r="W10" s="53">
        <v>2001</v>
      </c>
      <c r="X10" s="55">
        <v>10</v>
      </c>
      <c r="Y10" s="54">
        <v>6</v>
      </c>
      <c r="Z10" s="52">
        <v>6</v>
      </c>
      <c r="AA10" s="54">
        <v>2</v>
      </c>
      <c r="AB10" s="54">
        <v>630</v>
      </c>
      <c r="AC10" s="57">
        <v>1</v>
      </c>
      <c r="AD10" s="54" t="s">
        <v>98</v>
      </c>
      <c r="AE10" s="54" t="s">
        <v>176</v>
      </c>
      <c r="AF10" s="58" t="s">
        <v>91</v>
      </c>
      <c r="AG10" s="59" t="s">
        <v>247</v>
      </c>
    </row>
    <row r="11" spans="1:33" s="60" customFormat="1" x14ac:dyDescent="0.25">
      <c r="A11" s="63"/>
      <c r="B11" s="61">
        <v>4</v>
      </c>
      <c r="C11" s="73">
        <f t="shared" ref="C11:C27" si="2">B11*D11</f>
        <v>0</v>
      </c>
      <c r="D11" s="74"/>
      <c r="E11" s="79"/>
      <c r="F11" s="80">
        <f t="shared" si="0"/>
        <v>0</v>
      </c>
      <c r="G11" s="81"/>
      <c r="H11" s="81"/>
      <c r="I11" s="81"/>
      <c r="J11" s="62">
        <f t="shared" si="1"/>
        <v>0</v>
      </c>
      <c r="K11" s="67" t="s">
        <v>173</v>
      </c>
      <c r="L11" s="52" t="s">
        <v>105</v>
      </c>
      <c r="M11" s="52" t="s">
        <v>106</v>
      </c>
      <c r="N11" s="53" t="s">
        <v>107</v>
      </c>
      <c r="O11" s="53" t="s">
        <v>132</v>
      </c>
      <c r="P11" s="68" t="s">
        <v>92</v>
      </c>
      <c r="Q11" s="66" t="s">
        <v>177</v>
      </c>
      <c r="R11" s="54" t="s">
        <v>141</v>
      </c>
      <c r="S11" s="54" t="s">
        <v>175</v>
      </c>
      <c r="T11" s="54" t="s">
        <v>100</v>
      </c>
      <c r="U11" s="55">
        <v>1081</v>
      </c>
      <c r="V11" s="56" t="s">
        <v>99</v>
      </c>
      <c r="W11" s="53">
        <v>1988</v>
      </c>
      <c r="X11" s="55">
        <v>12.69</v>
      </c>
      <c r="Y11" s="54">
        <v>6</v>
      </c>
      <c r="Z11" s="52">
        <v>6</v>
      </c>
      <c r="AA11" s="54">
        <v>2</v>
      </c>
      <c r="AB11" s="54">
        <v>750</v>
      </c>
      <c r="AC11" s="57">
        <v>0.74</v>
      </c>
      <c r="AD11" s="54" t="s">
        <v>178</v>
      </c>
      <c r="AE11" s="54" t="s">
        <v>176</v>
      </c>
      <c r="AF11" s="58" t="s">
        <v>91</v>
      </c>
      <c r="AG11" s="59" t="s">
        <v>248</v>
      </c>
    </row>
    <row r="12" spans="1:33" s="60" customFormat="1" x14ac:dyDescent="0.25">
      <c r="A12" s="63"/>
      <c r="B12" s="61">
        <v>4</v>
      </c>
      <c r="C12" s="73">
        <f t="shared" si="2"/>
        <v>0</v>
      </c>
      <c r="D12" s="74"/>
      <c r="E12" s="79"/>
      <c r="F12" s="80">
        <f t="shared" si="0"/>
        <v>0</v>
      </c>
      <c r="G12" s="81"/>
      <c r="H12" s="81"/>
      <c r="I12" s="81"/>
      <c r="J12" s="62">
        <f t="shared" si="1"/>
        <v>0</v>
      </c>
      <c r="K12" s="67" t="s">
        <v>173</v>
      </c>
      <c r="L12" s="52" t="s">
        <v>105</v>
      </c>
      <c r="M12" s="52" t="s">
        <v>106</v>
      </c>
      <c r="N12" s="53" t="s">
        <v>107</v>
      </c>
      <c r="O12" s="53" t="s">
        <v>133</v>
      </c>
      <c r="P12" s="68" t="s">
        <v>92</v>
      </c>
      <c r="Q12" s="66" t="s">
        <v>177</v>
      </c>
      <c r="R12" s="54" t="s">
        <v>142</v>
      </c>
      <c r="S12" s="54" t="s">
        <v>175</v>
      </c>
      <c r="T12" s="54" t="s">
        <v>100</v>
      </c>
      <c r="U12" s="55">
        <v>1081</v>
      </c>
      <c r="V12" s="56" t="s">
        <v>99</v>
      </c>
      <c r="W12" s="53">
        <v>1988</v>
      </c>
      <c r="X12" s="55">
        <v>11.4</v>
      </c>
      <c r="Y12" s="54">
        <v>7</v>
      </c>
      <c r="Z12" s="52">
        <v>7</v>
      </c>
      <c r="AA12" s="54">
        <v>2</v>
      </c>
      <c r="AB12" s="54">
        <v>750</v>
      </c>
      <c r="AC12" s="57">
        <v>0.74</v>
      </c>
      <c r="AD12" s="54" t="s">
        <v>178</v>
      </c>
      <c r="AE12" s="54" t="s">
        <v>176</v>
      </c>
      <c r="AF12" s="58" t="s">
        <v>91</v>
      </c>
      <c r="AG12" s="59" t="s">
        <v>249</v>
      </c>
    </row>
    <row r="13" spans="1:33" s="60" customFormat="1" x14ac:dyDescent="0.25">
      <c r="A13" s="63"/>
      <c r="B13" s="61">
        <v>4</v>
      </c>
      <c r="C13" s="73">
        <f t="shared" si="2"/>
        <v>0</v>
      </c>
      <c r="D13" s="74"/>
      <c r="E13" s="79"/>
      <c r="F13" s="80">
        <f t="shared" si="0"/>
        <v>0</v>
      </c>
      <c r="G13" s="81"/>
      <c r="H13" s="81"/>
      <c r="I13" s="81"/>
      <c r="J13" s="62">
        <f>SUM(F13:I13)</f>
        <v>0</v>
      </c>
      <c r="K13" s="67" t="s">
        <v>173</v>
      </c>
      <c r="L13" s="52" t="s">
        <v>105</v>
      </c>
      <c r="M13" s="52" t="s">
        <v>106</v>
      </c>
      <c r="N13" s="53" t="s">
        <v>107</v>
      </c>
      <c r="O13" s="53" t="s">
        <v>134</v>
      </c>
      <c r="P13" s="68" t="s">
        <v>92</v>
      </c>
      <c r="Q13" s="66" t="s">
        <v>177</v>
      </c>
      <c r="R13" s="54" t="s">
        <v>143</v>
      </c>
      <c r="S13" s="54" t="s">
        <v>175</v>
      </c>
      <c r="T13" s="54" t="s">
        <v>100</v>
      </c>
      <c r="U13" s="55">
        <v>1081</v>
      </c>
      <c r="V13" s="56" t="s">
        <v>99</v>
      </c>
      <c r="W13" s="53">
        <v>1988</v>
      </c>
      <c r="X13" s="55">
        <v>14.56</v>
      </c>
      <c r="Y13" s="54">
        <v>8</v>
      </c>
      <c r="Z13" s="52">
        <v>8</v>
      </c>
      <c r="AA13" s="54">
        <v>2</v>
      </c>
      <c r="AB13" s="54">
        <v>1000</v>
      </c>
      <c r="AC13" s="57">
        <v>0.74</v>
      </c>
      <c r="AD13" s="54" t="s">
        <v>178</v>
      </c>
      <c r="AE13" s="54" t="s">
        <v>176</v>
      </c>
      <c r="AF13" s="58" t="s">
        <v>91</v>
      </c>
      <c r="AG13" s="59" t="s">
        <v>250</v>
      </c>
    </row>
    <row r="14" spans="1:33" s="60" customFormat="1" x14ac:dyDescent="0.25">
      <c r="A14" s="63"/>
      <c r="B14" s="61">
        <v>4</v>
      </c>
      <c r="C14" s="73">
        <f t="shared" si="2"/>
        <v>0</v>
      </c>
      <c r="D14" s="74"/>
      <c r="E14" s="79"/>
      <c r="F14" s="80">
        <f t="shared" si="0"/>
        <v>0</v>
      </c>
      <c r="G14" s="81"/>
      <c r="H14" s="81"/>
      <c r="I14" s="81"/>
      <c r="J14" s="62">
        <f t="shared" si="1"/>
        <v>0</v>
      </c>
      <c r="K14" s="67" t="s">
        <v>179</v>
      </c>
      <c r="L14" s="52" t="s">
        <v>108</v>
      </c>
      <c r="M14" s="52" t="s">
        <v>109</v>
      </c>
      <c r="N14" s="53" t="s">
        <v>107</v>
      </c>
      <c r="O14" s="53" t="s">
        <v>135</v>
      </c>
      <c r="P14" s="68" t="s">
        <v>92</v>
      </c>
      <c r="Q14" s="66" t="s">
        <v>95</v>
      </c>
      <c r="R14" s="54" t="s">
        <v>144</v>
      </c>
      <c r="S14" s="54" t="s">
        <v>175</v>
      </c>
      <c r="T14" s="54" t="s">
        <v>100</v>
      </c>
      <c r="U14" s="55" t="s">
        <v>93</v>
      </c>
      <c r="V14" s="56" t="s">
        <v>97</v>
      </c>
      <c r="W14" s="53">
        <v>2008</v>
      </c>
      <c r="X14" s="55">
        <v>17</v>
      </c>
      <c r="Y14" s="54">
        <v>6</v>
      </c>
      <c r="Z14" s="52">
        <v>6</v>
      </c>
      <c r="AA14" s="54">
        <v>1</v>
      </c>
      <c r="AB14" s="54">
        <v>800</v>
      </c>
      <c r="AC14" s="57">
        <v>1</v>
      </c>
      <c r="AD14" s="54" t="s">
        <v>98</v>
      </c>
      <c r="AE14" s="54" t="s">
        <v>180</v>
      </c>
      <c r="AF14" s="58" t="s">
        <v>91</v>
      </c>
      <c r="AG14" s="59" t="s">
        <v>251</v>
      </c>
    </row>
    <row r="15" spans="1:33" s="60" customFormat="1" x14ac:dyDescent="0.25">
      <c r="A15" s="63"/>
      <c r="B15" s="61">
        <v>4</v>
      </c>
      <c r="C15" s="73">
        <f t="shared" si="2"/>
        <v>0</v>
      </c>
      <c r="D15" s="74"/>
      <c r="E15" s="79"/>
      <c r="F15" s="80">
        <f t="shared" si="0"/>
        <v>0</v>
      </c>
      <c r="G15" s="81"/>
      <c r="H15" s="81"/>
      <c r="I15" s="81"/>
      <c r="J15" s="62">
        <f t="shared" si="1"/>
        <v>0</v>
      </c>
      <c r="K15" s="67" t="s">
        <v>179</v>
      </c>
      <c r="L15" s="52" t="s">
        <v>108</v>
      </c>
      <c r="M15" s="52" t="s">
        <v>109</v>
      </c>
      <c r="N15" s="53" t="s">
        <v>107</v>
      </c>
      <c r="O15" s="53" t="s">
        <v>136</v>
      </c>
      <c r="P15" s="68" t="s">
        <v>92</v>
      </c>
      <c r="Q15" s="66" t="s">
        <v>95</v>
      </c>
      <c r="R15" s="54" t="s">
        <v>145</v>
      </c>
      <c r="S15" s="54" t="s">
        <v>175</v>
      </c>
      <c r="T15" s="54" t="s">
        <v>100</v>
      </c>
      <c r="U15" s="55" t="s">
        <v>93</v>
      </c>
      <c r="V15" s="56" t="s">
        <v>99</v>
      </c>
      <c r="W15" s="53">
        <v>2008</v>
      </c>
      <c r="X15" s="55">
        <v>17</v>
      </c>
      <c r="Y15" s="54">
        <v>6</v>
      </c>
      <c r="Z15" s="52">
        <v>6</v>
      </c>
      <c r="AA15" s="54">
        <v>1</v>
      </c>
      <c r="AB15" s="54">
        <v>800</v>
      </c>
      <c r="AC15" s="57">
        <v>1</v>
      </c>
      <c r="AD15" s="54" t="s">
        <v>98</v>
      </c>
      <c r="AE15" s="54" t="s">
        <v>180</v>
      </c>
      <c r="AF15" s="58" t="s">
        <v>91</v>
      </c>
      <c r="AG15" s="59" t="s">
        <v>252</v>
      </c>
    </row>
    <row r="16" spans="1:33" s="60" customFormat="1" x14ac:dyDescent="0.25">
      <c r="A16" s="63"/>
      <c r="B16" s="61">
        <v>4</v>
      </c>
      <c r="C16" s="73">
        <f t="shared" si="2"/>
        <v>0</v>
      </c>
      <c r="D16" s="74"/>
      <c r="E16" s="79"/>
      <c r="F16" s="80">
        <f t="shared" si="0"/>
        <v>0</v>
      </c>
      <c r="G16" s="81"/>
      <c r="H16" s="81"/>
      <c r="I16" s="81"/>
      <c r="J16" s="62">
        <f t="shared" si="1"/>
        <v>0</v>
      </c>
      <c r="K16" s="67" t="s">
        <v>181</v>
      </c>
      <c r="L16" s="52" t="s">
        <v>110</v>
      </c>
      <c r="M16" s="52" t="s">
        <v>111</v>
      </c>
      <c r="N16" s="53" t="s">
        <v>107</v>
      </c>
      <c r="O16" s="53" t="s">
        <v>137</v>
      </c>
      <c r="P16" s="68" t="s">
        <v>92</v>
      </c>
      <c r="Q16" s="66" t="s">
        <v>182</v>
      </c>
      <c r="R16" s="54" t="s">
        <v>146</v>
      </c>
      <c r="S16" s="54" t="s">
        <v>175</v>
      </c>
      <c r="T16" s="54" t="s">
        <v>100</v>
      </c>
      <c r="U16" s="55" t="s">
        <v>93</v>
      </c>
      <c r="V16" s="56" t="s">
        <v>97</v>
      </c>
      <c r="W16" s="53">
        <v>2008</v>
      </c>
      <c r="X16" s="55">
        <v>17</v>
      </c>
      <c r="Y16" s="54">
        <v>6</v>
      </c>
      <c r="Z16" s="52">
        <v>6</v>
      </c>
      <c r="AA16" s="54">
        <v>1</v>
      </c>
      <c r="AB16" s="54">
        <v>800</v>
      </c>
      <c r="AC16" s="57">
        <v>1</v>
      </c>
      <c r="AD16" s="54" t="s">
        <v>98</v>
      </c>
      <c r="AE16" s="54" t="s">
        <v>183</v>
      </c>
      <c r="AF16" s="58" t="s">
        <v>184</v>
      </c>
      <c r="AG16" s="59" t="s">
        <v>253</v>
      </c>
    </row>
    <row r="17" spans="1:33" s="60" customFormat="1" x14ac:dyDescent="0.25">
      <c r="A17" s="63"/>
      <c r="B17" s="61">
        <v>4</v>
      </c>
      <c r="C17" s="73">
        <f t="shared" si="2"/>
        <v>0</v>
      </c>
      <c r="D17" s="74"/>
      <c r="E17" s="79"/>
      <c r="F17" s="80">
        <f t="shared" si="0"/>
        <v>0</v>
      </c>
      <c r="G17" s="81"/>
      <c r="H17" s="81"/>
      <c r="I17" s="81"/>
      <c r="J17" s="62">
        <f t="shared" si="1"/>
        <v>0</v>
      </c>
      <c r="K17" s="67" t="s">
        <v>181</v>
      </c>
      <c r="L17" s="52" t="s">
        <v>110</v>
      </c>
      <c r="M17" s="52" t="s">
        <v>111</v>
      </c>
      <c r="N17" s="53" t="s">
        <v>107</v>
      </c>
      <c r="O17" s="53" t="s">
        <v>127</v>
      </c>
      <c r="P17" s="68" t="s">
        <v>127</v>
      </c>
      <c r="Q17" s="66" t="s">
        <v>185</v>
      </c>
      <c r="R17" s="54" t="s">
        <v>147</v>
      </c>
      <c r="S17" s="54" t="s">
        <v>175</v>
      </c>
      <c r="T17" s="54" t="s">
        <v>100</v>
      </c>
      <c r="U17" s="55" t="s">
        <v>186</v>
      </c>
      <c r="V17" s="56" t="s">
        <v>99</v>
      </c>
      <c r="W17" s="53">
        <v>2015</v>
      </c>
      <c r="X17" s="55">
        <v>3</v>
      </c>
      <c r="Y17" s="54">
        <v>2</v>
      </c>
      <c r="Z17" s="52">
        <v>2</v>
      </c>
      <c r="AA17" s="54">
        <v>1</v>
      </c>
      <c r="AB17" s="54">
        <v>500</v>
      </c>
      <c r="AC17" s="57">
        <v>0.1</v>
      </c>
      <c r="AD17" s="54" t="s">
        <v>187</v>
      </c>
      <c r="AE17" s="54" t="s">
        <v>188</v>
      </c>
      <c r="AF17" s="58" t="s">
        <v>189</v>
      </c>
      <c r="AG17" s="59" t="s">
        <v>96</v>
      </c>
    </row>
    <row r="18" spans="1:33" s="60" customFormat="1" x14ac:dyDescent="0.25">
      <c r="A18" s="63"/>
      <c r="B18" s="61">
        <v>4</v>
      </c>
      <c r="C18" s="73">
        <f t="shared" si="2"/>
        <v>0</v>
      </c>
      <c r="D18" s="74"/>
      <c r="E18" s="79"/>
      <c r="F18" s="80">
        <f t="shared" si="0"/>
        <v>0</v>
      </c>
      <c r="G18" s="81"/>
      <c r="H18" s="81"/>
      <c r="I18" s="81"/>
      <c r="J18" s="62">
        <f t="shared" si="1"/>
        <v>0</v>
      </c>
      <c r="K18" s="67" t="s">
        <v>190</v>
      </c>
      <c r="L18" s="52" t="s">
        <v>112</v>
      </c>
      <c r="M18" s="52" t="s">
        <v>113</v>
      </c>
      <c r="N18" s="53" t="s">
        <v>107</v>
      </c>
      <c r="O18" s="53" t="s">
        <v>92</v>
      </c>
      <c r="P18" s="68" t="s">
        <v>92</v>
      </c>
      <c r="Q18" s="66" t="s">
        <v>191</v>
      </c>
      <c r="R18" s="54" t="s">
        <v>148</v>
      </c>
      <c r="S18" s="54" t="s">
        <v>175</v>
      </c>
      <c r="T18" s="54" t="s">
        <v>100</v>
      </c>
      <c r="U18" s="55" t="s">
        <v>192</v>
      </c>
      <c r="V18" s="56" t="s">
        <v>99</v>
      </c>
      <c r="W18" s="53">
        <v>2000</v>
      </c>
      <c r="X18" s="55">
        <v>9.59</v>
      </c>
      <c r="Y18" s="54">
        <v>7</v>
      </c>
      <c r="Z18" s="52">
        <v>7</v>
      </c>
      <c r="AA18" s="54">
        <v>2</v>
      </c>
      <c r="AB18" s="54">
        <v>630</v>
      </c>
      <c r="AC18" s="57">
        <v>0.57999999999999996</v>
      </c>
      <c r="AD18" s="54" t="s">
        <v>178</v>
      </c>
      <c r="AE18" s="54" t="s">
        <v>193</v>
      </c>
      <c r="AF18" s="58" t="s">
        <v>91</v>
      </c>
      <c r="AG18" s="59" t="s">
        <v>254</v>
      </c>
    </row>
    <row r="19" spans="1:33" s="60" customFormat="1" x14ac:dyDescent="0.25">
      <c r="A19" s="63"/>
      <c r="B19" s="61">
        <v>4</v>
      </c>
      <c r="C19" s="73">
        <f t="shared" si="2"/>
        <v>0</v>
      </c>
      <c r="D19" s="74"/>
      <c r="E19" s="79"/>
      <c r="F19" s="80">
        <f t="shared" si="0"/>
        <v>0</v>
      </c>
      <c r="G19" s="81"/>
      <c r="H19" s="81"/>
      <c r="I19" s="81"/>
      <c r="J19" s="62">
        <f t="shared" si="1"/>
        <v>0</v>
      </c>
      <c r="K19" s="67" t="s">
        <v>190</v>
      </c>
      <c r="L19" s="52" t="s">
        <v>112</v>
      </c>
      <c r="M19" s="52" t="s">
        <v>113</v>
      </c>
      <c r="N19" s="53" t="s">
        <v>107</v>
      </c>
      <c r="O19" s="53" t="s">
        <v>138</v>
      </c>
      <c r="P19" s="68" t="s">
        <v>128</v>
      </c>
      <c r="Q19" s="66" t="s">
        <v>194</v>
      </c>
      <c r="R19" s="54" t="s">
        <v>149</v>
      </c>
      <c r="S19" s="54" t="s">
        <v>194</v>
      </c>
      <c r="T19" s="54" t="s">
        <v>149</v>
      </c>
      <c r="U19" s="55" t="s">
        <v>94</v>
      </c>
      <c r="V19" s="56" t="s">
        <v>99</v>
      </c>
      <c r="W19" s="53">
        <v>2000</v>
      </c>
      <c r="X19" s="55">
        <v>2.79</v>
      </c>
      <c r="Y19" s="54">
        <v>2</v>
      </c>
      <c r="Z19" s="52">
        <v>2</v>
      </c>
      <c r="AA19" s="54">
        <v>2</v>
      </c>
      <c r="AB19" s="54">
        <v>100</v>
      </c>
      <c r="AC19" s="57">
        <v>0.45</v>
      </c>
      <c r="AD19" s="54" t="s">
        <v>98</v>
      </c>
      <c r="AE19" s="54" t="s">
        <v>195</v>
      </c>
      <c r="AF19" s="58" t="s">
        <v>189</v>
      </c>
      <c r="AG19" s="59" t="s">
        <v>96</v>
      </c>
    </row>
    <row r="20" spans="1:33" s="60" customFormat="1" x14ac:dyDescent="0.25">
      <c r="A20" s="63"/>
      <c r="B20" s="61">
        <v>4</v>
      </c>
      <c r="C20" s="73">
        <f t="shared" si="2"/>
        <v>0</v>
      </c>
      <c r="D20" s="74"/>
      <c r="E20" s="79"/>
      <c r="F20" s="80">
        <f t="shared" si="0"/>
        <v>0</v>
      </c>
      <c r="G20" s="81"/>
      <c r="H20" s="81"/>
      <c r="I20" s="81"/>
      <c r="J20" s="62">
        <f t="shared" si="1"/>
        <v>0</v>
      </c>
      <c r="K20" s="67" t="s">
        <v>190</v>
      </c>
      <c r="L20" s="52" t="s">
        <v>112</v>
      </c>
      <c r="M20" s="52" t="s">
        <v>113</v>
      </c>
      <c r="N20" s="53" t="s">
        <v>107</v>
      </c>
      <c r="O20" s="53" t="s">
        <v>129</v>
      </c>
      <c r="P20" s="68" t="s">
        <v>129</v>
      </c>
      <c r="Q20" s="66" t="s">
        <v>194</v>
      </c>
      <c r="R20" s="54" t="s">
        <v>150</v>
      </c>
      <c r="S20" s="54" t="s">
        <v>194</v>
      </c>
      <c r="T20" s="54" t="s">
        <v>150</v>
      </c>
      <c r="U20" s="55" t="s">
        <v>94</v>
      </c>
      <c r="V20" s="56" t="s">
        <v>99</v>
      </c>
      <c r="W20" s="53">
        <v>2012</v>
      </c>
      <c r="X20" s="55">
        <v>1.2</v>
      </c>
      <c r="Y20" s="54">
        <v>2</v>
      </c>
      <c r="Z20" s="52">
        <v>2</v>
      </c>
      <c r="AA20" s="54">
        <v>2</v>
      </c>
      <c r="AB20" s="54">
        <v>500</v>
      </c>
      <c r="AC20" s="57">
        <v>6.5000000000000002E-2</v>
      </c>
      <c r="AD20" s="54" t="s">
        <v>178</v>
      </c>
      <c r="AE20" s="54" t="s">
        <v>196</v>
      </c>
      <c r="AF20" s="58" t="s">
        <v>189</v>
      </c>
      <c r="AG20" s="59" t="s">
        <v>96</v>
      </c>
    </row>
    <row r="21" spans="1:33" s="60" customFormat="1" x14ac:dyDescent="0.25">
      <c r="A21" s="63"/>
      <c r="B21" s="61">
        <v>4</v>
      </c>
      <c r="C21" s="73">
        <f t="shared" si="2"/>
        <v>0</v>
      </c>
      <c r="D21" s="74"/>
      <c r="E21" s="79"/>
      <c r="F21" s="80">
        <f t="shared" si="0"/>
        <v>0</v>
      </c>
      <c r="G21" s="81"/>
      <c r="H21" s="81"/>
      <c r="I21" s="81"/>
      <c r="J21" s="62">
        <f t="shared" si="1"/>
        <v>0</v>
      </c>
      <c r="K21" s="67" t="s">
        <v>197</v>
      </c>
      <c r="L21" s="52" t="s">
        <v>114</v>
      </c>
      <c r="M21" s="52" t="s">
        <v>115</v>
      </c>
      <c r="N21" s="53" t="s">
        <v>116</v>
      </c>
      <c r="O21" s="53" t="s">
        <v>127</v>
      </c>
      <c r="P21" s="68" t="s">
        <v>127</v>
      </c>
      <c r="Q21" s="66" t="s">
        <v>185</v>
      </c>
      <c r="R21" s="54" t="s">
        <v>151</v>
      </c>
      <c r="S21" s="54" t="s">
        <v>175</v>
      </c>
      <c r="T21" s="54" t="s">
        <v>100</v>
      </c>
      <c r="U21" s="55" t="s">
        <v>186</v>
      </c>
      <c r="V21" s="56" t="s">
        <v>99</v>
      </c>
      <c r="W21" s="53">
        <v>2010</v>
      </c>
      <c r="X21" s="55">
        <v>3</v>
      </c>
      <c r="Y21" s="54">
        <v>2</v>
      </c>
      <c r="Z21" s="52">
        <v>2</v>
      </c>
      <c r="AA21" s="54">
        <v>1</v>
      </c>
      <c r="AB21" s="54">
        <v>400</v>
      </c>
      <c r="AC21" s="57">
        <v>0.1</v>
      </c>
      <c r="AD21" s="54" t="s">
        <v>187</v>
      </c>
      <c r="AE21" s="54" t="s">
        <v>198</v>
      </c>
      <c r="AF21" s="58" t="s">
        <v>189</v>
      </c>
      <c r="AG21" s="59" t="s">
        <v>96</v>
      </c>
    </row>
    <row r="22" spans="1:33" s="60" customFormat="1" x14ac:dyDescent="0.25">
      <c r="A22" s="63"/>
      <c r="B22" s="61">
        <v>4</v>
      </c>
      <c r="C22" s="73">
        <f t="shared" si="2"/>
        <v>0</v>
      </c>
      <c r="D22" s="74"/>
      <c r="E22" s="79"/>
      <c r="F22" s="80">
        <f t="shared" si="0"/>
        <v>0</v>
      </c>
      <c r="G22" s="81"/>
      <c r="H22" s="81"/>
      <c r="I22" s="81"/>
      <c r="J22" s="62">
        <f t="shared" si="1"/>
        <v>0</v>
      </c>
      <c r="K22" s="67" t="s">
        <v>199</v>
      </c>
      <c r="L22" s="52" t="s">
        <v>117</v>
      </c>
      <c r="M22" s="52" t="s">
        <v>118</v>
      </c>
      <c r="N22" s="53" t="s">
        <v>107</v>
      </c>
      <c r="O22" s="53" t="s">
        <v>92</v>
      </c>
      <c r="P22" s="68" t="s">
        <v>92</v>
      </c>
      <c r="Q22" s="66" t="s">
        <v>200</v>
      </c>
      <c r="R22" s="54" t="s">
        <v>152</v>
      </c>
      <c r="S22" s="54" t="s">
        <v>175</v>
      </c>
      <c r="T22" s="54" t="s">
        <v>100</v>
      </c>
      <c r="U22" s="55" t="s">
        <v>93</v>
      </c>
      <c r="V22" s="56" t="s">
        <v>99</v>
      </c>
      <c r="W22" s="53">
        <v>2000</v>
      </c>
      <c r="X22" s="55">
        <v>3.6</v>
      </c>
      <c r="Y22" s="54">
        <v>2</v>
      </c>
      <c r="Z22" s="52">
        <v>2</v>
      </c>
      <c r="AA22" s="54">
        <v>1</v>
      </c>
      <c r="AB22" s="54">
        <v>630</v>
      </c>
      <c r="AC22" s="57">
        <v>0.63</v>
      </c>
      <c r="AD22" s="54" t="s">
        <v>98</v>
      </c>
      <c r="AE22" s="54" t="s">
        <v>201</v>
      </c>
      <c r="AF22" s="58" t="s">
        <v>91</v>
      </c>
      <c r="AG22" s="59" t="s">
        <v>255</v>
      </c>
    </row>
    <row r="23" spans="1:33" s="60" customFormat="1" x14ac:dyDescent="0.25">
      <c r="A23" s="63"/>
      <c r="B23" s="61">
        <v>4</v>
      </c>
      <c r="C23" s="73">
        <f t="shared" si="2"/>
        <v>0</v>
      </c>
      <c r="D23" s="74"/>
      <c r="E23" s="79"/>
      <c r="F23" s="80">
        <f t="shared" si="0"/>
        <v>0</v>
      </c>
      <c r="G23" s="81"/>
      <c r="H23" s="81"/>
      <c r="I23" s="81"/>
      <c r="J23" s="62">
        <f t="shared" si="1"/>
        <v>0</v>
      </c>
      <c r="K23" s="67" t="s">
        <v>202</v>
      </c>
      <c r="L23" s="52" t="s">
        <v>119</v>
      </c>
      <c r="M23" s="52" t="s">
        <v>120</v>
      </c>
      <c r="N23" s="53" t="s">
        <v>107</v>
      </c>
      <c r="O23" s="53" t="s">
        <v>92</v>
      </c>
      <c r="P23" s="68" t="s">
        <v>92</v>
      </c>
      <c r="Q23" s="66" t="s">
        <v>203</v>
      </c>
      <c r="R23" s="54">
        <v>1834600</v>
      </c>
      <c r="S23" s="54" t="s">
        <v>203</v>
      </c>
      <c r="T23" s="54">
        <v>11333852</v>
      </c>
      <c r="U23" s="55" t="s">
        <v>93</v>
      </c>
      <c r="V23" s="56" t="s">
        <v>99</v>
      </c>
      <c r="W23" s="53">
        <v>2012</v>
      </c>
      <c r="X23" s="55">
        <v>2.84</v>
      </c>
      <c r="Y23" s="54">
        <v>2</v>
      </c>
      <c r="Z23" s="52">
        <v>2</v>
      </c>
      <c r="AA23" s="54">
        <v>1</v>
      </c>
      <c r="AB23" s="54">
        <v>1000</v>
      </c>
      <c r="AC23" s="57">
        <v>1</v>
      </c>
      <c r="AD23" s="54" t="s">
        <v>98</v>
      </c>
      <c r="AE23" s="54" t="s">
        <v>193</v>
      </c>
      <c r="AF23" s="58" t="s">
        <v>204</v>
      </c>
      <c r="AG23" s="59" t="s">
        <v>256</v>
      </c>
    </row>
    <row r="24" spans="1:33" s="60" customFormat="1" x14ac:dyDescent="0.25">
      <c r="A24" s="63"/>
      <c r="B24" s="61">
        <v>4</v>
      </c>
      <c r="C24" s="73">
        <f t="shared" si="2"/>
        <v>0</v>
      </c>
      <c r="D24" s="74"/>
      <c r="E24" s="79"/>
      <c r="F24" s="80">
        <f t="shared" si="0"/>
        <v>0</v>
      </c>
      <c r="G24" s="81"/>
      <c r="H24" s="81"/>
      <c r="I24" s="81"/>
      <c r="J24" s="62">
        <f t="shared" si="1"/>
        <v>0</v>
      </c>
      <c r="K24" s="67" t="s">
        <v>205</v>
      </c>
      <c r="L24" s="52" t="s">
        <v>121</v>
      </c>
      <c r="M24" s="52" t="s">
        <v>122</v>
      </c>
      <c r="N24" s="53" t="s">
        <v>107</v>
      </c>
      <c r="O24" s="53" t="s">
        <v>92</v>
      </c>
      <c r="P24" s="68" t="s">
        <v>92</v>
      </c>
      <c r="Q24" s="66" t="s">
        <v>206</v>
      </c>
      <c r="R24" s="54" t="s">
        <v>153</v>
      </c>
      <c r="S24" s="54" t="s">
        <v>175</v>
      </c>
      <c r="T24" s="54" t="s">
        <v>100</v>
      </c>
      <c r="U24" s="55" t="s">
        <v>207</v>
      </c>
      <c r="V24" s="56" t="s">
        <v>99</v>
      </c>
      <c r="W24" s="53">
        <v>2001</v>
      </c>
      <c r="X24" s="55">
        <v>10.29</v>
      </c>
      <c r="Y24" s="54">
        <v>3</v>
      </c>
      <c r="Z24" s="52">
        <v>3</v>
      </c>
      <c r="AA24" s="54">
        <v>1</v>
      </c>
      <c r="AB24" s="54">
        <v>630</v>
      </c>
      <c r="AC24" s="57">
        <v>0.6</v>
      </c>
      <c r="AD24" s="54" t="s">
        <v>178</v>
      </c>
      <c r="AE24" s="54" t="s">
        <v>183</v>
      </c>
      <c r="AF24" s="58" t="s">
        <v>91</v>
      </c>
      <c r="AG24" s="59" t="s">
        <v>257</v>
      </c>
    </row>
    <row r="25" spans="1:33" s="60" customFormat="1" x14ac:dyDescent="0.25">
      <c r="A25" s="63"/>
      <c r="B25" s="61">
        <v>4</v>
      </c>
      <c r="C25" s="73">
        <f t="shared" si="2"/>
        <v>0</v>
      </c>
      <c r="D25" s="74"/>
      <c r="E25" s="79"/>
      <c r="F25" s="80">
        <f t="shared" si="0"/>
        <v>0</v>
      </c>
      <c r="G25" s="81"/>
      <c r="H25" s="81"/>
      <c r="I25" s="81"/>
      <c r="J25" s="62">
        <f t="shared" si="1"/>
        <v>0</v>
      </c>
      <c r="K25" s="67" t="s">
        <v>208</v>
      </c>
      <c r="L25" s="52" t="s">
        <v>123</v>
      </c>
      <c r="M25" s="52" t="s">
        <v>124</v>
      </c>
      <c r="N25" s="53" t="s">
        <v>107</v>
      </c>
      <c r="O25" s="53" t="s">
        <v>92</v>
      </c>
      <c r="P25" s="68" t="s">
        <v>92</v>
      </c>
      <c r="Q25" s="66" t="s">
        <v>209</v>
      </c>
      <c r="R25" s="54" t="s">
        <v>154</v>
      </c>
      <c r="S25" s="54" t="s">
        <v>209</v>
      </c>
      <c r="T25" s="54">
        <v>2928</v>
      </c>
      <c r="U25" s="55" t="s">
        <v>210</v>
      </c>
      <c r="V25" s="56" t="s">
        <v>99</v>
      </c>
      <c r="W25" s="53">
        <v>2012</v>
      </c>
      <c r="X25" s="55">
        <v>9.7859999999999996</v>
      </c>
      <c r="Y25" s="54">
        <v>3</v>
      </c>
      <c r="Z25" s="52">
        <v>3</v>
      </c>
      <c r="AA25" s="54">
        <v>1</v>
      </c>
      <c r="AB25" s="54">
        <v>1275</v>
      </c>
      <c r="AC25" s="57">
        <v>1</v>
      </c>
      <c r="AD25" s="54" t="s">
        <v>98</v>
      </c>
      <c r="AE25" s="54" t="s">
        <v>211</v>
      </c>
      <c r="AF25" s="58" t="s">
        <v>212</v>
      </c>
      <c r="AG25" s="59" t="s">
        <v>258</v>
      </c>
    </row>
    <row r="26" spans="1:33" s="60" customFormat="1" x14ac:dyDescent="0.25">
      <c r="A26" s="63"/>
      <c r="B26" s="61">
        <v>1</v>
      </c>
      <c r="C26" s="73">
        <f t="shared" si="2"/>
        <v>0</v>
      </c>
      <c r="D26" s="74"/>
      <c r="E26" s="79"/>
      <c r="F26" s="80">
        <f t="shared" si="0"/>
        <v>0</v>
      </c>
      <c r="G26" s="81"/>
      <c r="H26" s="81"/>
      <c r="I26" s="81"/>
      <c r="J26" s="62">
        <f t="shared" si="1"/>
        <v>0</v>
      </c>
      <c r="K26" s="67" t="s">
        <v>208</v>
      </c>
      <c r="L26" s="52" t="s">
        <v>123</v>
      </c>
      <c r="M26" s="52" t="s">
        <v>124</v>
      </c>
      <c r="N26" s="53" t="s">
        <v>107</v>
      </c>
      <c r="O26" s="53" t="s">
        <v>139</v>
      </c>
      <c r="P26" s="68" t="s">
        <v>130</v>
      </c>
      <c r="Q26" s="66" t="s">
        <v>100</v>
      </c>
      <c r="R26" s="54" t="s">
        <v>100</v>
      </c>
      <c r="S26" s="54" t="s">
        <v>213</v>
      </c>
      <c r="T26" s="54" t="s">
        <v>100</v>
      </c>
      <c r="U26" s="55" t="s">
        <v>214</v>
      </c>
      <c r="V26" s="56" t="s">
        <v>99</v>
      </c>
      <c r="W26" s="53" t="s">
        <v>100</v>
      </c>
      <c r="X26" s="55">
        <v>1.55</v>
      </c>
      <c r="Y26" s="54">
        <v>2</v>
      </c>
      <c r="Z26" s="52">
        <v>2</v>
      </c>
      <c r="AA26" s="54">
        <v>2</v>
      </c>
      <c r="AB26" s="54">
        <v>2000</v>
      </c>
      <c r="AC26" s="57">
        <v>0.1</v>
      </c>
      <c r="AD26" s="54" t="s">
        <v>178</v>
      </c>
      <c r="AE26" s="54" t="s">
        <v>211</v>
      </c>
      <c r="AF26" s="58" t="s">
        <v>189</v>
      </c>
      <c r="AG26" s="59" t="s">
        <v>96</v>
      </c>
    </row>
    <row r="27" spans="1:33" s="60" customFormat="1" x14ac:dyDescent="0.25">
      <c r="A27" s="63"/>
      <c r="B27" s="61">
        <v>4</v>
      </c>
      <c r="C27" s="73">
        <f t="shared" si="2"/>
        <v>0</v>
      </c>
      <c r="D27" s="74"/>
      <c r="E27" s="79"/>
      <c r="F27" s="80">
        <f t="shared" si="0"/>
        <v>0</v>
      </c>
      <c r="G27" s="81"/>
      <c r="H27" s="81"/>
      <c r="I27" s="81"/>
      <c r="J27" s="62">
        <f t="shared" si="1"/>
        <v>0</v>
      </c>
      <c r="K27" s="67" t="s">
        <v>215</v>
      </c>
      <c r="L27" s="52" t="s">
        <v>125</v>
      </c>
      <c r="M27" s="52" t="s">
        <v>126</v>
      </c>
      <c r="N27" s="53" t="s">
        <v>107</v>
      </c>
      <c r="O27" s="53" t="s">
        <v>127</v>
      </c>
      <c r="P27" s="68" t="s">
        <v>127</v>
      </c>
      <c r="Q27" s="66" t="s">
        <v>216</v>
      </c>
      <c r="R27" s="54" t="s">
        <v>155</v>
      </c>
      <c r="S27" s="54" t="s">
        <v>194</v>
      </c>
      <c r="T27" s="54" t="s">
        <v>217</v>
      </c>
      <c r="U27" s="55" t="s">
        <v>186</v>
      </c>
      <c r="V27" s="56" t="s">
        <v>99</v>
      </c>
      <c r="W27" s="53">
        <v>2011</v>
      </c>
      <c r="X27" s="55"/>
      <c r="Y27" s="54">
        <v>6</v>
      </c>
      <c r="Z27" s="52">
        <v>6</v>
      </c>
      <c r="AA27" s="54">
        <v>2</v>
      </c>
      <c r="AB27" s="54">
        <v>400</v>
      </c>
      <c r="AC27" s="57">
        <v>0.1</v>
      </c>
      <c r="AD27" s="54" t="s">
        <v>187</v>
      </c>
      <c r="AE27" s="54" t="s">
        <v>221</v>
      </c>
      <c r="AF27" s="58" t="s">
        <v>189</v>
      </c>
      <c r="AG27" s="59" t="s">
        <v>96</v>
      </c>
    </row>
    <row r="28" spans="1:33" s="60" customFormat="1" x14ac:dyDescent="0.25">
      <c r="A28" s="124" t="s">
        <v>265</v>
      </c>
      <c r="B28" s="127"/>
      <c r="C28" s="141"/>
      <c r="D28" s="142"/>
      <c r="E28" s="128"/>
      <c r="F28" s="143"/>
      <c r="G28" s="145"/>
      <c r="H28" s="145"/>
      <c r="I28" s="144"/>
      <c r="J28" s="129"/>
      <c r="K28" s="130"/>
      <c r="L28" s="131"/>
      <c r="M28" s="131"/>
      <c r="N28" s="132"/>
      <c r="O28" s="132"/>
      <c r="P28" s="133"/>
      <c r="Q28" s="134"/>
      <c r="R28" s="135"/>
      <c r="S28" s="135"/>
      <c r="T28" s="135"/>
      <c r="U28" s="136"/>
      <c r="V28" s="137"/>
      <c r="W28" s="132"/>
      <c r="X28" s="136"/>
      <c r="Y28" s="135"/>
      <c r="Z28" s="131"/>
      <c r="AA28" s="135"/>
      <c r="AB28" s="135"/>
      <c r="AC28" s="138"/>
      <c r="AD28" s="135"/>
      <c r="AE28" s="135"/>
      <c r="AF28" s="139"/>
      <c r="AG28" s="140"/>
    </row>
    <row r="29" spans="1:33" s="60" customFormat="1" x14ac:dyDescent="0.25">
      <c r="A29" s="63"/>
      <c r="B29" s="61">
        <v>6</v>
      </c>
      <c r="C29" s="73">
        <f t="shared" ref="C29:C34" si="3">B29*D29</f>
        <v>0</v>
      </c>
      <c r="D29" s="74"/>
      <c r="E29" s="79"/>
      <c r="F29" s="80">
        <f t="shared" ref="F29:F34" si="4">B29*E29</f>
        <v>0</v>
      </c>
      <c r="G29" s="81"/>
      <c r="H29" s="81"/>
      <c r="I29" s="81"/>
      <c r="J29" s="62">
        <f t="shared" ref="J29:J34" si="5">SUM(F29:I29)</f>
        <v>0</v>
      </c>
      <c r="K29" s="67" t="s">
        <v>230</v>
      </c>
      <c r="L29" s="52" t="s">
        <v>222</v>
      </c>
      <c r="M29" s="52" t="s">
        <v>223</v>
      </c>
      <c r="N29" s="53" t="s">
        <v>107</v>
      </c>
      <c r="O29" s="53" t="s">
        <v>231</v>
      </c>
      <c r="P29" s="68" t="s">
        <v>92</v>
      </c>
      <c r="Q29" s="66" t="s">
        <v>95</v>
      </c>
      <c r="R29" s="53" t="s">
        <v>224</v>
      </c>
      <c r="S29" s="54" t="s">
        <v>95</v>
      </c>
      <c r="T29" s="53" t="s">
        <v>224</v>
      </c>
      <c r="U29" s="55" t="s">
        <v>93</v>
      </c>
      <c r="V29" s="56" t="s">
        <v>99</v>
      </c>
      <c r="W29" s="53">
        <v>2009</v>
      </c>
      <c r="X29" s="55">
        <v>5.8049999999999997</v>
      </c>
      <c r="Y29" s="54">
        <v>3</v>
      </c>
      <c r="Z29" s="52">
        <v>3</v>
      </c>
      <c r="AA29" s="54">
        <v>2</v>
      </c>
      <c r="AB29" s="54">
        <v>650</v>
      </c>
      <c r="AC29" s="57">
        <v>1</v>
      </c>
      <c r="AD29" s="54" t="s">
        <v>98</v>
      </c>
      <c r="AE29" s="54" t="s">
        <v>180</v>
      </c>
      <c r="AF29" s="58" t="s">
        <v>91</v>
      </c>
      <c r="AG29" s="59" t="s">
        <v>241</v>
      </c>
    </row>
    <row r="30" spans="1:33" s="60" customFormat="1" x14ac:dyDescent="0.25">
      <c r="A30" s="63"/>
      <c r="B30" s="61">
        <v>6</v>
      </c>
      <c r="C30" s="73">
        <f t="shared" si="3"/>
        <v>0</v>
      </c>
      <c r="D30" s="74"/>
      <c r="E30" s="79"/>
      <c r="F30" s="80">
        <f t="shared" si="4"/>
        <v>0</v>
      </c>
      <c r="G30" s="81"/>
      <c r="H30" s="81">
        <v>0</v>
      </c>
      <c r="I30" s="81"/>
      <c r="J30" s="62">
        <f t="shared" si="5"/>
        <v>0</v>
      </c>
      <c r="K30" s="67" t="s">
        <v>230</v>
      </c>
      <c r="L30" s="52" t="s">
        <v>222</v>
      </c>
      <c r="M30" s="52" t="s">
        <v>223</v>
      </c>
      <c r="N30" s="53" t="s">
        <v>107</v>
      </c>
      <c r="O30" s="53" t="s">
        <v>232</v>
      </c>
      <c r="P30" s="68" t="s">
        <v>226</v>
      </c>
      <c r="Q30" s="66" t="s">
        <v>95</v>
      </c>
      <c r="R30" s="53" t="s">
        <v>237</v>
      </c>
      <c r="S30" s="54" t="s">
        <v>95</v>
      </c>
      <c r="T30" s="53" t="s">
        <v>237</v>
      </c>
      <c r="U30" s="55" t="s">
        <v>229</v>
      </c>
      <c r="V30" s="56" t="s">
        <v>99</v>
      </c>
      <c r="W30" s="53">
        <v>2009</v>
      </c>
      <c r="X30" s="55">
        <v>6.36</v>
      </c>
      <c r="Y30" s="54" t="s">
        <v>96</v>
      </c>
      <c r="Z30" s="52" t="s">
        <v>96</v>
      </c>
      <c r="AA30" s="54" t="s">
        <v>96</v>
      </c>
      <c r="AB30" s="54" t="s">
        <v>96</v>
      </c>
      <c r="AC30" s="57">
        <v>0.5</v>
      </c>
      <c r="AD30" s="54" t="s">
        <v>228</v>
      </c>
      <c r="AE30" s="54" t="s">
        <v>259</v>
      </c>
      <c r="AF30" s="58" t="s">
        <v>91</v>
      </c>
      <c r="AG30" s="59" t="s">
        <v>242</v>
      </c>
    </row>
    <row r="31" spans="1:33" s="60" customFormat="1" x14ac:dyDescent="0.25">
      <c r="A31" s="63"/>
      <c r="B31" s="61">
        <v>6</v>
      </c>
      <c r="C31" s="73">
        <f t="shared" si="3"/>
        <v>0</v>
      </c>
      <c r="D31" s="74"/>
      <c r="E31" s="79"/>
      <c r="F31" s="80">
        <f t="shared" si="4"/>
        <v>0</v>
      </c>
      <c r="G31" s="81"/>
      <c r="H31" s="81">
        <v>0</v>
      </c>
      <c r="I31" s="81"/>
      <c r="J31" s="62">
        <f t="shared" si="5"/>
        <v>0</v>
      </c>
      <c r="K31" s="67" t="s">
        <v>230</v>
      </c>
      <c r="L31" s="52" t="s">
        <v>222</v>
      </c>
      <c r="M31" s="52" t="s">
        <v>223</v>
      </c>
      <c r="N31" s="53" t="s">
        <v>107</v>
      </c>
      <c r="O31" s="53" t="s">
        <v>233</v>
      </c>
      <c r="P31" s="68" t="s">
        <v>226</v>
      </c>
      <c r="Q31" s="66" t="s">
        <v>95</v>
      </c>
      <c r="R31" s="53" t="s">
        <v>238</v>
      </c>
      <c r="S31" s="54" t="s">
        <v>95</v>
      </c>
      <c r="T31" s="53" t="s">
        <v>238</v>
      </c>
      <c r="U31" s="55" t="s">
        <v>229</v>
      </c>
      <c r="V31" s="56" t="s">
        <v>227</v>
      </c>
      <c r="W31" s="53">
        <v>2009</v>
      </c>
      <c r="X31" s="55">
        <v>6.36</v>
      </c>
      <c r="Y31" s="54" t="s">
        <v>96</v>
      </c>
      <c r="Z31" s="52" t="s">
        <v>96</v>
      </c>
      <c r="AA31" s="54" t="s">
        <v>96</v>
      </c>
      <c r="AB31" s="54" t="s">
        <v>96</v>
      </c>
      <c r="AC31" s="57">
        <v>0.5</v>
      </c>
      <c r="AD31" s="54" t="s">
        <v>228</v>
      </c>
      <c r="AE31" s="54" t="s">
        <v>259</v>
      </c>
      <c r="AF31" s="58" t="s">
        <v>91</v>
      </c>
      <c r="AG31" s="59" t="s">
        <v>243</v>
      </c>
    </row>
    <row r="32" spans="1:33" s="60" customFormat="1" x14ac:dyDescent="0.25">
      <c r="A32" s="63"/>
      <c r="B32" s="61">
        <v>6</v>
      </c>
      <c r="C32" s="73">
        <f t="shared" si="3"/>
        <v>0</v>
      </c>
      <c r="D32" s="74"/>
      <c r="E32" s="79"/>
      <c r="F32" s="80">
        <f t="shared" si="4"/>
        <v>0</v>
      </c>
      <c r="G32" s="81"/>
      <c r="H32" s="81"/>
      <c r="I32" s="81"/>
      <c r="J32" s="62">
        <f t="shared" si="5"/>
        <v>0</v>
      </c>
      <c r="K32" s="67" t="s">
        <v>230</v>
      </c>
      <c r="L32" s="52" t="s">
        <v>222</v>
      </c>
      <c r="M32" s="52" t="s">
        <v>223</v>
      </c>
      <c r="N32" s="53" t="s">
        <v>107</v>
      </c>
      <c r="O32" s="53" t="s">
        <v>234</v>
      </c>
      <c r="P32" s="68" t="s">
        <v>92</v>
      </c>
      <c r="Q32" s="66" t="s">
        <v>95</v>
      </c>
      <c r="R32" s="53" t="s">
        <v>225</v>
      </c>
      <c r="S32" s="54" t="s">
        <v>95</v>
      </c>
      <c r="T32" s="53" t="s">
        <v>225</v>
      </c>
      <c r="U32" s="55" t="s">
        <v>93</v>
      </c>
      <c r="V32" s="56" t="s">
        <v>227</v>
      </c>
      <c r="W32" s="53">
        <v>2009</v>
      </c>
      <c r="X32" s="55">
        <v>3</v>
      </c>
      <c r="Y32" s="54">
        <v>2</v>
      </c>
      <c r="Z32" s="52">
        <v>2</v>
      </c>
      <c r="AA32" s="54">
        <v>1</v>
      </c>
      <c r="AB32" s="54">
        <v>630</v>
      </c>
      <c r="AC32" s="57">
        <v>1</v>
      </c>
      <c r="AD32" s="54" t="s">
        <v>98</v>
      </c>
      <c r="AE32" s="54" t="s">
        <v>180</v>
      </c>
      <c r="AF32" s="58" t="s">
        <v>91</v>
      </c>
      <c r="AG32" s="59" t="s">
        <v>244</v>
      </c>
    </row>
    <row r="33" spans="1:33" s="60" customFormat="1" x14ac:dyDescent="0.25">
      <c r="A33" s="63"/>
      <c r="B33" s="61">
        <v>6</v>
      </c>
      <c r="C33" s="73">
        <f t="shared" si="3"/>
        <v>0</v>
      </c>
      <c r="D33" s="74"/>
      <c r="E33" s="79"/>
      <c r="F33" s="80">
        <f t="shared" si="4"/>
        <v>0</v>
      </c>
      <c r="G33" s="81"/>
      <c r="H33" s="81">
        <v>0</v>
      </c>
      <c r="I33" s="81"/>
      <c r="J33" s="62">
        <f t="shared" si="5"/>
        <v>0</v>
      </c>
      <c r="K33" s="67" t="s">
        <v>230</v>
      </c>
      <c r="L33" s="52" t="s">
        <v>222</v>
      </c>
      <c r="M33" s="52" t="s">
        <v>223</v>
      </c>
      <c r="N33" s="53" t="s">
        <v>107</v>
      </c>
      <c r="O33" s="53" t="s">
        <v>235</v>
      </c>
      <c r="P33" s="68" t="s">
        <v>226</v>
      </c>
      <c r="Q33" s="66" t="s">
        <v>95</v>
      </c>
      <c r="R33" s="53" t="s">
        <v>239</v>
      </c>
      <c r="S33" s="54" t="s">
        <v>95</v>
      </c>
      <c r="T33" s="53" t="s">
        <v>239</v>
      </c>
      <c r="U33" s="55" t="s">
        <v>229</v>
      </c>
      <c r="V33" s="56" t="s">
        <v>227</v>
      </c>
      <c r="W33" s="53">
        <v>2009</v>
      </c>
      <c r="X33" s="55">
        <v>3.06</v>
      </c>
      <c r="Y33" s="54" t="s">
        <v>96</v>
      </c>
      <c r="Z33" s="52" t="s">
        <v>96</v>
      </c>
      <c r="AA33" s="54" t="s">
        <v>96</v>
      </c>
      <c r="AB33" s="54" t="s">
        <v>96</v>
      </c>
      <c r="AC33" s="57">
        <v>0.5</v>
      </c>
      <c r="AD33" s="54" t="s">
        <v>228</v>
      </c>
      <c r="AE33" s="54" t="s">
        <v>259</v>
      </c>
      <c r="AF33" s="58" t="s">
        <v>91</v>
      </c>
      <c r="AG33" s="59" t="s">
        <v>245</v>
      </c>
    </row>
    <row r="34" spans="1:33" s="60" customFormat="1" ht="15.75" thickBot="1" x14ac:dyDescent="0.3">
      <c r="A34" s="63"/>
      <c r="B34" s="92">
        <v>6</v>
      </c>
      <c r="C34" s="93">
        <f t="shared" si="3"/>
        <v>0</v>
      </c>
      <c r="D34" s="94"/>
      <c r="E34" s="95"/>
      <c r="F34" s="96">
        <f t="shared" si="4"/>
        <v>0</v>
      </c>
      <c r="G34" s="97"/>
      <c r="H34" s="97">
        <v>0</v>
      </c>
      <c r="I34" s="97"/>
      <c r="J34" s="98">
        <f t="shared" si="5"/>
        <v>0</v>
      </c>
      <c r="K34" s="99" t="s">
        <v>230</v>
      </c>
      <c r="L34" s="100" t="s">
        <v>222</v>
      </c>
      <c r="M34" s="100" t="s">
        <v>223</v>
      </c>
      <c r="N34" s="101" t="s">
        <v>107</v>
      </c>
      <c r="O34" s="101" t="s">
        <v>236</v>
      </c>
      <c r="P34" s="102" t="s">
        <v>226</v>
      </c>
      <c r="Q34" s="103" t="s">
        <v>95</v>
      </c>
      <c r="R34" s="101" t="s">
        <v>240</v>
      </c>
      <c r="S34" s="104" t="s">
        <v>95</v>
      </c>
      <c r="T34" s="101" t="s">
        <v>240</v>
      </c>
      <c r="U34" s="105" t="s">
        <v>229</v>
      </c>
      <c r="V34" s="106" t="s">
        <v>227</v>
      </c>
      <c r="W34" s="101">
        <v>2009</v>
      </c>
      <c r="X34" s="105">
        <v>3.06</v>
      </c>
      <c r="Y34" s="104" t="s">
        <v>96</v>
      </c>
      <c r="Z34" s="100" t="s">
        <v>96</v>
      </c>
      <c r="AA34" s="104" t="s">
        <v>96</v>
      </c>
      <c r="AB34" s="104" t="s">
        <v>96</v>
      </c>
      <c r="AC34" s="107">
        <v>0.5</v>
      </c>
      <c r="AD34" s="104" t="s">
        <v>228</v>
      </c>
      <c r="AE34" s="54" t="s">
        <v>259</v>
      </c>
      <c r="AF34" s="108" t="s">
        <v>91</v>
      </c>
      <c r="AG34" s="109" t="s">
        <v>246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B1:G1"/>
    <mergeCell ref="B2:C2"/>
    <mergeCell ref="B3:C3"/>
    <mergeCell ref="B4:C4"/>
    <mergeCell ref="C7:D7"/>
    <mergeCell ref="F7:J7"/>
    <mergeCell ref="E6:E7"/>
    <mergeCell ref="F6:J6"/>
    <mergeCell ref="C6:D6"/>
  </mergeCells>
  <phoneticPr fontId="5" type="noConversion"/>
  <conditionalFormatting sqref="D10:E27 G33:I34 D29:E34">
    <cfRule type="containsBlanks" dxfId="15" priority="4">
      <formula>LEN(TRIM(D10))=0</formula>
    </cfRule>
  </conditionalFormatting>
  <conditionalFormatting sqref="G10:I27">
    <cfRule type="notContainsBlanks" dxfId="14" priority="29">
      <formula>LEN(TRIM(G10))&gt;0</formula>
    </cfRule>
    <cfRule type="containsBlanks" dxfId="13" priority="30">
      <formula>LEN(TRIM(G10))=0</formula>
    </cfRule>
  </conditionalFormatting>
  <conditionalFormatting sqref="G19:I27 G29:I29">
    <cfRule type="notContainsBlanks" dxfId="12" priority="23">
      <formula>LEN(TRIM(G19))&gt;0</formula>
    </cfRule>
    <cfRule type="containsBlanks" dxfId="11" priority="24">
      <formula>LEN(TRIM(G19))=0</formula>
    </cfRule>
  </conditionalFormatting>
  <conditionalFormatting sqref="G29:I30">
    <cfRule type="notContainsBlanks" dxfId="10" priority="19">
      <formula>LEN(TRIM(G29))&gt;0</formula>
    </cfRule>
    <cfRule type="containsBlanks" dxfId="9" priority="20">
      <formula>LEN(TRIM(G29))=0</formula>
    </cfRule>
  </conditionalFormatting>
  <conditionalFormatting sqref="G30:I31">
    <cfRule type="notContainsBlanks" dxfId="8" priority="15">
      <formula>LEN(TRIM(G30))&gt;0</formula>
    </cfRule>
    <cfRule type="containsBlanks" dxfId="7" priority="16">
      <formula>LEN(TRIM(G30))=0</formula>
    </cfRule>
  </conditionalFormatting>
  <conditionalFormatting sqref="G31:I32">
    <cfRule type="notContainsBlanks" dxfId="6" priority="11">
      <formula>LEN(TRIM(G31))&gt;0</formula>
    </cfRule>
    <cfRule type="containsBlanks" dxfId="5" priority="12">
      <formula>LEN(TRIM(G31))=0</formula>
    </cfRule>
  </conditionalFormatting>
  <conditionalFormatting sqref="G32:I33">
    <cfRule type="notContainsBlanks" dxfId="4" priority="7">
      <formula>LEN(TRIM(G32))&gt;0</formula>
    </cfRule>
    <cfRule type="containsBlanks" dxfId="3" priority="8">
      <formula>LEN(TRIM(G32))=0</formula>
    </cfRule>
  </conditionalFormatting>
  <conditionalFormatting sqref="G33:I34 D10:E27 D29:E34">
    <cfRule type="notContainsBlanks" dxfId="2" priority="3">
      <formula>LEN(TRIM(D10))&gt;0</formula>
    </cfRule>
  </conditionalFormatting>
  <conditionalFormatting sqref="G34:I34">
    <cfRule type="notContainsBlanks" dxfId="1" priority="1">
      <formula>LEN(TRIM(G34))&gt;0</formula>
    </cfRule>
    <cfRule type="containsBlanks" dxfId="0" priority="2">
      <formula>LEN(TRIM(G34))=0</formula>
    </cfRule>
  </conditionalFormatting>
  <pageMargins left="0.25" right="0.25" top="0.75" bottom="0.75" header="0.3" footer="0.3"/>
  <pageSetup paperSize="9" scale="69" orientation="landscape" r:id="rId1"/>
  <ignoredErrors>
    <ignoredError sqref="R24:R25 R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19408c-bb41-4a7e-af4c-4e94b4310e0d" xsi:nil="true"/>
    <lcf76f155ced4ddcb4097134ff3c332f xmlns="5fdf7829-12b8-4bea-a4cb-fc58c204477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0E248DF1E93408864FF37CEC7F0B1" ma:contentTypeVersion="18" ma:contentTypeDescription="Een nieuw document maken." ma:contentTypeScope="" ma:versionID="5446c7b64b1336a0552f1922f05c749c">
  <xsd:schema xmlns:xsd="http://www.w3.org/2001/XMLSchema" xmlns:xs="http://www.w3.org/2001/XMLSchema" xmlns:p="http://schemas.microsoft.com/office/2006/metadata/properties" xmlns:ns2="5fdf7829-12b8-4bea-a4cb-fc58c2044773" xmlns:ns3="bd19408c-bb41-4a7e-af4c-4e94b4310e0d" targetNamespace="http://schemas.microsoft.com/office/2006/metadata/properties" ma:root="true" ma:fieldsID="ac441918072e35b963727b78d2f2a6bf" ns2:_="" ns3:_="">
    <xsd:import namespace="5fdf7829-12b8-4bea-a4cb-fc58c2044773"/>
    <xsd:import namespace="bd19408c-bb41-4a7e-af4c-4e94b4310e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f7829-12b8-4bea-a4cb-fc58c20447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4c978ec-94db-4842-8c67-6a87437270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9408c-bb41-4a7e-af4c-4e94b4310e0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65f1170-2d7e-4f5e-bca6-ad2a0dfe266a}" ma:internalName="TaxCatchAll" ma:showField="CatchAllData" ma:web="bd19408c-bb41-4a7e-af4c-4e94b4310e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7F7B9-8B1A-4491-8937-91C3495C9955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bd19408c-bb41-4a7e-af4c-4e94b4310e0d"/>
    <ds:schemaRef ds:uri="http://schemas.microsoft.com/office/infopath/2007/PartnerControls"/>
    <ds:schemaRef ds:uri="5fdf7829-12b8-4bea-a4cb-fc58c2044773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29B3765-B970-453F-9A1A-4C9F5BFC7C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f7829-12b8-4bea-a4cb-fc58c2044773"/>
    <ds:schemaRef ds:uri="bd19408c-bb41-4a7e-af4c-4e94b4310e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1022E3-0DD1-4EBC-B191-A4FA8DBCCD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Toelichting</vt:lpstr>
      <vt:lpstr>Verklaring van inschrijving</vt:lpstr>
      <vt:lpstr>Verrekenprijzen</vt:lpstr>
      <vt:lpstr>Contractprijzen</vt:lpstr>
      <vt:lpstr>Contractprijzen!Afdrukbereik</vt:lpstr>
      <vt:lpstr>Toelichting!Afdrukbereik</vt:lpstr>
      <vt:lpstr>'Verklaring van inschrijving'!Afdrukbereik</vt:lpstr>
      <vt:lpstr>Verrekenprijzen!Afdrukbereik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Doornebos</dc:creator>
  <cp:lastModifiedBy>Ton Frenken</cp:lastModifiedBy>
  <cp:lastPrinted>2023-07-28T06:27:52Z</cp:lastPrinted>
  <dcterms:created xsi:type="dcterms:W3CDTF">2018-08-10T08:01:00Z</dcterms:created>
  <dcterms:modified xsi:type="dcterms:W3CDTF">2024-03-21T08:53:56Z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0x010100E520E248DF1E93408864FF37CEC7F0B1</vt:lpwstr>
  </property>
  <property fmtid="{D5CDD505-2E9C-101B-9397-08002B2CF9AE}" pid="3" name="AuthorIds_UIVersion_3584">
    <vt:lpwstr>14</vt:lpwstr>
  </property>
  <property fmtid="{D5CDD505-2E9C-101B-9397-08002B2CF9AE}" pid="4" name="AuthorIds_UIVersion_5632">
    <vt:lpwstr>14</vt:lpwstr>
  </property>
  <property fmtid="{D5CDD505-2E9C-101B-9397-08002B2CF9AE}" pid="5" name="MediaServiceImageTags">
    <vt:lpwstr/>
  </property>
</Properties>
</file>