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K:\IFO-Inkoop\2. Aanbestedingen\Lopende.aanbest\Raamovereenkomst mechanisatie tractoren en werktuigen\Aanbestedingsdocs 2024\NvI 2\"/>
    </mc:Choice>
  </mc:AlternateContent>
  <xr:revisionPtr revIDLastSave="0" documentId="13_ncr:1_{9396712F-BB7B-4298-93A0-7C99C7650A2C}" xr6:coauthVersionLast="47" xr6:coauthVersionMax="47" xr10:uidLastSave="{00000000-0000-0000-0000-000000000000}"/>
  <bookViews>
    <workbookView xWindow="-120" yWindow="-120" windowWidth="29040" windowHeight="15840" activeTab="1" xr2:uid="{00000000-000D-0000-FFFF-FFFF00000000}"/>
  </bookViews>
  <sheets>
    <sheet name="P3 EisenWensen - TB1" sheetId="1" r:id="rId1"/>
    <sheet name="P3 Prijzen - TB2" sheetId="2" r:id="rId2"/>
  </sheets>
  <definedNames>
    <definedName name="_xlnm.Print_Area" localSheetId="0">'P3 EisenWensen - TB1'!$A$1:$N$42</definedName>
    <definedName name="_xlnm.Print_Titles" localSheetId="0">'P3 EisenWensen - TB1'!$1:$1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2" l="1"/>
  <c r="J23" i="2" s="1"/>
  <c r="L23" i="2" s="1"/>
  <c r="H22" i="2"/>
  <c r="J22" i="2" s="1"/>
  <c r="L22" i="2" s="1"/>
  <c r="H21" i="2"/>
  <c r="J21" i="2" s="1"/>
  <c r="L21" i="2" s="1"/>
  <c r="H20" i="2"/>
  <c r="J20" i="2" s="1"/>
  <c r="L20" i="2" s="1"/>
  <c r="H19" i="2"/>
  <c r="J19" i="2" s="1"/>
  <c r="L19" i="2" s="1"/>
  <c r="H18" i="2"/>
  <c r="J18" i="2" s="1"/>
  <c r="L18" i="2" s="1"/>
  <c r="H17" i="2"/>
  <c r="J17" i="2" s="1"/>
  <c r="L17" i="2" s="1"/>
  <c r="H16" i="2"/>
  <c r="H13" i="2"/>
  <c r="J13" i="2" s="1"/>
  <c r="L13" i="2" s="1"/>
  <c r="H10" i="2"/>
  <c r="J10" i="2" s="1"/>
  <c r="L10" i="2" s="1"/>
  <c r="H7" i="2"/>
  <c r="J7" i="2" s="1"/>
  <c r="L7" i="2" s="1"/>
  <c r="J16" i="2"/>
  <c r="L16" i="2" s="1"/>
  <c r="J15" i="2"/>
  <c r="L15" i="2" s="1"/>
  <c r="J14" i="2"/>
  <c r="L14" i="2" s="1"/>
  <c r="J12" i="2"/>
  <c r="L12" i="2" s="1"/>
  <c r="J11" i="2"/>
  <c r="L11" i="2" s="1"/>
  <c r="J9" i="2"/>
  <c r="L9" i="2" s="1"/>
  <c r="J8" i="2"/>
  <c r="L8" i="2" s="1"/>
  <c r="J6" i="2"/>
  <c r="L6" i="2" s="1"/>
  <c r="J5" i="2"/>
  <c r="N46" i="1"/>
  <c r="P39" i="1"/>
  <c r="P30" i="1"/>
  <c r="P26" i="1"/>
  <c r="P25" i="1"/>
  <c r="P24" i="1"/>
  <c r="O46" i="1"/>
  <c r="P7" i="1"/>
  <c r="P46" i="1" l="1"/>
  <c r="L5" i="2"/>
  <c r="L24" i="2" s="1"/>
  <c r="A1" i="2"/>
</calcChain>
</file>

<file path=xl/sharedStrings.xml><?xml version="1.0" encoding="utf-8"?>
<sst xmlns="http://schemas.openxmlformats.org/spreadsheetml/2006/main" count="485" uniqueCount="126">
  <si>
    <t xml:space="preserve">Bijlage G3 - Programma van prijzen, eisen en wensen Perceel 3 
Hooibouwwerktuigen (aanbouw- en getrokken) </t>
  </si>
  <si>
    <t>Maak uw keuze (verplicht!)</t>
  </si>
  <si>
    <t>Programma van eisen en wensen</t>
  </si>
  <si>
    <t>Nee, niet verkrijgbaar</t>
  </si>
  <si>
    <r>
      <rPr>
        <b/>
        <sz val="12"/>
        <rFont val="Agrofont"/>
        <family val="2"/>
      </rPr>
      <t xml:space="preserve">Inschrijver dient uitsluitend de geel gekleurde cellen in te vullen. </t>
    </r>
    <r>
      <rPr>
        <b/>
        <u/>
        <sz val="12"/>
        <rFont val="Agrofont"/>
        <family val="2"/>
      </rPr>
      <t>LET OP: Het programma van prijzen, eisen en wensen bevat meerdere tabbladen (2).</t>
    </r>
    <r>
      <rPr>
        <sz val="12"/>
        <rFont val="Agrofont"/>
        <family val="2"/>
      </rPr>
      <t xml:space="preserve">
Er is een gunningsassortiment opgesteld dat Inschrijver moet kunnen leveren. Voor het gunningsassortiment gelden de onderstaande algemene eisen.
Optioneel kan daarnaast materieel worden uitgevraagd wat past binnen het perceel. Inschrijver dient zijn assortiment aan te passen aan de wensen van Staatsbosbeheer. Hiervoor gelden in ieder geval de onderdstaande algemene eisen. </t>
    </r>
  </si>
  <si>
    <t>Ja, optioneel (tegen meerprijs)</t>
  </si>
  <si>
    <t>Algemene eisen</t>
  </si>
  <si>
    <t>Ja, standaard onderdeel van (prijs) basisuitvoering</t>
  </si>
  <si>
    <t>Eisen</t>
  </si>
  <si>
    <t>Aanbouw</t>
  </si>
  <si>
    <t>Getrokken</t>
  </si>
  <si>
    <t>Eis leverbaar 
Ja/Nee</t>
  </si>
  <si>
    <t>Omschrijving wens</t>
  </si>
  <si>
    <t>Wens leverbaar</t>
  </si>
  <si>
    <r>
      <t>Bruto meerprijs wens</t>
    </r>
    <r>
      <rPr>
        <b/>
        <sz val="10"/>
        <color rgb="FFFF0000"/>
        <rFont val="Agrofont"/>
        <family val="2"/>
      </rPr>
      <t>*</t>
    </r>
  </si>
  <si>
    <t>Maximaal te behalen aantal punten</t>
  </si>
  <si>
    <t>Behaald aantal punten</t>
  </si>
  <si>
    <t>Iedere aanbouw- of getrokken machine</t>
  </si>
  <si>
    <t>Voldoet bij levering aan de wegenverkeerswetgeving, inclusief bebording breedte verlichting, afscherming scherpe delen</t>
  </si>
  <si>
    <t>x</t>
  </si>
  <si>
    <t>Maak uw keuze</t>
  </si>
  <si>
    <t>Nvt</t>
  </si>
  <si>
    <t>Indien smeervet en olie noodzakelijk is dan wordt een vol synthetische biologisch afbreekbare (biodegredeble OECD301B) variant gebruikt. Hydrauliek-, achterbrugolie (HEES) is afgestemd op de aanwezige tractor(en) en altijd vol synthetisch en biologisch afbreekbaar. Smeermiddelen voldoen aan Milieukeurmerk Blauwe Engel, Eco Keurmerk, Swedish Standard. Zie bijlage O.</t>
  </si>
  <si>
    <t xml:space="preserve">Is voorzien van gesloten lagersmering, zonder smeerpunten. </t>
  </si>
  <si>
    <t>Getrokken werktuigen zijn voorzien van een luchtreminstallatie</t>
  </si>
  <si>
    <t>Specifieke eisen aan het gunningsassortiment - Hooibouwwerktuigen</t>
  </si>
  <si>
    <t>Wensen gunningsassortiment</t>
  </si>
  <si>
    <t>Hooibouw</t>
  </si>
  <si>
    <t>Schijven maaier achter</t>
  </si>
  <si>
    <t>Schijven maaier front</t>
  </si>
  <si>
    <t xml:space="preserve">Schotel maaier achter </t>
  </si>
  <si>
    <t>Schotel maaier front</t>
  </si>
  <si>
    <t>Maaiers</t>
  </si>
  <si>
    <t>Maaier is geschikt voor lang en zwaar (natuur) gewas;</t>
  </si>
  <si>
    <t>Schijven- en trommelmaaier variant leverbaar</t>
  </si>
  <si>
    <t>Range t/m 2.80 m werkbreedte in 2 varianten</t>
  </si>
  <si>
    <t xml:space="preserve"> </t>
  </si>
  <si>
    <t>Range t/m 2.80 m werkbreedte heeft een uitvoering tot 550 kg</t>
  </si>
  <si>
    <t>Range vanaf 2.80 m werkbreedte in 2 varianten</t>
  </si>
  <si>
    <t>Range vanaf 2.80 m werkbreedte heeft een uitvoering tot 635 kg</t>
  </si>
  <si>
    <t>Maaier is geschikt voor onvlak terrein, is bodemvolgend</t>
  </si>
  <si>
    <t>Snelwisselsysteem messen</t>
  </si>
  <si>
    <t>Eenvoudig instelbare maaihoogte, vlakstelling</t>
  </si>
  <si>
    <t>Eenvoudig instelbare zwadbreedte</t>
  </si>
  <si>
    <r>
      <t>Liftcontrolsysteem</t>
    </r>
    <r>
      <rPr>
        <sz val="10"/>
        <color rgb="FF000000"/>
        <rFont val="Agrofont"/>
        <family val="2"/>
      </rPr>
      <t xml:space="preserve"> (of vergelijkbaar)</t>
    </r>
    <r>
      <rPr>
        <sz val="10"/>
        <color rgb="FF000000"/>
        <rFont val="Agrofont"/>
        <family val="2"/>
      </rPr>
      <t xml:space="preserve"> voor bodemdruk instelling</t>
    </r>
  </si>
  <si>
    <t>Obstakelbeveiliging</t>
  </si>
  <si>
    <t>Aansluiting met accordbok</t>
  </si>
  <si>
    <t>Corrosiebestendig</t>
  </si>
  <si>
    <t>Poedercoating</t>
  </si>
  <si>
    <t>nvt</t>
  </si>
  <si>
    <t>Mogelijkheid zwad transportsysteem</t>
  </si>
  <si>
    <t>Wildreddersysteem</t>
  </si>
  <si>
    <t>Schudder</t>
  </si>
  <si>
    <t xml:space="preserve">Geschikt voor lang en zwaar gewas;  constructie voorkomt wikkelen van gewas aan machinedelen; </t>
  </si>
  <si>
    <t>Eenvoudig instelbaar en opklapbaar</t>
  </si>
  <si>
    <t>Tandafstelling instelbaar voor minimaal gronddelen in het gewas</t>
  </si>
  <si>
    <t>Constructie van de tanden is zodanig dat tandbreuk uitzondering is</t>
  </si>
  <si>
    <t>Leverancier kan bevestigen dat tandbreuk minimaal is</t>
  </si>
  <si>
    <t>Goed bodemvolgend bij ongelijk terrein;</t>
  </si>
  <si>
    <t>"Schuinfunctie", of specifieke instelling voor het werken langs perceelsranden</t>
  </si>
  <si>
    <t>Maatvoering van de banden is af te stemmen op terreintype</t>
  </si>
  <si>
    <t>Leverbaar in zowel 4 als 8 elementen</t>
  </si>
  <si>
    <t>Zwadhark / wiersmachine</t>
  </si>
  <si>
    <t>Werkbreedte tot 6,5 m is leverbaar</t>
  </si>
  <si>
    <t>Eenvoudig instelbaar en opklapbaar, veilig transporteerbaar</t>
  </si>
  <si>
    <t>Goed bodemvolgend bij ongelijk terrein en een zwadbreedte .80m</t>
  </si>
  <si>
    <t>Weilandbloter</t>
  </si>
  <si>
    <t>Geen beschadiging van de zode, eenvoudige instelling maaidiepte.</t>
  </si>
  <si>
    <t>Balenwikkelaar</t>
  </si>
  <si>
    <t>Getrokken, minimaal 2 wikkelarmen</t>
  </si>
  <si>
    <t>Balendrager achterhef</t>
  </si>
  <si>
    <t>* Indien in kolom M 'Ja, optioneel (tegen meerprijs)' is geselecteerd vult u in kolom N 'Wensen meerprijs' de bruto meerprijs in van de betreffende wens. In andere gevallen laat u het bedrag op '€ 0,-' staan!</t>
  </si>
  <si>
    <t>Totaal bruto meerprijs Wensen</t>
  </si>
  <si>
    <t>Maximaal te behalen aantal punten 'wensen</t>
  </si>
  <si>
    <t>Behaald aantal punten 'wensen'</t>
  </si>
  <si>
    <t>Bedrijfsnaam inschrijver</t>
  </si>
  <si>
    <t>[vul hier uw statutaire bedrijfsnaam in]</t>
  </si>
  <si>
    <t>Prijzen gunningsassortiment Perceel 3</t>
  </si>
  <si>
    <r>
      <t xml:space="preserve">Inschrijver dient uitsluitend de geel gekleurde cellen in te vullen. </t>
    </r>
    <r>
      <rPr>
        <b/>
        <u/>
        <sz val="12"/>
        <rFont val="Agrofont"/>
        <family val="2"/>
      </rPr>
      <t>LET OP: Het programma van prijzen, eisen en wensen bevat meerdere tabbladen (2).</t>
    </r>
  </si>
  <si>
    <t>Productgroep</t>
  </si>
  <si>
    <t>Aanbouw / Getrokken</t>
  </si>
  <si>
    <t>Inclusief aanvullende opties/acc.</t>
  </si>
  <si>
    <t>Maatvoering indicatie</t>
  </si>
  <si>
    <t>Merk</t>
  </si>
  <si>
    <t>Type</t>
  </si>
  <si>
    <t>Bruto catalogusprijs</t>
  </si>
  <si>
    <t>Bruto catalogusprijs wensen</t>
  </si>
  <si>
    <t>korting (%)</t>
  </si>
  <si>
    <t xml:space="preserve">Netto Aanschafkosten </t>
  </si>
  <si>
    <t xml:space="preserve">Restwaarde (na 10 jaar)
</t>
  </si>
  <si>
    <t>Totaal</t>
  </si>
  <si>
    <t>Schijvenmaaier achter</t>
  </si>
  <si>
    <t xml:space="preserve">aanbouw  </t>
  </si>
  <si>
    <t>2,8 m</t>
  </si>
  <si>
    <t>Alle wensen schijvenmaaiers achter</t>
  </si>
  <si>
    <t>Schijvenmaaier front</t>
  </si>
  <si>
    <t>aanbouw</t>
  </si>
  <si>
    <t>Alle wensen schijvenmaaiers front</t>
  </si>
  <si>
    <t>4 rotoren; 5,2 m</t>
  </si>
  <si>
    <t>8 rotoren; 10 m.</t>
  </si>
  <si>
    <t>Zwadhark/wiersmachine</t>
  </si>
  <si>
    <t>enkel 4,2 m</t>
  </si>
  <si>
    <t>dubbel 7 m</t>
  </si>
  <si>
    <t xml:space="preserve"> Totale kosten (grondslag voor beoordeling P3) </t>
  </si>
  <si>
    <t>Tarieven Spoedreparaties* Indicatief (telt niet mee voor beoordeling prijscomponent, NB. tarieven gelden wel bij uitvoering overeenkomst!!)</t>
  </si>
  <si>
    <t xml:space="preserve">Bruto catologusprijs: </t>
  </si>
  <si>
    <r>
      <t xml:space="preserve">Prijs van gunningsassortiment inclusief alle algemene en specifiek eisen en </t>
    </r>
    <r>
      <rPr>
        <b/>
        <sz val="12"/>
        <color theme="1"/>
        <rFont val="Calibri"/>
        <family val="2"/>
        <scheme val="minor"/>
      </rPr>
      <t>exclusief wensen</t>
    </r>
    <r>
      <rPr>
        <sz val="10"/>
        <color theme="1"/>
        <rFont val="Agrofont"/>
        <family val="2"/>
      </rPr>
      <t xml:space="preserve"> en belastingen</t>
    </r>
  </si>
  <si>
    <t>Uurtarief 1e monteur LMB</t>
  </si>
  <si>
    <t>ma t/m vr. tussen 08.00 - 17.00</t>
  </si>
  <si>
    <t>Bruto catalogusprijs wensen:</t>
  </si>
  <si>
    <t>Prijs van alle -tegen meerprijs- leverbare wensen, exclusief belastingen</t>
  </si>
  <si>
    <t>ma t/m vr. tussen 17.00 - 08.00</t>
  </si>
  <si>
    <t>Korting:</t>
  </si>
  <si>
    <t>Kortingspercentage over de bruto catologusprijs én de tegen meerprijs leverbare wensen</t>
  </si>
  <si>
    <t>za. 00.00 t/m ma. 08.00 uur</t>
  </si>
  <si>
    <t>Netto aanschafkosten:</t>
  </si>
  <si>
    <t>= (bruto catologusprijs + bruto catolugusprijs wensen) - catologuskorting</t>
  </si>
  <si>
    <t>Voorrijkosten serviceauto</t>
  </si>
  <si>
    <t>all-in per km</t>
  </si>
  <si>
    <t>Service en onderhoud</t>
  </si>
  <si>
    <t>Betreft alle dienstverlening en producten voor reguliere onderhoudswerkzaamheden volgens fabrieksnormen, exclusief BIO-smeermiddelen protocol en storingen/reparaties!</t>
  </si>
  <si>
    <t>Trommelmaaier achter</t>
  </si>
  <si>
    <t>Trommelmaaier front</t>
  </si>
  <si>
    <t>Alle wensen trommelmaaiers achter</t>
  </si>
  <si>
    <t>Alle wensen trommelmaaiers front</t>
  </si>
  <si>
    <t>3,1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</si>
</sst>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0" x14ac:knownFonts="1">
    <font>
      <sz val="10"/>
      <color theme="1"/>
      <name val="Agrofon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grofont"/>
      <family val="2"/>
    </font>
    <font>
      <sz val="10"/>
      <color theme="1"/>
      <name val="Agrofont"/>
      <family val="2"/>
    </font>
    <font>
      <b/>
      <sz val="14"/>
      <color theme="0"/>
      <name val="Agrofont"/>
      <family val="2"/>
    </font>
    <font>
      <b/>
      <sz val="10"/>
      <color theme="0"/>
      <name val="Agrofont"/>
      <family val="2"/>
    </font>
    <font>
      <sz val="12"/>
      <name val="Agrofont"/>
      <family val="2"/>
    </font>
    <font>
      <b/>
      <sz val="12"/>
      <color theme="1"/>
      <name val="Agrofont"/>
      <family val="2"/>
    </font>
    <font>
      <sz val="10"/>
      <color theme="1"/>
      <name val="Agrofont"/>
      <family val="2"/>
    </font>
    <font>
      <b/>
      <sz val="10"/>
      <name val="Agrofont"/>
      <family val="2"/>
    </font>
    <font>
      <b/>
      <sz val="12"/>
      <name val="Agrofont"/>
      <family val="2"/>
    </font>
    <font>
      <b/>
      <u/>
      <sz val="12"/>
      <name val="Agrofont"/>
      <family val="2"/>
    </font>
    <font>
      <sz val="10"/>
      <name val="Arial"/>
      <family val="2"/>
    </font>
    <font>
      <sz val="10"/>
      <color rgb="FF000000"/>
      <name val="Agrofont"/>
      <family val="2"/>
    </font>
    <font>
      <b/>
      <sz val="12"/>
      <color theme="0"/>
      <name val="Arial"/>
      <family val="2"/>
    </font>
    <font>
      <sz val="12"/>
      <color theme="1"/>
      <name val="Agrofont"/>
      <family val="2"/>
    </font>
    <font>
      <b/>
      <sz val="16"/>
      <color theme="0"/>
      <name val="Agrofont"/>
      <family val="2"/>
    </font>
    <font>
      <b/>
      <sz val="10"/>
      <color rgb="FFFF0000"/>
      <name val="Agrofont"/>
      <family val="2"/>
    </font>
    <font>
      <b/>
      <sz val="12"/>
      <color theme="0"/>
      <name val="Agrofont"/>
      <family val="2"/>
    </font>
    <font>
      <sz val="12"/>
      <color rgb="FFFF0000"/>
      <name val="Agrofont"/>
      <family val="2"/>
    </font>
    <font>
      <b/>
      <sz val="10"/>
      <color theme="1"/>
      <name val="Agrofont"/>
      <family val="2"/>
    </font>
    <font>
      <b/>
      <sz val="10"/>
      <color rgb="FFFFFFFF"/>
      <name val="Agrofont"/>
      <family val="2"/>
    </font>
    <font>
      <b/>
      <sz val="10"/>
      <name val="Arial"/>
      <family val="2"/>
    </font>
    <font>
      <b/>
      <sz val="12"/>
      <color theme="1"/>
      <name val="Calibri"/>
      <family val="2"/>
      <scheme val="minor"/>
    </font>
    <font>
      <sz val="16"/>
      <color theme="1"/>
      <name val="Agrofont"/>
      <family val="2"/>
    </font>
    <font>
      <b/>
      <sz val="14"/>
      <color theme="1"/>
      <name val="Agrofont"/>
      <family val="2"/>
    </font>
  </fonts>
  <fills count="14">
    <fill>
      <patternFill patternType="none"/>
    </fill>
    <fill>
      <patternFill patternType="gray125"/>
    </fill>
    <fill>
      <patternFill patternType="solid">
        <fgColor rgb="FF0D594F"/>
        <bgColor indexed="64"/>
      </patternFill>
    </fill>
    <fill>
      <patternFill patternType="solid">
        <fgColor rgb="FFFFFF00"/>
        <bgColor indexed="64"/>
      </patternFill>
    </fill>
    <fill>
      <patternFill patternType="solid">
        <fgColor them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249977111117893"/>
        <bgColor indexed="64"/>
      </patternFill>
    </fill>
    <fill>
      <patternFill patternType="solid">
        <fgColor rgb="FF00B050"/>
        <bgColor indexed="64"/>
      </patternFill>
    </fill>
    <fill>
      <patternFill patternType="solid">
        <fgColor theme="0"/>
        <bgColor indexed="64"/>
      </patternFill>
    </fill>
    <fill>
      <patternFill patternType="solid">
        <fgColor theme="9" tint="-0.249977111117893"/>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s>
  <cellStyleXfs count="53">
    <xf numFmtId="0" fontId="0" fillId="0" borderId="0"/>
    <xf numFmtId="9" fontId="7" fillId="0" borderId="0" applyFont="0" applyFill="0" applyBorder="0" applyAlignment="0" applyProtection="0"/>
    <xf numFmtId="0" fontId="5" fillId="0" borderId="0"/>
    <xf numFmtId="44" fontId="5" fillId="0" borderId="0" applyFont="0" applyFill="0" applyBorder="0" applyAlignment="0" applyProtection="0"/>
    <xf numFmtId="0" fontId="7" fillId="0" borderId="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6" fillId="0" borderId="0"/>
    <xf numFmtId="0" fontId="16"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186">
    <xf numFmtId="0" fontId="0" fillId="0" borderId="0" xfId="0"/>
    <xf numFmtId="0" fontId="0" fillId="0" borderId="1" xfId="0" applyBorder="1" applyAlignment="1">
      <alignment vertical="top" wrapText="1"/>
    </xf>
    <xf numFmtId="0" fontId="0" fillId="0" borderId="0" xfId="0" applyAlignment="1">
      <alignment wrapText="1"/>
    </xf>
    <xf numFmtId="0" fontId="6" fillId="0" borderId="1" xfId="0" applyFont="1" applyBorder="1" applyAlignment="1">
      <alignment vertical="top"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12" fillId="0" borderId="0" xfId="0" applyFont="1"/>
    <xf numFmtId="0" fontId="0" fillId="0" borderId="0" xfId="0" applyAlignment="1">
      <alignment horizontal="left" vertical="top"/>
    </xf>
    <xf numFmtId="0" fontId="0" fillId="0" borderId="1" xfId="0" applyBorder="1" applyAlignment="1">
      <alignment horizontal="left" vertical="top" wrapText="1"/>
    </xf>
    <xf numFmtId="0" fontId="0" fillId="0" borderId="0" xfId="0" applyAlignment="1">
      <alignment horizontal="left" wrapText="1"/>
    </xf>
    <xf numFmtId="0" fontId="0" fillId="3" borderId="1" xfId="0" applyFill="1" applyBorder="1" applyAlignment="1" applyProtection="1">
      <alignment horizontal="center" vertical="center" wrapText="1"/>
      <protection locked="0"/>
    </xf>
    <xf numFmtId="0" fontId="0" fillId="0" borderId="13" xfId="0" applyBorder="1" applyAlignment="1">
      <alignment horizontal="center" vertical="center"/>
    </xf>
    <xf numFmtId="0" fontId="17" fillId="0" borderId="1" xfId="0" applyFont="1" applyBorder="1" applyAlignment="1">
      <alignment vertical="top" wrapText="1"/>
    </xf>
    <xf numFmtId="0" fontId="0" fillId="5" borderId="1" xfId="0" applyFill="1" applyBorder="1" applyAlignment="1">
      <alignment horizontal="center" vertical="center"/>
    </xf>
    <xf numFmtId="0" fontId="6" fillId="5" borderId="1" xfId="0" applyFont="1" applyFill="1" applyBorder="1" applyAlignment="1">
      <alignment horizontal="center" vertical="center"/>
    </xf>
    <xf numFmtId="0" fontId="19" fillId="0" borderId="0" xfId="0" applyFont="1" applyAlignment="1">
      <alignment horizontal="center" vertical="center"/>
    </xf>
    <xf numFmtId="0" fontId="19" fillId="0" borderId="0" xfId="0" applyFont="1"/>
    <xf numFmtId="0" fontId="7" fillId="0" borderId="1" xfId="0" applyFont="1" applyBorder="1" applyAlignment="1">
      <alignment vertical="top" wrapText="1"/>
    </xf>
    <xf numFmtId="0" fontId="7" fillId="0" borderId="11" xfId="0" applyFont="1" applyBorder="1" applyAlignment="1">
      <alignment vertical="top" wrapText="1"/>
    </xf>
    <xf numFmtId="0" fontId="6" fillId="3" borderId="1" xfId="0" applyFont="1" applyFill="1" applyBorder="1" applyAlignment="1" applyProtection="1">
      <alignment horizontal="left" vertical="top" wrapText="1"/>
      <protection locked="0"/>
    </xf>
    <xf numFmtId="164" fontId="6" fillId="3" borderId="1" xfId="0" applyNumberFormat="1"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top" wrapText="1"/>
      <protection locked="0"/>
    </xf>
    <xf numFmtId="0" fontId="7" fillId="0" borderId="0" xfId="0" applyFont="1"/>
    <xf numFmtId="0" fontId="7" fillId="0" borderId="12" xfId="0" applyFont="1" applyBorder="1" applyAlignment="1">
      <alignment vertical="top" wrapText="1"/>
    </xf>
    <xf numFmtId="0" fontId="9" fillId="7" borderId="8" xfId="0" applyFont="1" applyFill="1" applyBorder="1" applyAlignment="1">
      <alignment horizontal="center" vertical="center" wrapText="1"/>
    </xf>
    <xf numFmtId="0" fontId="9" fillId="10" borderId="8" xfId="0" applyFont="1" applyFill="1" applyBorder="1" applyAlignment="1">
      <alignment horizontal="center" vertical="center" wrapText="1"/>
    </xf>
    <xf numFmtId="0" fontId="0" fillId="10" borderId="1" xfId="0" applyFill="1" applyBorder="1" applyAlignment="1">
      <alignment horizontal="center" vertical="center"/>
    </xf>
    <xf numFmtId="0" fontId="9" fillId="10" borderId="1" xfId="0" applyFont="1" applyFill="1" applyBorder="1" applyAlignment="1">
      <alignment horizontal="center" vertical="center"/>
    </xf>
    <xf numFmtId="0" fontId="9" fillId="10" borderId="1" xfId="0" applyFont="1" applyFill="1" applyBorder="1" applyAlignment="1">
      <alignment horizontal="center" vertical="center" wrapText="1"/>
    </xf>
    <xf numFmtId="0" fontId="9" fillId="10" borderId="1" xfId="0" applyFont="1" applyFill="1" applyBorder="1" applyAlignment="1">
      <alignment vertical="center" wrapText="1"/>
    </xf>
    <xf numFmtId="0" fontId="24" fillId="0" borderId="1" xfId="0" applyFont="1" applyBorder="1" applyAlignment="1">
      <alignment vertical="top" wrapText="1"/>
    </xf>
    <xf numFmtId="164" fontId="0" fillId="3" borderId="1" xfId="0" applyNumberFormat="1" applyFill="1" applyBorder="1" applyAlignment="1" applyProtection="1">
      <alignment horizontal="center" vertical="center" wrapText="1"/>
      <protection locked="0"/>
    </xf>
    <xf numFmtId="164" fontId="6" fillId="11" borderId="1" xfId="0" applyNumberFormat="1" applyFont="1" applyFill="1" applyBorder="1" applyAlignment="1" applyProtection="1">
      <alignment horizontal="left" vertical="center" wrapText="1"/>
      <protection locked="0"/>
    </xf>
    <xf numFmtId="9" fontId="6" fillId="3" borderId="1" xfId="1" applyFont="1" applyFill="1" applyBorder="1" applyAlignment="1" applyProtection="1">
      <alignment horizontal="center" vertical="center" wrapText="1"/>
      <protection locked="0"/>
    </xf>
    <xf numFmtId="164" fontId="6" fillId="11" borderId="1" xfId="1" applyNumberFormat="1" applyFont="1" applyFill="1" applyBorder="1" applyAlignment="1" applyProtection="1">
      <alignment horizontal="left" vertical="center" wrapText="1"/>
      <protection locked="0"/>
    </xf>
    <xf numFmtId="0" fontId="0" fillId="0" borderId="1" xfId="0" applyBorder="1" applyAlignment="1">
      <alignment horizontal="left" vertical="center"/>
    </xf>
    <xf numFmtId="0" fontId="0" fillId="0" borderId="1" xfId="0" applyBorder="1" applyAlignment="1">
      <alignment vertical="center"/>
    </xf>
    <xf numFmtId="164" fontId="6" fillId="9" borderId="1" xfId="0" applyNumberFormat="1" applyFont="1" applyFill="1" applyBorder="1" applyAlignment="1" applyProtection="1">
      <alignment horizontal="center" vertical="center" wrapText="1"/>
      <protection locked="0"/>
    </xf>
    <xf numFmtId="0" fontId="0" fillId="0" borderId="5" xfId="0" applyBorder="1" applyAlignment="1">
      <alignment vertical="top" wrapText="1"/>
    </xf>
    <xf numFmtId="0" fontId="0" fillId="0" borderId="18" xfId="0" applyBorder="1" applyAlignment="1">
      <alignment horizontal="center" vertical="center"/>
    </xf>
    <xf numFmtId="0" fontId="0" fillId="0" borderId="2" xfId="0" applyBorder="1" applyAlignment="1">
      <alignment horizontal="center" vertical="center"/>
    </xf>
    <xf numFmtId="0" fontId="18" fillId="9" borderId="21" xfId="0" applyFont="1" applyFill="1" applyBorder="1" applyAlignment="1">
      <alignment horizontal="right" vertical="center" wrapText="1"/>
    </xf>
    <xf numFmtId="0" fontId="19" fillId="0" borderId="22" xfId="0" applyFont="1" applyBorder="1"/>
    <xf numFmtId="0" fontId="9" fillId="10" borderId="1" xfId="0" applyFont="1" applyFill="1" applyBorder="1" applyAlignment="1">
      <alignment horizontal="left" vertical="top"/>
    </xf>
    <xf numFmtId="0" fontId="9" fillId="6" borderId="8" xfId="0" applyFont="1" applyFill="1" applyBorder="1" applyAlignment="1">
      <alignment horizontal="center" vertical="center" wrapText="1"/>
    </xf>
    <xf numFmtId="0" fontId="6" fillId="0" borderId="15" xfId="0" applyFont="1" applyBorder="1" applyAlignment="1">
      <alignment vertical="top" wrapText="1"/>
    </xf>
    <xf numFmtId="0" fontId="0" fillId="3" borderId="15" xfId="0" applyFill="1" applyBorder="1" applyAlignment="1" applyProtection="1">
      <alignment horizontal="center" vertical="center" wrapText="1"/>
      <protection locked="0"/>
    </xf>
    <xf numFmtId="164" fontId="0" fillId="3" borderId="15" xfId="0" applyNumberFormat="1" applyFill="1" applyBorder="1" applyAlignment="1" applyProtection="1">
      <alignment horizontal="center" vertical="center" wrapText="1"/>
      <protection locked="0"/>
    </xf>
    <xf numFmtId="0" fontId="6" fillId="5" borderId="15" xfId="0" applyFont="1" applyFill="1" applyBorder="1" applyAlignment="1">
      <alignment horizontal="center" vertical="center"/>
    </xf>
    <xf numFmtId="164" fontId="22" fillId="8" borderId="11" xfId="0" applyNumberFormat="1" applyFont="1" applyFill="1" applyBorder="1" applyAlignment="1">
      <alignment horizontal="center" vertical="center" wrapText="1"/>
    </xf>
    <xf numFmtId="164" fontId="29" fillId="13" borderId="23" xfId="0" applyNumberFormat="1" applyFont="1" applyFill="1" applyBorder="1" applyAlignment="1">
      <alignment horizontal="center" vertical="center"/>
    </xf>
    <xf numFmtId="0" fontId="13" fillId="12" borderId="26" xfId="0" applyFont="1" applyFill="1" applyBorder="1" applyAlignment="1">
      <alignment horizontal="left" vertical="center" wrapText="1"/>
    </xf>
    <xf numFmtId="0" fontId="0" fillId="0" borderId="1" xfId="0" applyBorder="1"/>
    <xf numFmtId="0" fontId="6" fillId="0" borderId="26" xfId="0" applyFont="1" applyBorder="1" applyAlignment="1">
      <alignment vertical="top" wrapText="1"/>
    </xf>
    <xf numFmtId="0" fontId="13" fillId="12" borderId="26" xfId="0" applyFont="1" applyFill="1" applyBorder="1" applyAlignment="1">
      <alignment vertical="center" wrapText="1"/>
    </xf>
    <xf numFmtId="0" fontId="9" fillId="10" borderId="1" xfId="0" applyFont="1" applyFill="1" applyBorder="1" applyAlignment="1">
      <alignment horizontal="left" vertical="center" wrapText="1"/>
    </xf>
    <xf numFmtId="0" fontId="25" fillId="10" borderId="2"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9" fillId="10" borderId="26" xfId="0" applyFont="1" applyFill="1" applyBorder="1" applyAlignment="1">
      <alignment horizontal="left" vertical="center" wrapText="1"/>
    </xf>
    <xf numFmtId="0" fontId="9" fillId="10" borderId="31" xfId="0" applyFont="1" applyFill="1" applyBorder="1" applyAlignment="1">
      <alignment horizontal="center" vertical="center" wrapText="1"/>
    </xf>
    <xf numFmtId="164" fontId="26" fillId="11" borderId="25" xfId="0" applyNumberFormat="1" applyFont="1" applyFill="1" applyBorder="1"/>
    <xf numFmtId="0" fontId="0" fillId="0" borderId="26" xfId="0" applyBorder="1" applyAlignment="1">
      <alignment vertical="top" wrapText="1"/>
    </xf>
    <xf numFmtId="0" fontId="7" fillId="0" borderId="26" xfId="0" applyFont="1" applyBorder="1" applyAlignment="1">
      <alignment vertical="top" wrapText="1"/>
    </xf>
    <xf numFmtId="164" fontId="26" fillId="11" borderId="34" xfId="0" applyNumberFormat="1" applyFont="1" applyFill="1" applyBorder="1"/>
    <xf numFmtId="0" fontId="7" fillId="0" borderId="35" xfId="0" applyFont="1" applyBorder="1"/>
    <xf numFmtId="0" fontId="13" fillId="0" borderId="0" xfId="0" applyFont="1"/>
    <xf numFmtId="0" fontId="13" fillId="0" borderId="36" xfId="0" applyFont="1" applyBorder="1"/>
    <xf numFmtId="164" fontId="6" fillId="9" borderId="0" xfId="0" applyNumberFormat="1" applyFont="1" applyFill="1" applyAlignment="1" applyProtection="1">
      <alignment horizontal="left" vertical="center" wrapText="1"/>
      <protection locked="0"/>
    </xf>
    <xf numFmtId="0" fontId="13" fillId="10" borderId="37" xfId="0" applyFont="1" applyFill="1" applyBorder="1" applyAlignment="1">
      <alignment horizontal="left" vertical="center" wrapText="1"/>
    </xf>
    <xf numFmtId="0" fontId="7" fillId="0" borderId="41" xfId="0" applyFont="1" applyBorder="1"/>
    <xf numFmtId="0" fontId="9" fillId="10" borderId="25" xfId="0" applyFont="1" applyFill="1" applyBorder="1" applyAlignment="1">
      <alignment horizontal="center" vertical="center" wrapText="1"/>
    </xf>
    <xf numFmtId="0" fontId="0" fillId="0" borderId="26" xfId="0" applyBorder="1" applyAlignment="1">
      <alignment horizontal="left" vertical="top" wrapText="1"/>
    </xf>
    <xf numFmtId="0" fontId="0" fillId="0" borderId="25" xfId="0" applyBorder="1" applyAlignment="1">
      <alignment horizontal="center" vertical="center"/>
    </xf>
    <xf numFmtId="0" fontId="7" fillId="5" borderId="25" xfId="0" applyFont="1" applyFill="1" applyBorder="1" applyAlignment="1">
      <alignment horizontal="center" vertical="center"/>
    </xf>
    <xf numFmtId="0" fontId="7" fillId="5" borderId="47" xfId="0" applyFont="1" applyFill="1" applyBorder="1" applyAlignment="1">
      <alignment horizontal="center" vertical="center"/>
    </xf>
    <xf numFmtId="0" fontId="18" fillId="9" borderId="35" xfId="0" applyFont="1" applyFill="1" applyBorder="1" applyAlignment="1">
      <alignment horizontal="right" vertical="center" wrapText="1"/>
    </xf>
    <xf numFmtId="0" fontId="18" fillId="9" borderId="0" xfId="0" applyFont="1" applyFill="1" applyAlignment="1">
      <alignment horizontal="right" vertical="center" wrapText="1"/>
    </xf>
    <xf numFmtId="0" fontId="0" fillId="0" borderId="35" xfId="0" applyBorder="1" applyAlignment="1">
      <alignment horizontal="left" wrapText="1"/>
    </xf>
    <xf numFmtId="3" fontId="22" fillId="8" borderId="25" xfId="0" applyNumberFormat="1" applyFont="1" applyFill="1" applyBorder="1" applyAlignment="1">
      <alignment horizontal="center" vertical="center" wrapText="1"/>
    </xf>
    <xf numFmtId="0" fontId="0" fillId="0" borderId="48" xfId="0" applyBorder="1" applyAlignment="1">
      <alignment horizontal="left" wrapText="1"/>
    </xf>
    <xf numFmtId="0" fontId="13" fillId="10" borderId="49" xfId="0" applyFont="1" applyFill="1" applyBorder="1" applyAlignment="1">
      <alignment horizontal="left" vertical="center" wrapText="1"/>
    </xf>
    <xf numFmtId="0" fontId="13" fillId="3" borderId="49" xfId="0" applyFont="1" applyFill="1" applyBorder="1" applyAlignment="1">
      <alignment horizontal="left" vertical="center" wrapText="1"/>
    </xf>
    <xf numFmtId="0" fontId="0" fillId="0" borderId="41" xfId="0" applyBorder="1"/>
    <xf numFmtId="0" fontId="0" fillId="0" borderId="41" xfId="0" applyBorder="1" applyAlignment="1">
      <alignment horizontal="center" vertical="center"/>
    </xf>
    <xf numFmtId="0" fontId="0" fillId="0" borderId="42" xfId="0" applyBorder="1" applyAlignment="1">
      <alignment horizontal="center" vertical="center"/>
    </xf>
    <xf numFmtId="3" fontId="22" fillId="8" borderId="11" xfId="0" applyNumberFormat="1" applyFont="1" applyFill="1" applyBorder="1" applyAlignment="1">
      <alignment horizontal="center" vertical="center" wrapText="1"/>
    </xf>
    <xf numFmtId="0" fontId="6" fillId="3" borderId="1" xfId="0" applyFont="1" applyFill="1" applyBorder="1" applyAlignment="1" applyProtection="1">
      <alignment horizontal="center" vertical="center" wrapText="1"/>
      <protection locked="0"/>
    </xf>
    <xf numFmtId="0" fontId="6" fillId="10"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10" borderId="2" xfId="0" applyFont="1" applyFill="1" applyBorder="1" applyAlignment="1" applyProtection="1">
      <alignment horizontal="center" vertical="center" wrapText="1"/>
      <protection locked="0"/>
    </xf>
    <xf numFmtId="0" fontId="9" fillId="7" borderId="24" xfId="0" applyFont="1" applyFill="1" applyBorder="1" applyAlignment="1">
      <alignment horizontal="center" vertical="center" wrapText="1"/>
    </xf>
    <xf numFmtId="0" fontId="7" fillId="0" borderId="36" xfId="0" applyFont="1" applyBorder="1"/>
    <xf numFmtId="0" fontId="7" fillId="0" borderId="42" xfId="0" applyFont="1" applyBorder="1"/>
    <xf numFmtId="0" fontId="6" fillId="9" borderId="1" xfId="0" applyFont="1" applyFill="1" applyBorder="1" applyAlignment="1">
      <alignment vertical="top" wrapText="1"/>
    </xf>
    <xf numFmtId="164" fontId="6" fillId="9" borderId="1" xfId="0" applyNumberFormat="1" applyFont="1" applyFill="1" applyBorder="1" applyAlignment="1" applyProtection="1">
      <alignment horizontal="left" vertical="center" wrapText="1"/>
      <protection locked="0"/>
    </xf>
    <xf numFmtId="0" fontId="17" fillId="9" borderId="1" xfId="0" applyFont="1" applyFill="1" applyBorder="1" applyAlignment="1">
      <alignment vertical="top" wrapText="1"/>
    </xf>
    <xf numFmtId="0" fontId="20" fillId="6" borderId="15" xfId="0" applyFont="1" applyFill="1" applyBorder="1" applyAlignment="1">
      <alignment horizontal="left" vertical="center" wrapText="1"/>
    </xf>
    <xf numFmtId="0" fontId="0" fillId="6" borderId="15" xfId="0" applyFill="1" applyBorder="1" applyAlignment="1">
      <alignment horizontal="left" vertical="center" wrapText="1"/>
    </xf>
    <xf numFmtId="0" fontId="0" fillId="6" borderId="47" xfId="0" applyFill="1" applyBorder="1" applyAlignment="1">
      <alignment horizontal="left" vertical="center"/>
    </xf>
    <xf numFmtId="0" fontId="23" fillId="0" borderId="20" xfId="0" applyFont="1" applyBorder="1" applyAlignment="1">
      <alignment wrapText="1"/>
    </xf>
    <xf numFmtId="0" fontId="0" fillId="0" borderId="21" xfId="0" applyBorder="1" applyAlignment="1"/>
    <xf numFmtId="0" fontId="20" fillId="6" borderId="46" xfId="0" applyFont="1" applyFill="1" applyBorder="1" applyAlignment="1">
      <alignment horizontal="left" vertical="center" wrapText="1"/>
    </xf>
    <xf numFmtId="0" fontId="0" fillId="0" borderId="15" xfId="0" applyBorder="1" applyAlignment="1">
      <alignment vertical="center"/>
    </xf>
    <xf numFmtId="0" fontId="0" fillId="0" borderId="15" xfId="0" applyBorder="1" applyAlignment="1"/>
    <xf numFmtId="0" fontId="0" fillId="0" borderId="16" xfId="0" applyBorder="1" applyAlignment="1"/>
    <xf numFmtId="0" fontId="0" fillId="0" borderId="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9" fillId="10" borderId="30" xfId="0" applyFont="1" applyFill="1" applyBorder="1" applyAlignment="1">
      <alignment horizontal="left" vertical="center" wrapText="1"/>
    </xf>
    <xf numFmtId="0" fontId="9" fillId="10" borderId="8" xfId="0" applyFont="1" applyFill="1" applyBorder="1" applyAlignment="1">
      <alignment horizontal="left" vertical="center" wrapText="1"/>
    </xf>
    <xf numFmtId="0" fontId="24" fillId="0" borderId="2" xfId="0" applyFont="1" applyBorder="1" applyAlignment="1">
      <alignment vertical="top" wrapText="1"/>
    </xf>
    <xf numFmtId="0" fontId="24" fillId="0" borderId="3" xfId="0" applyFont="1" applyBorder="1" applyAlignment="1">
      <alignment vertical="top" wrapText="1"/>
    </xf>
    <xf numFmtId="0" fontId="24" fillId="0" borderId="4" xfId="0" applyFont="1" applyBorder="1" applyAlignment="1">
      <alignment vertical="top" wrapText="1"/>
    </xf>
    <xf numFmtId="0" fontId="0" fillId="0" borderId="2" xfId="0" applyBorder="1" applyAlignment="1">
      <alignment horizontal="center"/>
    </xf>
    <xf numFmtId="0" fontId="0" fillId="0" borderId="4" xfId="0" applyBorder="1" applyAlignment="1">
      <alignment horizontal="center"/>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0" fontId="9" fillId="10" borderId="11" xfId="0" applyFont="1" applyFill="1" applyBorder="1" applyAlignment="1">
      <alignment horizontal="center" vertical="center"/>
    </xf>
    <xf numFmtId="0" fontId="9" fillId="10" borderId="12" xfId="0" applyFont="1" applyFill="1" applyBorder="1" applyAlignment="1">
      <alignment horizontal="center" vertical="center"/>
    </xf>
    <xf numFmtId="0" fontId="9" fillId="10" borderId="8" xfId="0" applyFont="1" applyFill="1" applyBorder="1" applyAlignment="1">
      <alignment horizontal="center" vertical="center"/>
    </xf>
    <xf numFmtId="0" fontId="9" fillId="10" borderId="30" xfId="0" applyFont="1" applyFill="1" applyBorder="1" applyAlignment="1">
      <alignment horizontal="center" vertical="top" wrapText="1"/>
    </xf>
    <xf numFmtId="0" fontId="9" fillId="10" borderId="8" xfId="0" applyFont="1" applyFill="1" applyBorder="1" applyAlignment="1">
      <alignment horizontal="center" vertical="top" wrapText="1"/>
    </xf>
    <xf numFmtId="0" fontId="8" fillId="2" borderId="43"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0" fillId="0" borderId="44" xfId="0" applyBorder="1" applyAlignment="1">
      <alignment horizontal="center" vertical="center"/>
    </xf>
    <xf numFmtId="0" fontId="0" fillId="0" borderId="45" xfId="0" applyBorder="1" applyAlignment="1">
      <alignment horizontal="center" vertical="center"/>
    </xf>
    <xf numFmtId="0" fontId="8" fillId="2" borderId="35" xfId="0" applyFont="1" applyFill="1" applyBorder="1" applyAlignment="1">
      <alignment horizontal="center" vertical="center" wrapText="1"/>
    </xf>
    <xf numFmtId="0" fontId="8" fillId="2" borderId="0" xfId="0" applyFont="1" applyFill="1" applyAlignment="1">
      <alignment horizontal="center" vertical="center" wrapText="1"/>
    </xf>
    <xf numFmtId="0" fontId="0" fillId="0" borderId="36" xfId="0" applyBorder="1" applyAlignment="1">
      <alignment horizontal="center" vertical="center"/>
    </xf>
    <xf numFmtId="0" fontId="8" fillId="9" borderId="35" xfId="0" applyFont="1" applyFill="1" applyBorder="1" applyAlignment="1">
      <alignment horizontal="center" vertical="center" wrapText="1"/>
    </xf>
    <xf numFmtId="0" fontId="8" fillId="9" borderId="0" xfId="0" applyFont="1" applyFill="1" applyAlignment="1">
      <alignment horizontal="center" vertical="center" wrapText="1"/>
    </xf>
    <xf numFmtId="0" fontId="0" fillId="9" borderId="0" xfId="0" applyFill="1" applyAlignment="1">
      <alignment horizontal="center" vertical="center"/>
    </xf>
    <xf numFmtId="0" fontId="0" fillId="9" borderId="36" xfId="0" applyFill="1" applyBorder="1" applyAlignment="1">
      <alignment horizontal="center" vertical="center"/>
    </xf>
    <xf numFmtId="0" fontId="28" fillId="6" borderId="15" xfId="0" applyFont="1" applyFill="1" applyBorder="1" applyAlignment="1">
      <alignment horizontal="left" vertical="center"/>
    </xf>
    <xf numFmtId="0" fontId="28" fillId="6" borderId="47" xfId="0" applyFont="1" applyFill="1" applyBorder="1" applyAlignment="1">
      <alignment horizontal="left" vertic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3" fillId="3" borderId="38" xfId="0" applyFont="1" applyFill="1" applyBorder="1" applyAlignment="1">
      <alignment horizontal="left" vertical="center" wrapText="1"/>
    </xf>
    <xf numFmtId="0" fontId="0" fillId="0" borderId="39" xfId="0" applyBorder="1" applyAlignment="1"/>
    <xf numFmtId="0" fontId="0" fillId="0" borderId="40" xfId="0" applyBorder="1" applyAlignment="1"/>
    <xf numFmtId="0" fontId="13" fillId="10" borderId="26" xfId="0" applyFont="1" applyFill="1" applyBorder="1" applyAlignment="1">
      <alignment horizontal="left" vertical="center" wrapText="1"/>
    </xf>
    <xf numFmtId="0" fontId="27" fillId="10" borderId="1" xfId="0" applyFont="1" applyFill="1" applyBorder="1" applyAlignment="1"/>
    <xf numFmtId="0" fontId="0" fillId="0" borderId="1" xfId="0" applyBorder="1" applyAlignment="1"/>
    <xf numFmtId="0" fontId="7" fillId="0" borderId="32" xfId="0" applyFont="1" applyBorder="1" applyAlignment="1">
      <alignment vertical="top" wrapText="1"/>
    </xf>
    <xf numFmtId="0" fontId="7" fillId="0" borderId="33" xfId="0" applyFont="1" applyBorder="1" applyAlignment="1">
      <alignment vertical="top" wrapText="1"/>
    </xf>
    <xf numFmtId="0" fontId="6" fillId="0" borderId="32" xfId="0" applyFont="1" applyBorder="1" applyAlignment="1">
      <alignment vertical="top" wrapText="1"/>
    </xf>
    <xf numFmtId="0" fontId="24" fillId="0" borderId="30" xfId="0" applyFont="1" applyBorder="1" applyAlignment="1">
      <alignment horizontal="right" vertical="top" wrapText="1"/>
    </xf>
    <xf numFmtId="0" fontId="24" fillId="0" borderId="12" xfId="0" applyFont="1" applyBorder="1" applyAlignment="1">
      <alignment horizontal="right" wrapText="1"/>
    </xf>
    <xf numFmtId="0" fontId="24" fillId="0" borderId="8" xfId="0" applyFont="1" applyBorder="1" applyAlignment="1">
      <alignment horizontal="right" wrapText="1"/>
    </xf>
    <xf numFmtId="0" fontId="11" fillId="4" borderId="30" xfId="0" applyFont="1" applyFill="1" applyBorder="1" applyAlignment="1">
      <alignment horizontal="right" vertical="center"/>
    </xf>
    <xf numFmtId="0" fontId="0" fillId="0" borderId="12" xfId="0" applyBorder="1" applyAlignment="1">
      <alignment horizontal="right" vertical="center"/>
    </xf>
    <xf numFmtId="0" fontId="0" fillId="0" borderId="24" xfId="0" applyBorder="1" applyAlignment="1">
      <alignment vertical="center"/>
    </xf>
    <xf numFmtId="0" fontId="27" fillId="0" borderId="1" xfId="0" applyFont="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0" fillId="0" borderId="25" xfId="0" applyBorder="1" applyAlignment="1">
      <alignment vertical="top" wrapText="1"/>
    </xf>
    <xf numFmtId="0" fontId="0" fillId="0" borderId="11" xfId="0" applyBorder="1" applyAlignment="1">
      <alignment vertical="center"/>
    </xf>
    <xf numFmtId="0" fontId="0" fillId="0" borderId="8" xfId="0" applyBorder="1" applyAlignment="1"/>
    <xf numFmtId="0" fontId="8" fillId="2" borderId="27" xfId="0" applyFont="1" applyFill="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8" fillId="2" borderId="30"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24" xfId="0" applyBorder="1" applyAlignment="1">
      <alignment horizontal="center" vertical="center" wrapText="1"/>
    </xf>
    <xf numFmtId="0" fontId="14" fillId="0" borderId="26" xfId="0" applyFont="1" applyBorder="1" applyAlignment="1">
      <alignment horizontal="left" vertical="center" wrapText="1"/>
    </xf>
    <xf numFmtId="0" fontId="14" fillId="0" borderId="1" xfId="0" applyFont="1" applyBorder="1" applyAlignment="1">
      <alignment horizontal="left" vertical="center" wrapText="1"/>
    </xf>
    <xf numFmtId="0" fontId="14" fillId="0" borderId="25" xfId="0" applyFont="1" applyBorder="1" applyAlignment="1">
      <alignment horizontal="left" vertical="center" wrapText="1"/>
    </xf>
    <xf numFmtId="0" fontId="6" fillId="9" borderId="32" xfId="0" applyFont="1" applyFill="1" applyBorder="1" applyAlignment="1">
      <alignment vertical="top" wrapText="1"/>
    </xf>
    <xf numFmtId="0" fontId="7" fillId="9" borderId="33" xfId="0" applyFont="1" applyFill="1" applyBorder="1" applyAlignment="1">
      <alignment vertical="top" wrapText="1"/>
    </xf>
    <xf numFmtId="0" fontId="24" fillId="9" borderId="30" xfId="0" applyFont="1" applyFill="1" applyBorder="1" applyAlignment="1">
      <alignment horizontal="right" vertical="top" wrapText="1"/>
    </xf>
    <xf numFmtId="0" fontId="24" fillId="9" borderId="12" xfId="0" applyFont="1" applyFill="1" applyBorder="1" applyAlignment="1">
      <alignment horizontal="right" wrapText="1"/>
    </xf>
    <xf numFmtId="0" fontId="24" fillId="9" borderId="8" xfId="0" applyFont="1" applyFill="1" applyBorder="1" applyAlignment="1">
      <alignment horizontal="right" wrapText="1"/>
    </xf>
  </cellXfs>
  <cellStyles count="53">
    <cellStyle name="Procent" xfId="1" builtinId="5"/>
    <cellStyle name="Procent 2" xfId="5" xr:uid="{00000000-0005-0000-0000-000001000000}"/>
    <cellStyle name="Procent 2 2" xfId="8" xr:uid="{00000000-0005-0000-0000-000002000000}"/>
    <cellStyle name="Procent 2 2 2" xfId="14" xr:uid="{00000000-0005-0000-0000-000003000000}"/>
    <cellStyle name="Procent 2 2 2 2" xfId="40" xr:uid="{00000000-0005-0000-0000-000004000000}"/>
    <cellStyle name="Procent 2 2 3" xfId="20" xr:uid="{00000000-0005-0000-0000-000005000000}"/>
    <cellStyle name="Procent 2 2 3 2" xfId="46" xr:uid="{00000000-0005-0000-0000-000006000000}"/>
    <cellStyle name="Procent 2 2 4" xfId="34" xr:uid="{00000000-0005-0000-0000-000007000000}"/>
    <cellStyle name="Procent 2 3" xfId="11" xr:uid="{00000000-0005-0000-0000-000008000000}"/>
    <cellStyle name="Procent 2 3 2" xfId="23" xr:uid="{00000000-0005-0000-0000-000009000000}"/>
    <cellStyle name="Procent 2 3 2 2" xfId="49" xr:uid="{00000000-0005-0000-0000-00000A000000}"/>
    <cellStyle name="Procent 2 3 3" xfId="37" xr:uid="{00000000-0005-0000-0000-00000B000000}"/>
    <cellStyle name="Procent 2 4" xfId="26" xr:uid="{00000000-0005-0000-0000-00000C000000}"/>
    <cellStyle name="Procent 2 4 2" xfId="52" xr:uid="{00000000-0005-0000-0000-00000D000000}"/>
    <cellStyle name="Procent 2 5" xfId="17" xr:uid="{00000000-0005-0000-0000-00000E000000}"/>
    <cellStyle name="Procent 2 5 2" xfId="43" xr:uid="{00000000-0005-0000-0000-00000F000000}"/>
    <cellStyle name="Procent 2 6" xfId="31" xr:uid="{00000000-0005-0000-0000-000010000000}"/>
    <cellStyle name="Standaard" xfId="0" builtinId="0"/>
    <cellStyle name="Standaard 2" xfId="4" xr:uid="{00000000-0005-0000-0000-000012000000}"/>
    <cellStyle name="Standaard 2 2" xfId="28" xr:uid="{00000000-0005-0000-0000-000013000000}"/>
    <cellStyle name="Standaard 3" xfId="2" xr:uid="{00000000-0005-0000-0000-000014000000}"/>
    <cellStyle name="Standaard 3 2" xfId="6" xr:uid="{00000000-0005-0000-0000-000015000000}"/>
    <cellStyle name="Standaard 3 2 2" xfId="12" xr:uid="{00000000-0005-0000-0000-000016000000}"/>
    <cellStyle name="Standaard 3 2 2 2" xfId="38" xr:uid="{00000000-0005-0000-0000-000017000000}"/>
    <cellStyle name="Standaard 3 2 3" xfId="18" xr:uid="{00000000-0005-0000-0000-000018000000}"/>
    <cellStyle name="Standaard 3 2 3 2" xfId="44" xr:uid="{00000000-0005-0000-0000-000019000000}"/>
    <cellStyle name="Standaard 3 2 4" xfId="32" xr:uid="{00000000-0005-0000-0000-00001A000000}"/>
    <cellStyle name="Standaard 3 3" xfId="9" xr:uid="{00000000-0005-0000-0000-00001B000000}"/>
    <cellStyle name="Standaard 3 3 2" xfId="21" xr:uid="{00000000-0005-0000-0000-00001C000000}"/>
    <cellStyle name="Standaard 3 3 2 2" xfId="47" xr:uid="{00000000-0005-0000-0000-00001D000000}"/>
    <cellStyle name="Standaard 3 3 3" xfId="35" xr:uid="{00000000-0005-0000-0000-00001E000000}"/>
    <cellStyle name="Standaard 3 4" xfId="24" xr:uid="{00000000-0005-0000-0000-00001F000000}"/>
    <cellStyle name="Standaard 3 4 2" xfId="50" xr:uid="{00000000-0005-0000-0000-000020000000}"/>
    <cellStyle name="Standaard 3 5" xfId="15" xr:uid="{00000000-0005-0000-0000-000021000000}"/>
    <cellStyle name="Standaard 3 5 2" xfId="41" xr:uid="{00000000-0005-0000-0000-000022000000}"/>
    <cellStyle name="Standaard 3 6" xfId="29" xr:uid="{00000000-0005-0000-0000-000023000000}"/>
    <cellStyle name="Standaard 4" xfId="27" xr:uid="{00000000-0005-0000-0000-000024000000}"/>
    <cellStyle name="Valuta 2" xfId="3" xr:uid="{00000000-0005-0000-0000-000025000000}"/>
    <cellStyle name="Valuta 2 2" xfId="7" xr:uid="{00000000-0005-0000-0000-000026000000}"/>
    <cellStyle name="Valuta 2 2 2" xfId="13" xr:uid="{00000000-0005-0000-0000-000027000000}"/>
    <cellStyle name="Valuta 2 2 2 2" xfId="39" xr:uid="{00000000-0005-0000-0000-000028000000}"/>
    <cellStyle name="Valuta 2 2 3" xfId="19" xr:uid="{00000000-0005-0000-0000-000029000000}"/>
    <cellStyle name="Valuta 2 2 3 2" xfId="45" xr:uid="{00000000-0005-0000-0000-00002A000000}"/>
    <cellStyle name="Valuta 2 2 4" xfId="33" xr:uid="{00000000-0005-0000-0000-00002B000000}"/>
    <cellStyle name="Valuta 2 3" xfId="10" xr:uid="{00000000-0005-0000-0000-00002C000000}"/>
    <cellStyle name="Valuta 2 3 2" xfId="22" xr:uid="{00000000-0005-0000-0000-00002D000000}"/>
    <cellStyle name="Valuta 2 3 2 2" xfId="48" xr:uid="{00000000-0005-0000-0000-00002E000000}"/>
    <cellStyle name="Valuta 2 3 3" xfId="36" xr:uid="{00000000-0005-0000-0000-00002F000000}"/>
    <cellStyle name="Valuta 2 4" xfId="25" xr:uid="{00000000-0005-0000-0000-000030000000}"/>
    <cellStyle name="Valuta 2 4 2" xfId="51" xr:uid="{00000000-0005-0000-0000-000031000000}"/>
    <cellStyle name="Valuta 2 5" xfId="16" xr:uid="{00000000-0005-0000-0000-000032000000}"/>
    <cellStyle name="Valuta 2 5 2" xfId="42" xr:uid="{00000000-0005-0000-0000-000033000000}"/>
    <cellStyle name="Valuta 2 6" xfId="30" xr:uid="{00000000-0005-0000-0000-000034000000}"/>
  </cellStyles>
  <dxfs count="4">
    <dxf>
      <fill>
        <patternFill patternType="solid">
          <bgColor theme="9" tint="0.59999389629810485"/>
        </patternFill>
      </fill>
    </dxf>
    <dxf>
      <fill>
        <patternFill patternType="solid">
          <bgColor rgb="FFFFC7CE"/>
        </patternFill>
      </fill>
    </dxf>
    <dxf>
      <fill>
        <patternFill patternType="solid">
          <bgColor theme="9" tint="0.59999389629810485"/>
        </patternFill>
      </fill>
    </dxf>
    <dxf>
      <fill>
        <patternFill patternType="solid">
          <bgColor rgb="FFFFC7CE"/>
        </patternFill>
      </fill>
    </dxf>
  </dxfs>
  <tableStyles count="0" defaultTableStyle="TableStyleMedium2" defaultPivotStyle="PivotStyleLight16"/>
  <colors>
    <mruColors>
      <color rgb="FF0D59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7"/>
  <sheetViews>
    <sheetView topLeftCell="C3" zoomScaleNormal="100" workbookViewId="0">
      <selection activeCell="N8" sqref="N8"/>
    </sheetView>
  </sheetViews>
  <sheetFormatPr defaultColWidth="9.140625" defaultRowHeight="12.75" x14ac:dyDescent="0.2"/>
  <cols>
    <col min="1" max="1" width="3.140625" style="10" bestFit="1" customWidth="1"/>
    <col min="2" max="2" width="38.140625" style="2" customWidth="1"/>
    <col min="3" max="3" width="62.28515625" customWidth="1"/>
    <col min="4" max="9" width="10.85546875" style="5" customWidth="1"/>
    <col min="10" max="10" width="19.85546875" style="5" customWidth="1"/>
    <col min="11" max="11" width="26.28515625" customWidth="1"/>
    <col min="12" max="13" width="24.140625" style="5" customWidth="1"/>
    <col min="14" max="14" width="24.140625" style="5" bestFit="1" customWidth="1"/>
    <col min="15" max="15" width="24" style="5" customWidth="1"/>
    <col min="16" max="16" width="23" style="5" bestFit="1" customWidth="1"/>
    <col min="17" max="17" width="9.140625" hidden="1" customWidth="1"/>
  </cols>
  <sheetData>
    <row r="1" spans="1:18" ht="66" customHeight="1" x14ac:dyDescent="0.2">
      <c r="A1" s="135" t="s">
        <v>0</v>
      </c>
      <c r="B1" s="136"/>
      <c r="C1" s="136"/>
      <c r="D1" s="136"/>
      <c r="E1" s="136"/>
      <c r="F1" s="136"/>
      <c r="G1" s="136"/>
      <c r="H1" s="136"/>
      <c r="I1" s="136"/>
      <c r="J1" s="136"/>
      <c r="K1" s="136"/>
      <c r="L1" s="136"/>
      <c r="M1" s="136"/>
      <c r="N1" s="136"/>
      <c r="O1" s="137"/>
      <c r="P1" s="138"/>
      <c r="Q1" t="s">
        <v>1</v>
      </c>
    </row>
    <row r="2" spans="1:18" ht="31.5" customHeight="1" x14ac:dyDescent="0.2">
      <c r="A2" s="139" t="s">
        <v>2</v>
      </c>
      <c r="B2" s="140"/>
      <c r="C2" s="140"/>
      <c r="D2" s="140"/>
      <c r="E2" s="140"/>
      <c r="F2" s="140"/>
      <c r="G2" s="140"/>
      <c r="H2" s="140"/>
      <c r="I2" s="140"/>
      <c r="J2" s="140"/>
      <c r="K2" s="140"/>
      <c r="L2" s="140"/>
      <c r="M2" s="140"/>
      <c r="N2" s="140"/>
      <c r="O2" s="110"/>
      <c r="P2" s="141"/>
      <c r="Q2" t="s">
        <v>3</v>
      </c>
    </row>
    <row r="3" spans="1:18" ht="81.75" customHeight="1" x14ac:dyDescent="0.2">
      <c r="A3" s="142" t="s">
        <v>4</v>
      </c>
      <c r="B3" s="143"/>
      <c r="C3" s="143"/>
      <c r="D3" s="143"/>
      <c r="E3" s="143"/>
      <c r="F3" s="143"/>
      <c r="G3" s="143"/>
      <c r="H3" s="143"/>
      <c r="I3" s="143"/>
      <c r="J3" s="143"/>
      <c r="K3" s="143"/>
      <c r="L3" s="143"/>
      <c r="M3" s="143"/>
      <c r="N3" s="143"/>
      <c r="O3" s="144"/>
      <c r="P3" s="145"/>
      <c r="Q3" s="23" t="s">
        <v>5</v>
      </c>
    </row>
    <row r="4" spans="1:18" ht="39.75" customHeight="1" x14ac:dyDescent="0.2">
      <c r="A4" s="102" t="s">
        <v>6</v>
      </c>
      <c r="B4" s="97"/>
      <c r="C4" s="97"/>
      <c r="D4" s="97"/>
      <c r="E4" s="97"/>
      <c r="F4" s="97"/>
      <c r="G4" s="97"/>
      <c r="H4" s="97"/>
      <c r="I4" s="97"/>
      <c r="J4" s="97"/>
      <c r="K4" s="97"/>
      <c r="L4" s="97"/>
      <c r="M4" s="97"/>
      <c r="N4" s="97"/>
      <c r="O4" s="146"/>
      <c r="P4" s="147"/>
      <c r="Q4" s="23" t="s">
        <v>7</v>
      </c>
    </row>
    <row r="5" spans="1:18" ht="35.25" customHeight="1" x14ac:dyDescent="0.2">
      <c r="A5" s="133"/>
      <c r="B5" s="134"/>
      <c r="C5" s="44" t="s">
        <v>8</v>
      </c>
      <c r="D5" s="28" t="s">
        <v>9</v>
      </c>
      <c r="E5" s="28" t="s">
        <v>10</v>
      </c>
      <c r="F5" s="130"/>
      <c r="G5" s="131"/>
      <c r="H5" s="131"/>
      <c r="I5" s="132"/>
      <c r="J5" s="29" t="s">
        <v>11</v>
      </c>
      <c r="K5" s="26"/>
      <c r="L5" s="26" t="s">
        <v>12</v>
      </c>
      <c r="M5" s="29" t="s">
        <v>13</v>
      </c>
      <c r="N5" s="26" t="s">
        <v>14</v>
      </c>
      <c r="O5" s="29" t="s">
        <v>15</v>
      </c>
      <c r="P5" s="71" t="s">
        <v>16</v>
      </c>
      <c r="Q5" s="5"/>
      <c r="R5" s="5"/>
    </row>
    <row r="6" spans="1:18" ht="33.75" customHeight="1" x14ac:dyDescent="0.2">
      <c r="A6" s="72">
        <v>1</v>
      </c>
      <c r="B6" s="148" t="s">
        <v>17</v>
      </c>
      <c r="C6" s="1" t="s">
        <v>18</v>
      </c>
      <c r="D6" s="4" t="s">
        <v>19</v>
      </c>
      <c r="E6" s="4" t="s">
        <v>19</v>
      </c>
      <c r="F6" s="106"/>
      <c r="G6" s="107"/>
      <c r="H6" s="107"/>
      <c r="I6" s="108"/>
      <c r="J6" s="87" t="s">
        <v>20</v>
      </c>
      <c r="K6" s="26"/>
      <c r="L6" s="4" t="s">
        <v>21</v>
      </c>
      <c r="M6" s="4" t="s">
        <v>21</v>
      </c>
      <c r="N6" s="4" t="s">
        <v>21</v>
      </c>
      <c r="O6" s="4" t="s">
        <v>21</v>
      </c>
      <c r="P6" s="73" t="s">
        <v>21</v>
      </c>
      <c r="Q6" s="5"/>
      <c r="R6" s="5"/>
    </row>
    <row r="7" spans="1:18" ht="75.75" customHeight="1" x14ac:dyDescent="0.2">
      <c r="A7" s="72">
        <v>2</v>
      </c>
      <c r="B7" s="149"/>
      <c r="C7" s="3" t="s">
        <v>22</v>
      </c>
      <c r="D7" s="4" t="s">
        <v>19</v>
      </c>
      <c r="E7" s="4" t="s">
        <v>19</v>
      </c>
      <c r="F7" s="109"/>
      <c r="G7" s="110"/>
      <c r="H7" s="110"/>
      <c r="I7" s="111"/>
      <c r="J7" s="87" t="s">
        <v>20</v>
      </c>
      <c r="K7" s="26"/>
      <c r="L7" s="3" t="s">
        <v>23</v>
      </c>
      <c r="M7" s="11" t="s">
        <v>1</v>
      </c>
      <c r="N7" s="32">
        <v>0</v>
      </c>
      <c r="O7" s="15">
        <v>300</v>
      </c>
      <c r="P7" s="74" t="str">
        <f>IF(M7="Maak uw keuze (verplicht!)","Keuze maken in kolom G",IF(M7="Nee, niet verkrijgbaar",0,IF(M7="Ja, optioneel (tegen meerprijs)",0.3*O7,IF(M7="Ja, standaard onderdeel van (prijs) basisuitvoering",O7))))</f>
        <v>Keuze maken in kolom G</v>
      </c>
      <c r="Q7" s="5"/>
      <c r="R7" s="8"/>
    </row>
    <row r="8" spans="1:18" ht="28.5" customHeight="1" x14ac:dyDescent="0.2">
      <c r="A8" s="72">
        <v>3</v>
      </c>
      <c r="B8" s="150"/>
      <c r="C8" s="9" t="s">
        <v>24</v>
      </c>
      <c r="D8" s="4"/>
      <c r="E8" s="4" t="s">
        <v>19</v>
      </c>
      <c r="J8" s="87" t="s">
        <v>20</v>
      </c>
      <c r="K8" s="26"/>
      <c r="L8" s="46"/>
      <c r="M8" s="47"/>
      <c r="N8" s="48"/>
      <c r="O8" s="49"/>
      <c r="P8" s="75"/>
      <c r="Q8" s="5"/>
      <c r="R8" s="8"/>
    </row>
    <row r="9" spans="1:18" ht="52.5" customHeight="1" x14ac:dyDescent="0.2">
      <c r="A9" s="102" t="s">
        <v>25</v>
      </c>
      <c r="B9" s="98"/>
      <c r="C9" s="98"/>
      <c r="D9" s="98"/>
      <c r="E9" s="103"/>
      <c r="F9" s="103"/>
      <c r="G9" s="103"/>
      <c r="H9" s="103"/>
      <c r="I9" s="104"/>
      <c r="J9" s="105"/>
      <c r="K9" s="45"/>
      <c r="L9" s="97" t="s">
        <v>26</v>
      </c>
      <c r="M9" s="98"/>
      <c r="N9" s="98"/>
      <c r="O9" s="98"/>
      <c r="P9" s="99"/>
      <c r="Q9" s="8"/>
    </row>
    <row r="10" spans="1:18" ht="50.25" customHeight="1" x14ac:dyDescent="0.2">
      <c r="A10" s="120" t="s">
        <v>27</v>
      </c>
      <c r="B10" s="121"/>
      <c r="C10" s="30" t="s">
        <v>8</v>
      </c>
      <c r="D10" s="28" t="s">
        <v>9</v>
      </c>
      <c r="E10" s="28" t="s">
        <v>10</v>
      </c>
      <c r="F10" s="29" t="s">
        <v>28</v>
      </c>
      <c r="G10" s="29" t="s">
        <v>29</v>
      </c>
      <c r="H10" s="29" t="s">
        <v>30</v>
      </c>
      <c r="I10" s="29" t="s">
        <v>31</v>
      </c>
      <c r="J10" s="29" t="s">
        <v>11</v>
      </c>
      <c r="K10" s="26"/>
      <c r="L10" s="26" t="s">
        <v>12</v>
      </c>
      <c r="M10" s="29" t="s">
        <v>13</v>
      </c>
      <c r="N10" s="26" t="s">
        <v>14</v>
      </c>
      <c r="O10" s="29" t="s">
        <v>15</v>
      </c>
      <c r="P10" s="71" t="s">
        <v>16</v>
      </c>
    </row>
    <row r="11" spans="1:18" x14ac:dyDescent="0.2">
      <c r="A11" s="72">
        <v>3</v>
      </c>
      <c r="B11" s="122" t="s">
        <v>32</v>
      </c>
      <c r="C11" s="1" t="s">
        <v>33</v>
      </c>
      <c r="D11" s="4" t="s">
        <v>19</v>
      </c>
      <c r="E11" s="4" t="s">
        <v>19</v>
      </c>
      <c r="F11" s="4" t="s">
        <v>19</v>
      </c>
      <c r="G11" s="4" t="s">
        <v>19</v>
      </c>
      <c r="H11" s="4" t="s">
        <v>19</v>
      </c>
      <c r="I11" s="6" t="s">
        <v>19</v>
      </c>
      <c r="J11" s="87" t="s">
        <v>20</v>
      </c>
      <c r="K11" s="88"/>
      <c r="L11" s="4" t="s">
        <v>21</v>
      </c>
      <c r="M11" s="4" t="s">
        <v>21</v>
      </c>
      <c r="N11" s="4" t="s">
        <v>21</v>
      </c>
      <c r="O11" s="4" t="s">
        <v>21</v>
      </c>
      <c r="P11" s="73" t="s">
        <v>21</v>
      </c>
    </row>
    <row r="12" spans="1:18" x14ac:dyDescent="0.2">
      <c r="A12" s="72">
        <v>4</v>
      </c>
      <c r="B12" s="123"/>
      <c r="C12" s="1" t="s">
        <v>34</v>
      </c>
      <c r="D12" s="4" t="s">
        <v>19</v>
      </c>
      <c r="E12" s="4" t="s">
        <v>19</v>
      </c>
      <c r="F12" s="4" t="s">
        <v>19</v>
      </c>
      <c r="G12" s="4" t="s">
        <v>19</v>
      </c>
      <c r="H12" s="4" t="s">
        <v>19</v>
      </c>
      <c r="I12" s="6" t="s">
        <v>19</v>
      </c>
      <c r="J12" s="87" t="s">
        <v>20</v>
      </c>
      <c r="K12" s="88"/>
      <c r="L12" s="4" t="s">
        <v>21</v>
      </c>
      <c r="M12" s="4" t="s">
        <v>21</v>
      </c>
      <c r="N12" s="4" t="s">
        <v>21</v>
      </c>
      <c r="O12" s="4" t="s">
        <v>21</v>
      </c>
      <c r="P12" s="73" t="s">
        <v>21</v>
      </c>
    </row>
    <row r="13" spans="1:18" x14ac:dyDescent="0.2">
      <c r="A13" s="72">
        <v>5</v>
      </c>
      <c r="B13" s="123"/>
      <c r="C13" s="1" t="s">
        <v>35</v>
      </c>
      <c r="D13" s="4" t="s">
        <v>19</v>
      </c>
      <c r="E13" s="4" t="s">
        <v>19</v>
      </c>
      <c r="F13" s="4" t="s">
        <v>19</v>
      </c>
      <c r="G13" s="4" t="s">
        <v>19</v>
      </c>
      <c r="H13" s="4" t="s">
        <v>36</v>
      </c>
      <c r="I13" s="6" t="s">
        <v>36</v>
      </c>
      <c r="J13" s="87" t="s">
        <v>20</v>
      </c>
      <c r="K13" s="88"/>
      <c r="L13" s="4" t="s">
        <v>21</v>
      </c>
      <c r="M13" s="4" t="s">
        <v>21</v>
      </c>
      <c r="N13" s="4" t="s">
        <v>21</v>
      </c>
      <c r="O13" s="4" t="s">
        <v>21</v>
      </c>
      <c r="P13" s="73" t="s">
        <v>21</v>
      </c>
    </row>
    <row r="14" spans="1:18" x14ac:dyDescent="0.2">
      <c r="A14" s="72">
        <v>6</v>
      </c>
      <c r="B14" s="123"/>
      <c r="C14" s="1" t="s">
        <v>37</v>
      </c>
      <c r="D14" s="4" t="s">
        <v>19</v>
      </c>
      <c r="E14" s="4"/>
      <c r="F14" s="4"/>
      <c r="G14" s="4" t="s">
        <v>19</v>
      </c>
      <c r="H14" s="4"/>
      <c r="I14" s="6"/>
      <c r="J14" s="87" t="s">
        <v>20</v>
      </c>
      <c r="K14" s="88"/>
      <c r="L14" s="4" t="s">
        <v>21</v>
      </c>
      <c r="M14" s="4" t="s">
        <v>21</v>
      </c>
      <c r="N14" s="4" t="s">
        <v>21</v>
      </c>
      <c r="O14" s="4" t="s">
        <v>21</v>
      </c>
      <c r="P14" s="73" t="s">
        <v>21</v>
      </c>
    </row>
    <row r="15" spans="1:18" x14ac:dyDescent="0.2">
      <c r="A15" s="72">
        <v>7</v>
      </c>
      <c r="B15" s="123"/>
      <c r="C15" s="1" t="s">
        <v>38</v>
      </c>
      <c r="D15" s="4" t="s">
        <v>19</v>
      </c>
      <c r="E15" s="4" t="s">
        <v>19</v>
      </c>
      <c r="F15" s="4" t="s">
        <v>19</v>
      </c>
      <c r="G15" s="4" t="s">
        <v>19</v>
      </c>
      <c r="H15" s="4" t="s">
        <v>36</v>
      </c>
      <c r="I15" s="6" t="s">
        <v>36</v>
      </c>
      <c r="J15" s="87" t="s">
        <v>20</v>
      </c>
      <c r="K15" s="88"/>
      <c r="L15" s="4" t="s">
        <v>21</v>
      </c>
      <c r="M15" s="4" t="s">
        <v>21</v>
      </c>
      <c r="N15" s="4" t="s">
        <v>21</v>
      </c>
      <c r="O15" s="4" t="s">
        <v>21</v>
      </c>
      <c r="P15" s="73" t="s">
        <v>21</v>
      </c>
    </row>
    <row r="16" spans="1:18" x14ac:dyDescent="0.2">
      <c r="A16" s="72">
        <v>8</v>
      </c>
      <c r="B16" s="123"/>
      <c r="C16" s="1" t="s">
        <v>39</v>
      </c>
      <c r="D16" s="4" t="s">
        <v>19</v>
      </c>
      <c r="E16" s="4"/>
      <c r="F16" s="4"/>
      <c r="G16" s="4" t="s">
        <v>19</v>
      </c>
      <c r="H16" s="4"/>
      <c r="I16" s="6"/>
      <c r="J16" s="87" t="s">
        <v>20</v>
      </c>
      <c r="K16" s="88"/>
      <c r="L16" s="4" t="s">
        <v>21</v>
      </c>
      <c r="M16" s="4" t="s">
        <v>21</v>
      </c>
      <c r="N16" s="4" t="s">
        <v>21</v>
      </c>
      <c r="O16" s="4" t="s">
        <v>21</v>
      </c>
      <c r="P16" s="73" t="s">
        <v>21</v>
      </c>
    </row>
    <row r="17" spans="1:16" x14ac:dyDescent="0.2">
      <c r="A17" s="72">
        <v>9</v>
      </c>
      <c r="B17" s="123"/>
      <c r="C17" s="1" t="s">
        <v>40</v>
      </c>
      <c r="D17" s="4" t="s">
        <v>19</v>
      </c>
      <c r="E17" s="4" t="s">
        <v>19</v>
      </c>
      <c r="F17" s="4" t="s">
        <v>19</v>
      </c>
      <c r="G17" s="4" t="s">
        <v>19</v>
      </c>
      <c r="H17" s="4" t="s">
        <v>19</v>
      </c>
      <c r="I17" s="6" t="s">
        <v>19</v>
      </c>
      <c r="J17" s="87" t="s">
        <v>20</v>
      </c>
      <c r="K17" s="88"/>
      <c r="L17" s="4" t="s">
        <v>21</v>
      </c>
      <c r="M17" s="4" t="s">
        <v>21</v>
      </c>
      <c r="N17" s="4" t="s">
        <v>21</v>
      </c>
      <c r="O17" s="4" t="s">
        <v>21</v>
      </c>
      <c r="P17" s="73" t="s">
        <v>21</v>
      </c>
    </row>
    <row r="18" spans="1:16" x14ac:dyDescent="0.2">
      <c r="A18" s="72">
        <v>10</v>
      </c>
      <c r="B18" s="123"/>
      <c r="C18" s="1" t="s">
        <v>41</v>
      </c>
      <c r="D18" s="4" t="s">
        <v>19</v>
      </c>
      <c r="E18" s="4" t="s">
        <v>19</v>
      </c>
      <c r="F18" s="4" t="s">
        <v>19</v>
      </c>
      <c r="G18" s="4" t="s">
        <v>19</v>
      </c>
      <c r="H18" s="4" t="s">
        <v>19</v>
      </c>
      <c r="I18" s="6" t="s">
        <v>19</v>
      </c>
      <c r="J18" s="87" t="s">
        <v>20</v>
      </c>
      <c r="K18" s="88"/>
      <c r="L18" s="4" t="s">
        <v>21</v>
      </c>
      <c r="M18" s="4" t="s">
        <v>21</v>
      </c>
      <c r="N18" s="4" t="s">
        <v>21</v>
      </c>
      <c r="O18" s="4" t="s">
        <v>21</v>
      </c>
      <c r="P18" s="73" t="s">
        <v>21</v>
      </c>
    </row>
    <row r="19" spans="1:16" x14ac:dyDescent="0.2">
      <c r="A19" s="72">
        <v>11</v>
      </c>
      <c r="B19" s="123"/>
      <c r="C19" s="1" t="s">
        <v>42</v>
      </c>
      <c r="D19" s="4" t="s">
        <v>19</v>
      </c>
      <c r="E19" s="4" t="s">
        <v>19</v>
      </c>
      <c r="F19" s="4" t="s">
        <v>19</v>
      </c>
      <c r="G19" s="4" t="s">
        <v>19</v>
      </c>
      <c r="H19" s="4" t="s">
        <v>19</v>
      </c>
      <c r="I19" s="6" t="s">
        <v>19</v>
      </c>
      <c r="J19" s="87" t="s">
        <v>20</v>
      </c>
      <c r="K19" s="88"/>
      <c r="L19" s="4" t="s">
        <v>21</v>
      </c>
      <c r="M19" s="4" t="s">
        <v>21</v>
      </c>
      <c r="N19" s="4" t="s">
        <v>21</v>
      </c>
      <c r="O19" s="4" t="s">
        <v>21</v>
      </c>
      <c r="P19" s="73" t="s">
        <v>21</v>
      </c>
    </row>
    <row r="20" spans="1:16" x14ac:dyDescent="0.2">
      <c r="A20" s="72">
        <v>12</v>
      </c>
      <c r="B20" s="123"/>
      <c r="C20" s="1" t="s">
        <v>43</v>
      </c>
      <c r="D20" s="4" t="s">
        <v>19</v>
      </c>
      <c r="E20" s="4" t="s">
        <v>19</v>
      </c>
      <c r="F20" s="4" t="s">
        <v>19</v>
      </c>
      <c r="G20" s="4" t="s">
        <v>19</v>
      </c>
      <c r="H20" s="4" t="s">
        <v>19</v>
      </c>
      <c r="I20" s="6" t="s">
        <v>19</v>
      </c>
      <c r="J20" s="87" t="s">
        <v>20</v>
      </c>
      <c r="K20" s="88"/>
      <c r="L20" s="4" t="s">
        <v>21</v>
      </c>
      <c r="M20" s="4" t="s">
        <v>21</v>
      </c>
      <c r="N20" s="4" t="s">
        <v>21</v>
      </c>
      <c r="O20" s="4" t="s">
        <v>21</v>
      </c>
      <c r="P20" s="73" t="s">
        <v>21</v>
      </c>
    </row>
    <row r="21" spans="1:16" x14ac:dyDescent="0.2">
      <c r="A21" s="72">
        <v>13</v>
      </c>
      <c r="B21" s="123"/>
      <c r="C21" s="13" t="s">
        <v>44</v>
      </c>
      <c r="D21" s="4" t="s">
        <v>19</v>
      </c>
      <c r="E21" s="4" t="s">
        <v>19</v>
      </c>
      <c r="F21" s="4" t="s">
        <v>19</v>
      </c>
      <c r="G21" s="4" t="s">
        <v>19</v>
      </c>
      <c r="H21" s="4" t="s">
        <v>19</v>
      </c>
      <c r="I21" s="6" t="s">
        <v>19</v>
      </c>
      <c r="J21" s="87" t="s">
        <v>20</v>
      </c>
      <c r="K21" s="88"/>
      <c r="L21" s="4" t="s">
        <v>21</v>
      </c>
      <c r="M21" s="4" t="s">
        <v>21</v>
      </c>
      <c r="N21" s="4" t="s">
        <v>21</v>
      </c>
      <c r="O21" s="4" t="s">
        <v>21</v>
      </c>
      <c r="P21" s="73" t="s">
        <v>21</v>
      </c>
    </row>
    <row r="22" spans="1:16" x14ac:dyDescent="0.2">
      <c r="A22" s="72">
        <v>14</v>
      </c>
      <c r="B22" s="123"/>
      <c r="C22" s="1" t="s">
        <v>45</v>
      </c>
      <c r="D22" s="4" t="s">
        <v>19</v>
      </c>
      <c r="E22" s="4" t="s">
        <v>19</v>
      </c>
      <c r="F22" s="4" t="s">
        <v>19</v>
      </c>
      <c r="G22" s="4"/>
      <c r="H22" s="4" t="s">
        <v>19</v>
      </c>
      <c r="I22" s="6"/>
      <c r="J22" s="87" t="s">
        <v>20</v>
      </c>
      <c r="K22" s="88"/>
      <c r="L22" s="4" t="s">
        <v>21</v>
      </c>
      <c r="M22" s="4" t="s">
        <v>21</v>
      </c>
      <c r="N22" s="4" t="s">
        <v>21</v>
      </c>
      <c r="O22" s="4" t="s">
        <v>21</v>
      </c>
      <c r="P22" s="73" t="s">
        <v>21</v>
      </c>
    </row>
    <row r="23" spans="1:16" x14ac:dyDescent="0.2">
      <c r="A23" s="72">
        <v>15</v>
      </c>
      <c r="B23" s="123"/>
      <c r="C23" s="1" t="s">
        <v>46</v>
      </c>
      <c r="D23" s="4" t="s">
        <v>19</v>
      </c>
      <c r="E23" s="4" t="s">
        <v>36</v>
      </c>
      <c r="F23" s="4" t="s">
        <v>36</v>
      </c>
      <c r="G23" s="4" t="s">
        <v>19</v>
      </c>
      <c r="H23" s="4" t="s">
        <v>36</v>
      </c>
      <c r="I23" s="6" t="s">
        <v>19</v>
      </c>
      <c r="J23" s="87" t="s">
        <v>20</v>
      </c>
      <c r="K23" s="88"/>
      <c r="L23" s="4" t="s">
        <v>21</v>
      </c>
      <c r="M23" s="4" t="s">
        <v>21</v>
      </c>
      <c r="N23" s="4" t="s">
        <v>21</v>
      </c>
      <c r="O23" s="4" t="s">
        <v>21</v>
      </c>
      <c r="P23" s="73" t="s">
        <v>21</v>
      </c>
    </row>
    <row r="24" spans="1:16" ht="28.5" customHeight="1" x14ac:dyDescent="0.2">
      <c r="A24" s="72">
        <v>16</v>
      </c>
      <c r="B24" s="123"/>
      <c r="C24" s="1" t="s">
        <v>47</v>
      </c>
      <c r="D24" s="4" t="s">
        <v>19</v>
      </c>
      <c r="E24" s="4" t="s">
        <v>19</v>
      </c>
      <c r="F24" s="4" t="s">
        <v>19</v>
      </c>
      <c r="G24" s="4" t="s">
        <v>19</v>
      </c>
      <c r="H24" s="4" t="s">
        <v>19</v>
      </c>
      <c r="I24" s="6" t="s">
        <v>19</v>
      </c>
      <c r="J24" s="87" t="s">
        <v>20</v>
      </c>
      <c r="K24" s="88"/>
      <c r="L24" s="1" t="s">
        <v>48</v>
      </c>
      <c r="M24" s="11" t="s">
        <v>1</v>
      </c>
      <c r="N24" s="32">
        <v>0</v>
      </c>
      <c r="O24" s="14">
        <v>300</v>
      </c>
      <c r="P24" s="74" t="str">
        <f t="shared" ref="P24:P26" si="0">IF(M24="Maak uw keuze (verplicht!)","Keuze maken in kolom G",IF(M24="Nee, niet verkrijgbaar",0,IF(M24="Ja, optioneel (tegen meerprijs)",0.3*O24,IF(M24="Ja, standaard onderdeel van (prijs) basisuitvoering",O24))))</f>
        <v>Keuze maken in kolom G</v>
      </c>
    </row>
    <row r="25" spans="1:16" ht="28.5" customHeight="1" x14ac:dyDescent="0.2">
      <c r="A25" s="72">
        <v>17</v>
      </c>
      <c r="B25" s="123"/>
      <c r="C25" s="125"/>
      <c r="D25" s="4" t="s">
        <v>19</v>
      </c>
      <c r="E25" s="4" t="s">
        <v>19</v>
      </c>
      <c r="F25" s="4" t="s">
        <v>19</v>
      </c>
      <c r="G25" s="4"/>
      <c r="H25" s="4" t="s">
        <v>19</v>
      </c>
      <c r="I25" s="6"/>
      <c r="J25" s="4" t="s">
        <v>49</v>
      </c>
      <c r="K25" s="27"/>
      <c r="L25" s="1" t="s">
        <v>50</v>
      </c>
      <c r="M25" s="11" t="s">
        <v>1</v>
      </c>
      <c r="N25" s="32">
        <v>0</v>
      </c>
      <c r="O25" s="14">
        <v>500</v>
      </c>
      <c r="P25" s="74" t="str">
        <f t="shared" si="0"/>
        <v>Keuze maken in kolom G</v>
      </c>
    </row>
    <row r="26" spans="1:16" ht="28.5" customHeight="1" x14ac:dyDescent="0.2">
      <c r="A26" s="72">
        <v>18</v>
      </c>
      <c r="B26" s="124"/>
      <c r="C26" s="126"/>
      <c r="D26" s="4" t="s">
        <v>19</v>
      </c>
      <c r="E26" s="4" t="s">
        <v>19</v>
      </c>
      <c r="F26" s="4" t="s">
        <v>19</v>
      </c>
      <c r="G26" s="4"/>
      <c r="H26" s="4" t="s">
        <v>19</v>
      </c>
      <c r="I26" s="6"/>
      <c r="J26" s="4" t="s">
        <v>49</v>
      </c>
      <c r="K26" s="27"/>
      <c r="L26" s="1" t="s">
        <v>51</v>
      </c>
      <c r="M26" s="11" t="s">
        <v>1</v>
      </c>
      <c r="N26" s="32">
        <v>0</v>
      </c>
      <c r="O26" s="14">
        <v>300</v>
      </c>
      <c r="P26" s="74" t="str">
        <f t="shared" si="0"/>
        <v>Keuze maken in kolom G</v>
      </c>
    </row>
    <row r="27" spans="1:16" ht="31.5" customHeight="1" x14ac:dyDescent="0.2">
      <c r="A27" s="72">
        <v>19</v>
      </c>
      <c r="B27" s="127" t="s">
        <v>52</v>
      </c>
      <c r="C27" s="1" t="s">
        <v>53</v>
      </c>
      <c r="D27" s="4" t="s">
        <v>19</v>
      </c>
      <c r="E27" s="4" t="s">
        <v>19</v>
      </c>
      <c r="F27" s="106"/>
      <c r="G27" s="107"/>
      <c r="H27" s="107"/>
      <c r="I27" s="108"/>
      <c r="J27" s="87" t="s">
        <v>20</v>
      </c>
      <c r="K27" s="88"/>
      <c r="L27" s="4" t="s">
        <v>21</v>
      </c>
      <c r="M27" s="4" t="s">
        <v>21</v>
      </c>
      <c r="N27" s="4" t="s">
        <v>21</v>
      </c>
      <c r="O27" s="4" t="s">
        <v>21</v>
      </c>
      <c r="P27" s="73" t="s">
        <v>21</v>
      </c>
    </row>
    <row r="28" spans="1:16" x14ac:dyDescent="0.2">
      <c r="A28" s="72">
        <v>20</v>
      </c>
      <c r="B28" s="128"/>
      <c r="C28" s="1" t="s">
        <v>54</v>
      </c>
      <c r="D28" s="4" t="s">
        <v>19</v>
      </c>
      <c r="E28" s="4" t="s">
        <v>19</v>
      </c>
      <c r="F28" s="109"/>
      <c r="G28" s="110"/>
      <c r="H28" s="110"/>
      <c r="I28" s="111"/>
      <c r="J28" s="87" t="s">
        <v>20</v>
      </c>
      <c r="K28" s="88"/>
      <c r="L28" s="4" t="s">
        <v>21</v>
      </c>
      <c r="M28" s="4" t="s">
        <v>21</v>
      </c>
      <c r="N28" s="4" t="s">
        <v>21</v>
      </c>
      <c r="O28" s="4" t="s">
        <v>21</v>
      </c>
      <c r="P28" s="73" t="s">
        <v>21</v>
      </c>
    </row>
    <row r="29" spans="1:16" x14ac:dyDescent="0.2">
      <c r="A29" s="72">
        <v>21</v>
      </c>
      <c r="B29" s="128"/>
      <c r="C29" s="1" t="s">
        <v>55</v>
      </c>
      <c r="D29" s="4" t="s">
        <v>19</v>
      </c>
      <c r="E29" s="4" t="s">
        <v>19</v>
      </c>
      <c r="F29" s="109"/>
      <c r="G29" s="110"/>
      <c r="H29" s="110"/>
      <c r="I29" s="111"/>
      <c r="J29" s="87" t="s">
        <v>20</v>
      </c>
      <c r="K29" s="88"/>
      <c r="L29" s="4" t="s">
        <v>21</v>
      </c>
      <c r="M29" s="4" t="s">
        <v>21</v>
      </c>
      <c r="N29" s="4" t="s">
        <v>21</v>
      </c>
      <c r="O29" s="4" t="s">
        <v>21</v>
      </c>
      <c r="P29" s="73" t="s">
        <v>21</v>
      </c>
    </row>
    <row r="30" spans="1:16" ht="28.5" customHeight="1" x14ac:dyDescent="0.2">
      <c r="A30" s="72">
        <v>22</v>
      </c>
      <c r="B30" s="128"/>
      <c r="C30" s="1" t="s">
        <v>56</v>
      </c>
      <c r="D30" s="4" t="s">
        <v>19</v>
      </c>
      <c r="E30" s="4" t="s">
        <v>19</v>
      </c>
      <c r="F30" s="109"/>
      <c r="G30" s="110"/>
      <c r="H30" s="110"/>
      <c r="I30" s="111"/>
      <c r="J30" s="87" t="s">
        <v>20</v>
      </c>
      <c r="K30" s="88"/>
      <c r="L30" s="1" t="s">
        <v>57</v>
      </c>
      <c r="M30" s="11" t="s">
        <v>1</v>
      </c>
      <c r="N30" s="32">
        <v>0</v>
      </c>
      <c r="O30" s="14">
        <v>300</v>
      </c>
      <c r="P30" s="74" t="str">
        <f>IF(M30="Maak uw keuze (verplicht!)","Keuze maken in kolom G",IF(M30="Nee, niet verkrijgbaar",0,IF(M30="Ja, optioneel (tegen meerprijs)",0.3*O30,IF(M30="Ja, standaard onderdeel van (prijs) basisuitvoering",O30))))</f>
        <v>Keuze maken in kolom G</v>
      </c>
    </row>
    <row r="31" spans="1:16" x14ac:dyDescent="0.2">
      <c r="A31" s="72">
        <v>23</v>
      </c>
      <c r="B31" s="128"/>
      <c r="C31" s="1" t="s">
        <v>58</v>
      </c>
      <c r="D31" s="4" t="s">
        <v>19</v>
      </c>
      <c r="E31" s="4" t="s">
        <v>19</v>
      </c>
      <c r="F31" s="109"/>
      <c r="G31" s="110"/>
      <c r="H31" s="110"/>
      <c r="I31" s="111"/>
      <c r="J31" s="87" t="s">
        <v>20</v>
      </c>
      <c r="K31" s="88"/>
      <c r="L31" s="4" t="s">
        <v>21</v>
      </c>
      <c r="M31" s="4" t="s">
        <v>21</v>
      </c>
      <c r="N31" s="4" t="s">
        <v>21</v>
      </c>
      <c r="O31" s="4" t="s">
        <v>21</v>
      </c>
      <c r="P31" s="73" t="s">
        <v>21</v>
      </c>
    </row>
    <row r="32" spans="1:16" ht="31.5" customHeight="1" x14ac:dyDescent="0.2">
      <c r="A32" s="72">
        <v>24</v>
      </c>
      <c r="B32" s="128"/>
      <c r="C32" s="1" t="s">
        <v>59</v>
      </c>
      <c r="D32" s="4" t="s">
        <v>19</v>
      </c>
      <c r="E32" s="4" t="s">
        <v>19</v>
      </c>
      <c r="F32" s="109"/>
      <c r="G32" s="110"/>
      <c r="H32" s="110"/>
      <c r="I32" s="111"/>
      <c r="J32" s="87" t="s">
        <v>20</v>
      </c>
      <c r="K32" s="88"/>
      <c r="L32" s="4" t="s">
        <v>21</v>
      </c>
      <c r="M32" s="4" t="s">
        <v>21</v>
      </c>
      <c r="N32" s="4" t="s">
        <v>21</v>
      </c>
      <c r="O32" s="4" t="s">
        <v>21</v>
      </c>
      <c r="P32" s="73" t="s">
        <v>21</v>
      </c>
    </row>
    <row r="33" spans="1:18" x14ac:dyDescent="0.2">
      <c r="A33" s="72">
        <v>25</v>
      </c>
      <c r="B33" s="128"/>
      <c r="C33" s="1" t="s">
        <v>60</v>
      </c>
      <c r="D33" s="4" t="s">
        <v>19</v>
      </c>
      <c r="E33" s="4" t="s">
        <v>19</v>
      </c>
      <c r="F33" s="109"/>
      <c r="G33" s="110"/>
      <c r="H33" s="110"/>
      <c r="I33" s="111"/>
      <c r="J33" s="87" t="s">
        <v>20</v>
      </c>
      <c r="K33" s="88"/>
      <c r="L33" s="4" t="s">
        <v>21</v>
      </c>
      <c r="M33" s="4" t="s">
        <v>21</v>
      </c>
      <c r="N33" s="4" t="s">
        <v>21</v>
      </c>
      <c r="O33" s="4" t="s">
        <v>21</v>
      </c>
      <c r="P33" s="73" t="s">
        <v>21</v>
      </c>
    </row>
    <row r="34" spans="1:18" ht="15" customHeight="1" x14ac:dyDescent="0.2">
      <c r="A34" s="72">
        <v>26</v>
      </c>
      <c r="B34" s="129"/>
      <c r="C34" s="1" t="s">
        <v>61</v>
      </c>
      <c r="D34" s="4" t="s">
        <v>19</v>
      </c>
      <c r="E34" s="4" t="s">
        <v>19</v>
      </c>
      <c r="F34" s="112"/>
      <c r="G34" s="113"/>
      <c r="H34" s="113"/>
      <c r="I34" s="114"/>
      <c r="J34" s="87" t="s">
        <v>20</v>
      </c>
      <c r="K34" s="88"/>
      <c r="L34" s="4" t="s">
        <v>21</v>
      </c>
      <c r="M34" s="4" t="s">
        <v>21</v>
      </c>
      <c r="N34" s="4" t="s">
        <v>21</v>
      </c>
      <c r="O34" s="4" t="s">
        <v>21</v>
      </c>
      <c r="P34" s="73" t="s">
        <v>21</v>
      </c>
    </row>
    <row r="35" spans="1:18" ht="25.5" x14ac:dyDescent="0.2">
      <c r="A35" s="72">
        <v>27</v>
      </c>
      <c r="B35" s="122" t="s">
        <v>62</v>
      </c>
      <c r="C35" s="1" t="s">
        <v>53</v>
      </c>
      <c r="D35" s="4" t="s">
        <v>19</v>
      </c>
      <c r="E35" s="4" t="s">
        <v>19</v>
      </c>
      <c r="F35" s="106"/>
      <c r="G35" s="107"/>
      <c r="H35" s="107"/>
      <c r="I35" s="108"/>
      <c r="J35" s="87" t="s">
        <v>20</v>
      </c>
      <c r="K35" s="88"/>
      <c r="L35" s="4" t="s">
        <v>21</v>
      </c>
      <c r="M35" s="4" t="s">
        <v>21</v>
      </c>
      <c r="N35" s="4" t="s">
        <v>21</v>
      </c>
      <c r="O35" s="4" t="s">
        <v>21</v>
      </c>
      <c r="P35" s="73" t="s">
        <v>21</v>
      </c>
    </row>
    <row r="36" spans="1:18" x14ac:dyDescent="0.2">
      <c r="A36" s="72">
        <v>28</v>
      </c>
      <c r="B36" s="123"/>
      <c r="C36" s="1" t="s">
        <v>63</v>
      </c>
      <c r="D36" s="4" t="s">
        <v>19</v>
      </c>
      <c r="E36" s="4" t="s">
        <v>19</v>
      </c>
      <c r="F36" s="109"/>
      <c r="G36" s="110"/>
      <c r="H36" s="110"/>
      <c r="I36" s="111"/>
      <c r="J36" s="87" t="s">
        <v>20</v>
      </c>
      <c r="K36" s="88"/>
      <c r="L36" s="4" t="s">
        <v>21</v>
      </c>
      <c r="M36" s="4" t="s">
        <v>21</v>
      </c>
      <c r="N36" s="4" t="s">
        <v>21</v>
      </c>
      <c r="O36" s="4" t="s">
        <v>21</v>
      </c>
      <c r="P36" s="73" t="s">
        <v>21</v>
      </c>
    </row>
    <row r="37" spans="1:18" x14ac:dyDescent="0.2">
      <c r="A37" s="72">
        <v>29</v>
      </c>
      <c r="B37" s="123"/>
      <c r="C37" s="1" t="s">
        <v>64</v>
      </c>
      <c r="D37" s="4" t="s">
        <v>19</v>
      </c>
      <c r="E37" s="4" t="s">
        <v>19</v>
      </c>
      <c r="F37" s="109"/>
      <c r="G37" s="110"/>
      <c r="H37" s="110"/>
      <c r="I37" s="111"/>
      <c r="J37" s="87" t="s">
        <v>20</v>
      </c>
      <c r="K37" s="88"/>
      <c r="L37" s="4" t="s">
        <v>21</v>
      </c>
      <c r="M37" s="4" t="s">
        <v>21</v>
      </c>
      <c r="N37" s="4" t="s">
        <v>21</v>
      </c>
      <c r="O37" s="4" t="s">
        <v>21</v>
      </c>
      <c r="P37" s="73" t="s">
        <v>21</v>
      </c>
    </row>
    <row r="38" spans="1:18" x14ac:dyDescent="0.2">
      <c r="A38" s="72">
        <v>30</v>
      </c>
      <c r="B38" s="123"/>
      <c r="C38" s="1" t="s">
        <v>55</v>
      </c>
      <c r="D38" s="4" t="s">
        <v>19</v>
      </c>
      <c r="E38" s="4" t="s">
        <v>19</v>
      </c>
      <c r="F38" s="109"/>
      <c r="G38" s="110"/>
      <c r="H38" s="110"/>
      <c r="I38" s="111"/>
      <c r="J38" s="87" t="s">
        <v>20</v>
      </c>
      <c r="K38" s="88"/>
      <c r="L38" s="4" t="s">
        <v>21</v>
      </c>
      <c r="M38" s="4" t="s">
        <v>21</v>
      </c>
      <c r="N38" s="4" t="s">
        <v>21</v>
      </c>
      <c r="O38" s="4" t="s">
        <v>21</v>
      </c>
      <c r="P38" s="73" t="s">
        <v>21</v>
      </c>
    </row>
    <row r="39" spans="1:18" ht="28.5" customHeight="1" x14ac:dyDescent="0.2">
      <c r="A39" s="72">
        <v>31</v>
      </c>
      <c r="B39" s="123"/>
      <c r="C39" s="1" t="s">
        <v>56</v>
      </c>
      <c r="D39" s="4" t="s">
        <v>19</v>
      </c>
      <c r="E39" s="4" t="s">
        <v>19</v>
      </c>
      <c r="F39" s="109"/>
      <c r="G39" s="110"/>
      <c r="H39" s="110"/>
      <c r="I39" s="111"/>
      <c r="J39" s="87" t="s">
        <v>20</v>
      </c>
      <c r="K39" s="88"/>
      <c r="L39" s="1" t="s">
        <v>57</v>
      </c>
      <c r="M39" s="11" t="s">
        <v>1</v>
      </c>
      <c r="N39" s="32">
        <v>0</v>
      </c>
      <c r="O39" s="14">
        <v>300</v>
      </c>
      <c r="P39" s="74" t="str">
        <f>IF(M39="Maak uw keuze (verplicht!)","Keuze maken in kolom G",IF(M39="Nee, niet verkrijgbaar",0,IF(M39="Ja, optioneel (tegen meerprijs)",0.3*O39,IF(M39="Ja, standaard onderdeel van (prijs) basisuitvoering",O39))))</f>
        <v>Keuze maken in kolom G</v>
      </c>
    </row>
    <row r="40" spans="1:18" x14ac:dyDescent="0.2">
      <c r="A40" s="72">
        <v>32</v>
      </c>
      <c r="B40" s="123"/>
      <c r="C40" s="1" t="s">
        <v>60</v>
      </c>
      <c r="D40" s="4" t="s">
        <v>19</v>
      </c>
      <c r="E40" s="4" t="s">
        <v>19</v>
      </c>
      <c r="F40" s="109"/>
      <c r="G40" s="110"/>
      <c r="H40" s="110"/>
      <c r="I40" s="111"/>
      <c r="J40" s="87" t="s">
        <v>20</v>
      </c>
      <c r="K40" s="88"/>
      <c r="L40" s="4" t="s">
        <v>21</v>
      </c>
      <c r="M40" s="4" t="s">
        <v>21</v>
      </c>
      <c r="N40" s="4" t="s">
        <v>21</v>
      </c>
      <c r="O40" s="4" t="s">
        <v>21</v>
      </c>
      <c r="P40" s="73" t="s">
        <v>21</v>
      </c>
    </row>
    <row r="41" spans="1:18" ht="14.25" customHeight="1" x14ac:dyDescent="0.2">
      <c r="A41" s="72">
        <v>33</v>
      </c>
      <c r="B41" s="124"/>
      <c r="C41" s="1" t="s">
        <v>65</v>
      </c>
      <c r="D41" s="4" t="s">
        <v>19</v>
      </c>
      <c r="E41" s="4" t="s">
        <v>19</v>
      </c>
      <c r="F41" s="112"/>
      <c r="G41" s="113"/>
      <c r="H41" s="113"/>
      <c r="I41" s="114"/>
      <c r="J41" s="87" t="s">
        <v>20</v>
      </c>
      <c r="K41" s="88"/>
      <c r="L41" s="4" t="s">
        <v>21</v>
      </c>
      <c r="M41" s="4" t="s">
        <v>21</v>
      </c>
      <c r="N41" s="4" t="s">
        <v>21</v>
      </c>
      <c r="O41" s="4" t="s">
        <v>21</v>
      </c>
      <c r="P41" s="73" t="s">
        <v>21</v>
      </c>
      <c r="Q41" s="5"/>
      <c r="R41" s="5"/>
    </row>
    <row r="42" spans="1:18" x14ac:dyDescent="0.2">
      <c r="A42" s="72">
        <v>34</v>
      </c>
      <c r="B42" s="31" t="s">
        <v>66</v>
      </c>
      <c r="C42" s="1" t="s">
        <v>67</v>
      </c>
      <c r="D42" s="4" t="s">
        <v>19</v>
      </c>
      <c r="E42" s="4"/>
      <c r="F42" s="115"/>
      <c r="G42" s="116"/>
      <c r="H42" s="116"/>
      <c r="I42" s="117"/>
      <c r="J42" s="87" t="s">
        <v>20</v>
      </c>
      <c r="K42" s="88"/>
      <c r="L42" s="4" t="s">
        <v>21</v>
      </c>
      <c r="M42" s="4" t="s">
        <v>21</v>
      </c>
      <c r="N42" s="4" t="s">
        <v>21</v>
      </c>
      <c r="O42" s="4" t="s">
        <v>21</v>
      </c>
      <c r="P42" s="73" t="s">
        <v>21</v>
      </c>
      <c r="Q42" s="5"/>
      <c r="R42" s="5"/>
    </row>
    <row r="43" spans="1:18" x14ac:dyDescent="0.2">
      <c r="A43" s="72">
        <v>37</v>
      </c>
      <c r="B43" s="31" t="s">
        <v>68</v>
      </c>
      <c r="C43" s="19" t="s">
        <v>69</v>
      </c>
      <c r="D43" s="12" t="s">
        <v>36</v>
      </c>
      <c r="E43" s="12" t="s">
        <v>19</v>
      </c>
      <c r="F43" s="118"/>
      <c r="G43" s="116"/>
      <c r="H43" s="116"/>
      <c r="I43" s="117"/>
      <c r="J43" s="87" t="s">
        <v>20</v>
      </c>
      <c r="K43" s="88"/>
      <c r="L43" s="4" t="s">
        <v>21</v>
      </c>
      <c r="M43" s="4" t="s">
        <v>21</v>
      </c>
      <c r="N43" s="4" t="s">
        <v>21</v>
      </c>
      <c r="O43" s="4" t="s">
        <v>21</v>
      </c>
      <c r="P43" s="73" t="s">
        <v>21</v>
      </c>
      <c r="Q43" s="5"/>
      <c r="R43" s="5"/>
    </row>
    <row r="44" spans="1:18" x14ac:dyDescent="0.2">
      <c r="A44" s="72">
        <v>38</v>
      </c>
      <c r="B44" s="31" t="s">
        <v>70</v>
      </c>
      <c r="C44" s="39" t="s">
        <v>9</v>
      </c>
      <c r="D44" s="40" t="s">
        <v>19</v>
      </c>
      <c r="E44" s="40"/>
      <c r="F44" s="119"/>
      <c r="G44" s="107"/>
      <c r="H44" s="107"/>
      <c r="I44" s="108"/>
      <c r="J44" s="89" t="s">
        <v>20</v>
      </c>
      <c r="K44" s="90"/>
      <c r="L44" s="41" t="s">
        <v>21</v>
      </c>
      <c r="M44" s="41" t="s">
        <v>21</v>
      </c>
      <c r="N44" s="4" t="s">
        <v>21</v>
      </c>
      <c r="O44" s="4" t="s">
        <v>21</v>
      </c>
      <c r="P44" s="73" t="s">
        <v>21</v>
      </c>
      <c r="Q44" s="5"/>
      <c r="R44" s="5"/>
    </row>
    <row r="45" spans="1:18" s="17" customFormat="1" ht="38.25" customHeight="1" x14ac:dyDescent="0.25">
      <c r="A45" s="76"/>
      <c r="B45" s="77"/>
      <c r="C45" s="100" t="s">
        <v>71</v>
      </c>
      <c r="D45" s="101"/>
      <c r="E45" s="101"/>
      <c r="F45" s="101"/>
      <c r="G45" s="101"/>
      <c r="H45" s="101"/>
      <c r="I45" s="101"/>
      <c r="J45" s="101"/>
      <c r="K45" s="101"/>
      <c r="L45" s="42"/>
      <c r="M45" s="43"/>
      <c r="N45" s="25" t="s">
        <v>72</v>
      </c>
      <c r="O45" s="25" t="s">
        <v>73</v>
      </c>
      <c r="P45" s="91" t="s">
        <v>74</v>
      </c>
      <c r="Q45" s="16"/>
    </row>
    <row r="46" spans="1:18" ht="27.75" customHeight="1" x14ac:dyDescent="0.2">
      <c r="A46" s="78"/>
      <c r="N46" s="50">
        <f>SUM(N6:N44)</f>
        <v>0</v>
      </c>
      <c r="O46" s="86">
        <f>SUM(O6:O44)</f>
        <v>2000</v>
      </c>
      <c r="P46" s="79">
        <f>SUM(P6:P44)</f>
        <v>0</v>
      </c>
    </row>
    <row r="47" spans="1:18" ht="27" customHeight="1" thickBot="1" x14ac:dyDescent="0.25">
      <c r="A47" s="80"/>
      <c r="B47" s="81" t="s">
        <v>75</v>
      </c>
      <c r="C47" s="82" t="s">
        <v>76</v>
      </c>
      <c r="D47" s="83"/>
      <c r="E47" s="83"/>
      <c r="F47" s="83"/>
      <c r="G47" s="84"/>
      <c r="H47" s="84"/>
      <c r="I47" s="84"/>
      <c r="J47" s="84"/>
      <c r="K47" s="83"/>
      <c r="L47" s="84"/>
      <c r="M47" s="84"/>
      <c r="N47" s="84"/>
      <c r="O47" s="84"/>
      <c r="P47" s="85"/>
    </row>
  </sheetData>
  <mergeCells count="21">
    <mergeCell ref="F5:I5"/>
    <mergeCell ref="F6:I7"/>
    <mergeCell ref="A5:B5"/>
    <mergeCell ref="A1:P1"/>
    <mergeCell ref="A2:P2"/>
    <mergeCell ref="A3:P3"/>
    <mergeCell ref="A4:P4"/>
    <mergeCell ref="B6:B8"/>
    <mergeCell ref="L9:P9"/>
    <mergeCell ref="C45:K45"/>
    <mergeCell ref="A9:J9"/>
    <mergeCell ref="F27:I34"/>
    <mergeCell ref="F35:I41"/>
    <mergeCell ref="F42:I42"/>
    <mergeCell ref="F43:I43"/>
    <mergeCell ref="F44:I44"/>
    <mergeCell ref="A10:B10"/>
    <mergeCell ref="B35:B41"/>
    <mergeCell ref="C25:C26"/>
    <mergeCell ref="B11:B26"/>
    <mergeCell ref="B27:B34"/>
  </mergeCells>
  <conditionalFormatting sqref="K11:K24 J6:J8 J27:K44">
    <cfRule type="cellIs" dxfId="3" priority="6" operator="equal">
      <formula>"Nee"</formula>
    </cfRule>
  </conditionalFormatting>
  <conditionalFormatting sqref="K11:K24 J6:J8 J27:K44">
    <cfRule type="cellIs" dxfId="2" priority="5" operator="equal">
      <formula>"Ja"</formula>
    </cfRule>
  </conditionalFormatting>
  <conditionalFormatting sqref="J11:J24">
    <cfRule type="cellIs" dxfId="1" priority="4" operator="equal">
      <formula>"Nee"</formula>
    </cfRule>
  </conditionalFormatting>
  <conditionalFormatting sqref="J11:J24">
    <cfRule type="cellIs" dxfId="0" priority="3" operator="equal">
      <formula>"Ja"</formula>
    </cfRule>
  </conditionalFormatting>
  <dataValidations count="2">
    <dataValidation type="list" allowBlank="1" showInputMessage="1" showErrorMessage="1" sqref="L24 L30 L39 J11:K24 J6:J8 J27:K44" xr:uid="{00000000-0002-0000-0000-000000000000}">
      <formula1>"Maak uw keuze, Ja, Nee"</formula1>
    </dataValidation>
    <dataValidation type="list" allowBlank="1" showInputMessage="1" showErrorMessage="1" sqref="M7:M8 M24:M26 M30 M39" xr:uid="{00000000-0002-0000-0000-000001000000}">
      <formula1>$Q$1:$Q$4</formula1>
    </dataValidation>
  </dataValidations>
  <pageMargins left="0.23622047244094491" right="0.23622047244094491" top="0.74803149606299213" bottom="0.74803149606299213" header="0.31496062992125984" footer="0.31496062992125984"/>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8"/>
  <sheetViews>
    <sheetView tabSelected="1" topLeftCell="A3" zoomScale="85" zoomScaleNormal="85" workbookViewId="0">
      <selection activeCell="A16" sqref="A16:G16"/>
    </sheetView>
  </sheetViews>
  <sheetFormatPr defaultColWidth="0" defaultRowHeight="12.75" x14ac:dyDescent="0.2"/>
  <cols>
    <col min="1" max="1" width="31.28515625" style="7" customWidth="1"/>
    <col min="2" max="2" width="12.85546875" style="7" customWidth="1"/>
    <col min="3" max="3" width="22.140625" style="7" customWidth="1"/>
    <col min="4" max="4" width="22.5703125" style="7" customWidth="1"/>
    <col min="5" max="6" width="20.85546875" style="7" customWidth="1"/>
    <col min="7" max="9" width="17.85546875" style="7" customWidth="1"/>
    <col min="10" max="10" width="20.140625" style="7" customWidth="1"/>
    <col min="11" max="11" width="17.85546875" style="7" customWidth="1"/>
    <col min="12" max="12" width="24.85546875" style="7" customWidth="1"/>
    <col min="13" max="13" width="0" style="7" hidden="1" customWidth="1"/>
    <col min="14" max="16384" width="9.140625" style="7" hidden="1"/>
  </cols>
  <sheetData>
    <row r="1" spans="1:12" ht="54" customHeight="1" x14ac:dyDescent="0.2">
      <c r="A1" s="172" t="str">
        <f>'P3 EisenWensen - TB1'!A1:N1</f>
        <v xml:space="preserve">Bijlage G3 - Programma van prijzen, eisen en wensen Perceel 3 
Hooibouwwerktuigen (aanbouw- en getrokken) </v>
      </c>
      <c r="B1" s="173"/>
      <c r="C1" s="173"/>
      <c r="D1" s="173"/>
      <c r="E1" s="173"/>
      <c r="F1" s="173"/>
      <c r="G1" s="173"/>
      <c r="H1" s="173"/>
      <c r="I1" s="173"/>
      <c r="J1" s="173"/>
      <c r="K1" s="173"/>
      <c r="L1" s="174"/>
    </row>
    <row r="2" spans="1:12" ht="31.5" customHeight="1" x14ac:dyDescent="0.2">
      <c r="A2" s="175" t="s">
        <v>77</v>
      </c>
      <c r="B2" s="176"/>
      <c r="C2" s="176"/>
      <c r="D2" s="176"/>
      <c r="E2" s="176"/>
      <c r="F2" s="176"/>
      <c r="G2" s="176"/>
      <c r="H2" s="176"/>
      <c r="I2" s="176"/>
      <c r="J2" s="176"/>
      <c r="K2" s="176"/>
      <c r="L2" s="177"/>
    </row>
    <row r="3" spans="1:12" ht="57" customHeight="1" x14ac:dyDescent="0.2">
      <c r="A3" s="178" t="s">
        <v>78</v>
      </c>
      <c r="B3" s="179"/>
      <c r="C3" s="179"/>
      <c r="D3" s="179"/>
      <c r="E3" s="179"/>
      <c r="F3" s="179"/>
      <c r="G3" s="179"/>
      <c r="H3" s="179"/>
      <c r="I3" s="179"/>
      <c r="J3" s="179"/>
      <c r="K3" s="179"/>
      <c r="L3" s="180"/>
    </row>
    <row r="4" spans="1:12" ht="74.25" customHeight="1" x14ac:dyDescent="0.2">
      <c r="A4" s="59" t="s">
        <v>79</v>
      </c>
      <c r="B4" s="56" t="s">
        <v>80</v>
      </c>
      <c r="C4" s="56" t="s">
        <v>81</v>
      </c>
      <c r="D4" s="56" t="s">
        <v>82</v>
      </c>
      <c r="E4" s="56" t="s">
        <v>83</v>
      </c>
      <c r="F4" s="56" t="s">
        <v>84</v>
      </c>
      <c r="G4" s="57" t="s">
        <v>85</v>
      </c>
      <c r="H4" s="58" t="s">
        <v>86</v>
      </c>
      <c r="I4" s="58" t="s">
        <v>87</v>
      </c>
      <c r="J4" s="58" t="s">
        <v>88</v>
      </c>
      <c r="K4" s="58" t="s">
        <v>89</v>
      </c>
      <c r="L4" s="60" t="s">
        <v>90</v>
      </c>
    </row>
    <row r="5" spans="1:12" ht="18.75" customHeight="1" x14ac:dyDescent="0.2">
      <c r="A5" s="159" t="s">
        <v>91</v>
      </c>
      <c r="B5" s="3" t="s">
        <v>92</v>
      </c>
      <c r="C5" s="3"/>
      <c r="D5" s="3" t="s">
        <v>93</v>
      </c>
      <c r="E5" s="20"/>
      <c r="F5" s="20"/>
      <c r="G5" s="21">
        <v>0</v>
      </c>
      <c r="H5" s="38" t="s">
        <v>49</v>
      </c>
      <c r="I5" s="34">
        <v>0</v>
      </c>
      <c r="J5" s="35">
        <f>G5*(100%-I5)</f>
        <v>0</v>
      </c>
      <c r="K5" s="95">
        <v>0</v>
      </c>
      <c r="L5" s="61">
        <f>J5-K5</f>
        <v>0</v>
      </c>
    </row>
    <row r="6" spans="1:12" ht="18.75" customHeight="1" x14ac:dyDescent="0.2">
      <c r="A6" s="158"/>
      <c r="B6" s="3" t="s">
        <v>92</v>
      </c>
      <c r="C6" s="3"/>
      <c r="D6" s="3" t="s">
        <v>125</v>
      </c>
      <c r="E6" s="20"/>
      <c r="F6" s="20"/>
      <c r="G6" s="21">
        <v>0</v>
      </c>
      <c r="H6" s="38" t="s">
        <v>49</v>
      </c>
      <c r="I6" s="34">
        <v>0</v>
      </c>
      <c r="J6" s="35">
        <f>G6*(100%-I6)</f>
        <v>0</v>
      </c>
      <c r="K6" s="95">
        <v>0</v>
      </c>
      <c r="L6" s="61">
        <f t="shared" ref="L6:L23" si="0">J6-K6</f>
        <v>0</v>
      </c>
    </row>
    <row r="7" spans="1:12" ht="21.75" customHeight="1" x14ac:dyDescent="0.2">
      <c r="A7" s="160" t="s">
        <v>94</v>
      </c>
      <c r="B7" s="161"/>
      <c r="C7" s="161"/>
      <c r="D7" s="161"/>
      <c r="E7" s="161"/>
      <c r="F7" s="161"/>
      <c r="G7" s="162"/>
      <c r="H7" s="33">
        <f>'P3 EisenWensen - TB1'!N7+'P3 EisenWensen - TB1'!N24+'P3 EisenWensen - TB1'!N25+'P3 EisenWensen - TB1'!N26</f>
        <v>0</v>
      </c>
      <c r="I7" s="34">
        <v>0</v>
      </c>
      <c r="J7" s="35">
        <f>H7*(100%-I7)</f>
        <v>0</v>
      </c>
      <c r="K7" s="95">
        <v>0</v>
      </c>
      <c r="L7" s="61">
        <f t="shared" si="0"/>
        <v>0</v>
      </c>
    </row>
    <row r="8" spans="1:12" ht="18" customHeight="1" x14ac:dyDescent="0.2">
      <c r="A8" s="159" t="s">
        <v>95</v>
      </c>
      <c r="B8" s="3" t="s">
        <v>96</v>
      </c>
      <c r="C8" s="3"/>
      <c r="D8" s="13" t="s">
        <v>93</v>
      </c>
      <c r="E8" s="20"/>
      <c r="F8" s="20"/>
      <c r="G8" s="21">
        <v>0</v>
      </c>
      <c r="H8" s="38" t="s">
        <v>49</v>
      </c>
      <c r="I8" s="34">
        <v>0</v>
      </c>
      <c r="J8" s="35">
        <f t="shared" ref="J8:J9" si="1">G8*(100%-I8)</f>
        <v>0</v>
      </c>
      <c r="K8" s="95">
        <v>0</v>
      </c>
      <c r="L8" s="61">
        <f t="shared" si="0"/>
        <v>0</v>
      </c>
    </row>
    <row r="9" spans="1:12" ht="18" customHeight="1" x14ac:dyDescent="0.2">
      <c r="A9" s="158"/>
      <c r="B9" s="3" t="s">
        <v>96</v>
      </c>
      <c r="C9" s="3"/>
      <c r="D9" s="3" t="s">
        <v>125</v>
      </c>
      <c r="E9" s="20"/>
      <c r="F9" s="20"/>
      <c r="G9" s="21">
        <v>0</v>
      </c>
      <c r="H9" s="38" t="s">
        <v>49</v>
      </c>
      <c r="I9" s="34">
        <v>0</v>
      </c>
      <c r="J9" s="35">
        <f t="shared" si="1"/>
        <v>0</v>
      </c>
      <c r="K9" s="95">
        <v>0</v>
      </c>
      <c r="L9" s="61">
        <f t="shared" si="0"/>
        <v>0</v>
      </c>
    </row>
    <row r="10" spans="1:12" ht="21.75" customHeight="1" x14ac:dyDescent="0.2">
      <c r="A10" s="160" t="s">
        <v>97</v>
      </c>
      <c r="B10" s="161"/>
      <c r="C10" s="161"/>
      <c r="D10" s="161"/>
      <c r="E10" s="161"/>
      <c r="F10" s="161"/>
      <c r="G10" s="162"/>
      <c r="H10" s="33">
        <f>'P3 EisenWensen - TB1'!N7+'P3 EisenWensen - TB1'!N24+'P3 EisenWensen - TB1'!N25+'P3 EisenWensen - TB1'!N26</f>
        <v>0</v>
      </c>
      <c r="I10" s="34">
        <v>0</v>
      </c>
      <c r="J10" s="35">
        <f>H10*(100%-I10)</f>
        <v>0</v>
      </c>
      <c r="K10" s="95">
        <v>0</v>
      </c>
      <c r="L10" s="61">
        <f t="shared" si="0"/>
        <v>0</v>
      </c>
    </row>
    <row r="11" spans="1:12" ht="21.75" customHeight="1" x14ac:dyDescent="0.2">
      <c r="A11" s="181" t="s">
        <v>121</v>
      </c>
      <c r="B11" s="94" t="s">
        <v>92</v>
      </c>
      <c r="C11" s="94"/>
      <c r="D11" s="94" t="s">
        <v>93</v>
      </c>
      <c r="E11" s="20"/>
      <c r="F11" s="20"/>
      <c r="G11" s="21">
        <v>0</v>
      </c>
      <c r="H11" s="38" t="s">
        <v>49</v>
      </c>
      <c r="I11" s="34">
        <v>0</v>
      </c>
      <c r="J11" s="35">
        <f>G11*(100%-I11)</f>
        <v>0</v>
      </c>
      <c r="K11" s="95">
        <v>0</v>
      </c>
      <c r="L11" s="61">
        <f>J11-K11</f>
        <v>0</v>
      </c>
    </row>
    <row r="12" spans="1:12" ht="21.75" customHeight="1" x14ac:dyDescent="0.2">
      <c r="A12" s="182"/>
      <c r="B12" s="94" t="s">
        <v>92</v>
      </c>
      <c r="C12" s="94"/>
      <c r="D12" s="94" t="s">
        <v>125</v>
      </c>
      <c r="E12" s="20"/>
      <c r="F12" s="20"/>
      <c r="G12" s="21">
        <v>0</v>
      </c>
      <c r="H12" s="38" t="s">
        <v>49</v>
      </c>
      <c r="I12" s="34">
        <v>0</v>
      </c>
      <c r="J12" s="35">
        <f>G12*(100%-I12)</f>
        <v>0</v>
      </c>
      <c r="K12" s="95">
        <v>0</v>
      </c>
      <c r="L12" s="61">
        <f t="shared" ref="L12:L16" si="2">J12-K12</f>
        <v>0</v>
      </c>
    </row>
    <row r="13" spans="1:12" ht="21.75" customHeight="1" x14ac:dyDescent="0.2">
      <c r="A13" s="183" t="s">
        <v>123</v>
      </c>
      <c r="B13" s="184"/>
      <c r="C13" s="184"/>
      <c r="D13" s="184"/>
      <c r="E13" s="184"/>
      <c r="F13" s="184"/>
      <c r="G13" s="185"/>
      <c r="H13" s="33">
        <f>'P3 EisenWensen - TB1'!N7+'P3 EisenWensen - TB1'!N24+'P3 EisenWensen - TB1'!N25+'P3 EisenWensen - TB1'!N26</f>
        <v>0</v>
      </c>
      <c r="I13" s="34">
        <v>0</v>
      </c>
      <c r="J13" s="35">
        <f>H13*(100%-I13)</f>
        <v>0</v>
      </c>
      <c r="K13" s="95">
        <v>0</v>
      </c>
      <c r="L13" s="61">
        <f t="shared" si="2"/>
        <v>0</v>
      </c>
    </row>
    <row r="14" spans="1:12" ht="21.75" customHeight="1" x14ac:dyDescent="0.2">
      <c r="A14" s="181" t="s">
        <v>122</v>
      </c>
      <c r="B14" s="94" t="s">
        <v>96</v>
      </c>
      <c r="C14" s="94"/>
      <c r="D14" s="96" t="s">
        <v>93</v>
      </c>
      <c r="E14" s="20"/>
      <c r="F14" s="20"/>
      <c r="G14" s="21">
        <v>0</v>
      </c>
      <c r="H14" s="38" t="s">
        <v>49</v>
      </c>
      <c r="I14" s="34">
        <v>0</v>
      </c>
      <c r="J14" s="35">
        <f t="shared" ref="J14:J15" si="3">G14*(100%-I14)</f>
        <v>0</v>
      </c>
      <c r="K14" s="95">
        <v>0</v>
      </c>
      <c r="L14" s="61">
        <f t="shared" si="2"/>
        <v>0</v>
      </c>
    </row>
    <row r="15" spans="1:12" ht="21.75" customHeight="1" x14ac:dyDescent="0.2">
      <c r="A15" s="182"/>
      <c r="B15" s="94" t="s">
        <v>96</v>
      </c>
      <c r="C15" s="94"/>
      <c r="D15" s="94" t="s">
        <v>125</v>
      </c>
      <c r="E15" s="20"/>
      <c r="F15" s="20"/>
      <c r="G15" s="21">
        <v>0</v>
      </c>
      <c r="H15" s="38" t="s">
        <v>49</v>
      </c>
      <c r="I15" s="34">
        <v>0</v>
      </c>
      <c r="J15" s="35">
        <f t="shared" si="3"/>
        <v>0</v>
      </c>
      <c r="K15" s="95">
        <v>0</v>
      </c>
      <c r="L15" s="61">
        <f t="shared" si="2"/>
        <v>0</v>
      </c>
    </row>
    <row r="16" spans="1:12" ht="21.75" customHeight="1" x14ac:dyDescent="0.2">
      <c r="A16" s="160" t="s">
        <v>124</v>
      </c>
      <c r="B16" s="161"/>
      <c r="C16" s="161"/>
      <c r="D16" s="161"/>
      <c r="E16" s="161"/>
      <c r="F16" s="161"/>
      <c r="G16" s="162"/>
      <c r="H16" s="33">
        <f>'P3 EisenWensen - TB1'!N7+'P3 EisenWensen - TB1'!N24+'P3 EisenWensen - TB1'!N25+'P3 EisenWensen - TB1'!N26</f>
        <v>0</v>
      </c>
      <c r="I16" s="34">
        <v>0</v>
      </c>
      <c r="J16" s="35">
        <f>H16*(100%-I16)</f>
        <v>0</v>
      </c>
      <c r="K16" s="95">
        <v>0</v>
      </c>
      <c r="L16" s="61">
        <f t="shared" si="2"/>
        <v>0</v>
      </c>
    </row>
    <row r="17" spans="1:12" ht="18.75" customHeight="1" x14ac:dyDescent="0.2">
      <c r="A17" s="157" t="s">
        <v>52</v>
      </c>
      <c r="B17" s="18" t="s">
        <v>96</v>
      </c>
      <c r="C17" s="18"/>
      <c r="D17" s="18" t="s">
        <v>98</v>
      </c>
      <c r="E17" s="22"/>
      <c r="F17" s="22"/>
      <c r="G17" s="21">
        <v>0</v>
      </c>
      <c r="H17" s="33">
        <f>'P3 EisenWensen - TB1'!N7+'P3 EisenWensen - TB1'!N30</f>
        <v>0</v>
      </c>
      <c r="I17" s="34">
        <v>0</v>
      </c>
      <c r="J17" s="35">
        <f t="shared" ref="J17:J23" si="4">(G17+H17)*(100%-I17)</f>
        <v>0</v>
      </c>
      <c r="K17" s="95">
        <v>0</v>
      </c>
      <c r="L17" s="61">
        <f t="shared" si="0"/>
        <v>0</v>
      </c>
    </row>
    <row r="18" spans="1:12" ht="18.75" customHeight="1" x14ac:dyDescent="0.2">
      <c r="A18" s="158"/>
      <c r="B18" s="18" t="s">
        <v>96</v>
      </c>
      <c r="C18" s="18"/>
      <c r="D18" s="18" t="s">
        <v>99</v>
      </c>
      <c r="E18" s="22"/>
      <c r="F18" s="22"/>
      <c r="G18" s="21">
        <v>0</v>
      </c>
      <c r="H18" s="33">
        <f>'P3 EisenWensen - TB1'!N7+'P3 EisenWensen - TB1'!N30</f>
        <v>0</v>
      </c>
      <c r="I18" s="34">
        <v>0</v>
      </c>
      <c r="J18" s="35">
        <f t="shared" si="4"/>
        <v>0</v>
      </c>
      <c r="K18" s="95">
        <v>0</v>
      </c>
      <c r="L18" s="61">
        <f t="shared" si="0"/>
        <v>0</v>
      </c>
    </row>
    <row r="19" spans="1:12" ht="21" customHeight="1" x14ac:dyDescent="0.2">
      <c r="A19" s="157" t="s">
        <v>100</v>
      </c>
      <c r="B19" s="18" t="s">
        <v>96</v>
      </c>
      <c r="C19" s="18"/>
      <c r="D19" s="18" t="s">
        <v>101</v>
      </c>
      <c r="E19" s="22"/>
      <c r="F19" s="22"/>
      <c r="G19" s="21">
        <v>0</v>
      </c>
      <c r="H19" s="33">
        <f>'P3 EisenWensen - TB1'!N7+'P3 EisenWensen - TB1'!N39</f>
        <v>0</v>
      </c>
      <c r="I19" s="34">
        <v>0</v>
      </c>
      <c r="J19" s="35">
        <f t="shared" si="4"/>
        <v>0</v>
      </c>
      <c r="K19" s="95">
        <v>0</v>
      </c>
      <c r="L19" s="61">
        <f t="shared" si="0"/>
        <v>0</v>
      </c>
    </row>
    <row r="20" spans="1:12" ht="21" customHeight="1" x14ac:dyDescent="0.2">
      <c r="A20" s="158"/>
      <c r="B20" s="18" t="s">
        <v>10</v>
      </c>
      <c r="C20" s="18"/>
      <c r="D20" s="18" t="s">
        <v>102</v>
      </c>
      <c r="E20" s="22"/>
      <c r="F20" s="22"/>
      <c r="G20" s="21">
        <v>0</v>
      </c>
      <c r="H20" s="33">
        <f>'P3 EisenWensen - TB1'!N7+'P3 EisenWensen - TB1'!N39</f>
        <v>0</v>
      </c>
      <c r="I20" s="34">
        <v>0</v>
      </c>
      <c r="J20" s="35">
        <f t="shared" si="4"/>
        <v>0</v>
      </c>
      <c r="K20" s="95">
        <v>0</v>
      </c>
      <c r="L20" s="61">
        <f t="shared" si="0"/>
        <v>0</v>
      </c>
    </row>
    <row r="21" spans="1:12" ht="45" customHeight="1" x14ac:dyDescent="0.2">
      <c r="A21" s="62" t="s">
        <v>66</v>
      </c>
      <c r="B21" s="18" t="s">
        <v>96</v>
      </c>
      <c r="C21" s="1" t="s">
        <v>67</v>
      </c>
      <c r="D21" s="24"/>
      <c r="E21" s="22"/>
      <c r="F21" s="22"/>
      <c r="G21" s="21">
        <v>0</v>
      </c>
      <c r="H21" s="33">
        <f>'P3 EisenWensen - TB1'!N7</f>
        <v>0</v>
      </c>
      <c r="I21" s="34">
        <v>0</v>
      </c>
      <c r="J21" s="35">
        <f t="shared" si="4"/>
        <v>0</v>
      </c>
      <c r="K21" s="95">
        <v>0</v>
      </c>
      <c r="L21" s="61">
        <f t="shared" si="0"/>
        <v>0</v>
      </c>
    </row>
    <row r="22" spans="1:12" ht="25.5" x14ac:dyDescent="0.2">
      <c r="A22" s="63" t="s">
        <v>68</v>
      </c>
      <c r="B22" s="18" t="s">
        <v>10</v>
      </c>
      <c r="C22" s="19" t="s">
        <v>69</v>
      </c>
      <c r="D22" s="24"/>
      <c r="E22" s="22"/>
      <c r="F22" s="22"/>
      <c r="G22" s="21">
        <v>0</v>
      </c>
      <c r="H22" s="33">
        <f>'P3 EisenWensen - TB1'!N7</f>
        <v>0</v>
      </c>
      <c r="I22" s="34">
        <v>0</v>
      </c>
      <c r="J22" s="35">
        <f t="shared" si="4"/>
        <v>0</v>
      </c>
      <c r="K22" s="95">
        <v>0</v>
      </c>
      <c r="L22" s="61">
        <f t="shared" si="0"/>
        <v>0</v>
      </c>
    </row>
    <row r="23" spans="1:12" ht="27" customHeight="1" x14ac:dyDescent="0.2">
      <c r="A23" s="63" t="s">
        <v>70</v>
      </c>
      <c r="B23" s="18" t="s">
        <v>96</v>
      </c>
      <c r="C23" s="24"/>
      <c r="D23" s="24"/>
      <c r="E23" s="22"/>
      <c r="F23" s="22"/>
      <c r="G23" s="21">
        <v>0</v>
      </c>
      <c r="H23" s="33">
        <f>'P3 EisenWensen - TB1'!N7</f>
        <v>0</v>
      </c>
      <c r="I23" s="34">
        <v>0</v>
      </c>
      <c r="J23" s="35">
        <f t="shared" si="4"/>
        <v>0</v>
      </c>
      <c r="K23" s="95">
        <v>0</v>
      </c>
      <c r="L23" s="64">
        <f t="shared" si="0"/>
        <v>0</v>
      </c>
    </row>
    <row r="24" spans="1:12" ht="33" customHeight="1" thickBot="1" x14ac:dyDescent="0.25">
      <c r="A24" s="163" t="s">
        <v>103</v>
      </c>
      <c r="B24" s="164"/>
      <c r="C24" s="164"/>
      <c r="D24" s="164"/>
      <c r="E24" s="164"/>
      <c r="F24" s="164"/>
      <c r="G24" s="164"/>
      <c r="H24" s="164"/>
      <c r="I24" s="164"/>
      <c r="J24" s="164"/>
      <c r="K24" s="165"/>
      <c r="L24" s="51">
        <f>SUM(L5:L23)</f>
        <v>0</v>
      </c>
    </row>
    <row r="25" spans="1:12" x14ac:dyDescent="0.2">
      <c r="A25" s="65"/>
      <c r="B25" s="23"/>
      <c r="C25" s="23"/>
      <c r="D25" s="23"/>
      <c r="E25" s="23"/>
      <c r="F25" s="23"/>
      <c r="G25" s="66"/>
      <c r="H25" s="66"/>
      <c r="I25" s="66"/>
      <c r="J25" s="66"/>
      <c r="K25" s="66"/>
      <c r="L25" s="67"/>
    </row>
    <row r="26" spans="1:12" ht="43.5" customHeight="1" x14ac:dyDescent="0.25">
      <c r="A26" s="154" t="s">
        <v>104</v>
      </c>
      <c r="B26" s="155"/>
      <c r="C26" s="155"/>
      <c r="D26" s="156"/>
      <c r="E26"/>
      <c r="F26" s="166" t="s">
        <v>105</v>
      </c>
      <c r="G26" s="167"/>
      <c r="H26" s="168" t="s">
        <v>106</v>
      </c>
      <c r="I26" s="168"/>
      <c r="J26" s="168"/>
      <c r="K26" s="168"/>
      <c r="L26" s="169"/>
    </row>
    <row r="27" spans="1:12" ht="27" customHeight="1" x14ac:dyDescent="0.2">
      <c r="A27" s="52" t="s">
        <v>107</v>
      </c>
      <c r="B27" s="36" t="s">
        <v>108</v>
      </c>
      <c r="C27" s="53"/>
      <c r="D27" s="21">
        <v>0</v>
      </c>
      <c r="E27" s="68"/>
      <c r="F27" s="166" t="s">
        <v>109</v>
      </c>
      <c r="G27" s="167"/>
      <c r="H27" s="168" t="s">
        <v>110</v>
      </c>
      <c r="I27" s="168"/>
      <c r="J27" s="168"/>
      <c r="K27" s="168"/>
      <c r="L27" s="169"/>
    </row>
    <row r="28" spans="1:12" ht="27" customHeight="1" x14ac:dyDescent="0.2">
      <c r="A28" s="54"/>
      <c r="B28" s="37" t="s">
        <v>111</v>
      </c>
      <c r="C28" s="53"/>
      <c r="D28" s="21">
        <v>0</v>
      </c>
      <c r="E28" s="68"/>
      <c r="F28" s="166" t="s">
        <v>112</v>
      </c>
      <c r="G28" s="167"/>
      <c r="H28" s="168" t="s">
        <v>113</v>
      </c>
      <c r="I28" s="168"/>
      <c r="J28" s="168"/>
      <c r="K28" s="168"/>
      <c r="L28" s="169"/>
    </row>
    <row r="29" spans="1:12" ht="27" customHeight="1" x14ac:dyDescent="0.2">
      <c r="A29" s="54"/>
      <c r="B29" s="37" t="s">
        <v>114</v>
      </c>
      <c r="C29" s="53"/>
      <c r="D29" s="21">
        <v>0</v>
      </c>
      <c r="E29" s="68"/>
      <c r="F29" s="166" t="s">
        <v>115</v>
      </c>
      <c r="G29" s="167"/>
      <c r="H29" s="168" t="s">
        <v>116</v>
      </c>
      <c r="I29" s="168"/>
      <c r="J29" s="168"/>
      <c r="K29" s="168"/>
      <c r="L29" s="169"/>
    </row>
    <row r="30" spans="1:12" ht="27" customHeight="1" x14ac:dyDescent="0.2">
      <c r="A30" s="55" t="s">
        <v>117</v>
      </c>
      <c r="B30" s="170" t="s">
        <v>118</v>
      </c>
      <c r="C30" s="171"/>
      <c r="D30" s="21">
        <v>0</v>
      </c>
      <c r="E30" s="68"/>
      <c r="F30" s="166" t="s">
        <v>119</v>
      </c>
      <c r="G30" s="167"/>
      <c r="H30" s="168" t="s">
        <v>120</v>
      </c>
      <c r="I30" s="168"/>
      <c r="J30" s="168"/>
      <c r="K30" s="168"/>
      <c r="L30" s="169"/>
    </row>
    <row r="31" spans="1:12" x14ac:dyDescent="0.2">
      <c r="A31" s="65"/>
      <c r="B31" s="23"/>
      <c r="C31" s="23"/>
      <c r="D31" s="23"/>
      <c r="E31" s="23"/>
      <c r="F31" s="23"/>
      <c r="G31" s="23"/>
      <c r="H31" s="23"/>
      <c r="I31" s="23"/>
      <c r="J31" s="23"/>
      <c r="K31" s="23"/>
      <c r="L31" s="92"/>
    </row>
    <row r="32" spans="1:12" x14ac:dyDescent="0.2">
      <c r="A32" s="65"/>
      <c r="B32" s="23"/>
      <c r="C32" s="23"/>
      <c r="D32" s="23"/>
      <c r="E32" s="23"/>
      <c r="F32" s="23"/>
      <c r="G32" s="23"/>
      <c r="H32" s="23"/>
      <c r="I32" s="23"/>
      <c r="J32" s="23"/>
      <c r="K32" s="23"/>
      <c r="L32" s="92"/>
    </row>
    <row r="33" spans="1:12" ht="33" customHeight="1" thickBot="1" x14ac:dyDescent="0.25">
      <c r="A33" s="69" t="s">
        <v>75</v>
      </c>
      <c r="B33" s="151" t="s">
        <v>76</v>
      </c>
      <c r="C33" s="152"/>
      <c r="D33" s="152"/>
      <c r="E33" s="153"/>
      <c r="F33" s="70"/>
      <c r="G33" s="70"/>
      <c r="H33" s="70"/>
      <c r="I33" s="70"/>
      <c r="J33" s="70"/>
      <c r="K33" s="70"/>
      <c r="L33" s="93"/>
    </row>
    <row r="34" spans="1:12" x14ac:dyDescent="0.2">
      <c r="A34" s="23"/>
      <c r="B34" s="23"/>
      <c r="C34" s="23"/>
      <c r="D34" s="23"/>
      <c r="E34" s="23"/>
      <c r="F34" s="23"/>
      <c r="G34" s="23"/>
      <c r="H34" s="23"/>
      <c r="I34" s="23"/>
      <c r="J34" s="23"/>
      <c r="K34" s="23"/>
      <c r="L34" s="23"/>
    </row>
    <row r="35" spans="1:12" x14ac:dyDescent="0.2">
      <c r="A35" s="23"/>
      <c r="B35" s="23"/>
      <c r="C35" s="23"/>
      <c r="D35" s="23"/>
      <c r="E35" s="23"/>
      <c r="F35" s="23"/>
      <c r="G35" s="23"/>
      <c r="H35" s="23"/>
      <c r="I35" s="23"/>
      <c r="J35" s="23"/>
      <c r="K35" s="23"/>
      <c r="L35" s="23"/>
    </row>
    <row r="36" spans="1:12" x14ac:dyDescent="0.2">
      <c r="A36" s="23"/>
      <c r="B36" s="23"/>
      <c r="C36" s="23"/>
      <c r="D36" s="23"/>
      <c r="E36" s="23"/>
      <c r="F36" s="23"/>
      <c r="G36" s="23"/>
      <c r="H36" s="23"/>
      <c r="I36" s="23"/>
      <c r="J36" s="23"/>
      <c r="K36" s="23"/>
      <c r="L36" s="23"/>
    </row>
    <row r="37" spans="1:12" x14ac:dyDescent="0.2">
      <c r="A37" s="23"/>
      <c r="B37" s="23"/>
      <c r="C37" s="23"/>
      <c r="D37" s="23"/>
      <c r="E37" s="23"/>
      <c r="F37" s="23"/>
      <c r="G37" s="23"/>
      <c r="H37" s="23"/>
      <c r="I37" s="23"/>
      <c r="J37" s="23"/>
      <c r="K37" s="23"/>
      <c r="L37" s="23"/>
    </row>
    <row r="38" spans="1:12" x14ac:dyDescent="0.2">
      <c r="E38" s="23"/>
      <c r="F38" s="23"/>
      <c r="G38" s="23"/>
    </row>
  </sheetData>
  <mergeCells count="27">
    <mergeCell ref="A1:L1"/>
    <mergeCell ref="A2:L2"/>
    <mergeCell ref="H27:L27"/>
    <mergeCell ref="F28:G28"/>
    <mergeCell ref="H28:L28"/>
    <mergeCell ref="A3:L3"/>
    <mergeCell ref="H26:L26"/>
    <mergeCell ref="A11:A12"/>
    <mergeCell ref="A13:G13"/>
    <mergeCell ref="A14:A15"/>
    <mergeCell ref="A16:G16"/>
    <mergeCell ref="B33:E33"/>
    <mergeCell ref="A26:D26"/>
    <mergeCell ref="A19:A20"/>
    <mergeCell ref="A5:A6"/>
    <mergeCell ref="A8:A9"/>
    <mergeCell ref="A17:A18"/>
    <mergeCell ref="A7:G7"/>
    <mergeCell ref="A10:G10"/>
    <mergeCell ref="A24:K24"/>
    <mergeCell ref="F26:G26"/>
    <mergeCell ref="F27:G27"/>
    <mergeCell ref="F30:G30"/>
    <mergeCell ref="H30:L30"/>
    <mergeCell ref="B30:C30"/>
    <mergeCell ref="F29:G29"/>
    <mergeCell ref="H29:L29"/>
  </mergeCells>
  <pageMargins left="0.23622047244094491" right="0.23622047244094491" top="0.74803149606299213" bottom="0.74803149606299213" header="0.31496062992125984" footer="0.31496062992125984"/>
  <pageSetup paperSize="9" scale="8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118b4b7-3eda-4e1c-81b4-98bf5b2c624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E1B5FD32F44B42AD79BD9D95596375" ma:contentTypeVersion="13" ma:contentTypeDescription="Een nieuw document maken." ma:contentTypeScope="" ma:versionID="26be1dd85f52b4e5da76f0f84c8dc328">
  <xsd:schema xmlns:xsd="http://www.w3.org/2001/XMLSchema" xmlns:xs="http://www.w3.org/2001/XMLSchema" xmlns:p="http://schemas.microsoft.com/office/2006/metadata/properties" xmlns:ns2="7118b4b7-3eda-4e1c-81b4-98bf5b2c6241" xmlns:ns3="ffb566e3-d5a7-4854-bfc5-8e7eea72c956" targetNamespace="http://schemas.microsoft.com/office/2006/metadata/properties" ma:root="true" ma:fieldsID="03941b05abb6922d17bd532ac4178651" ns2:_="" ns3:_="">
    <xsd:import namespace="7118b4b7-3eda-4e1c-81b4-98bf5b2c6241"/>
    <xsd:import namespace="ffb566e3-d5a7-4854-bfc5-8e7eea72c95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18b4b7-3eda-4e1c-81b4-98bf5b2c62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2183cd5b-9aff-4a4c-b4e4-ee3736858d3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b566e3-d5a7-4854-bfc5-8e7eea72c956"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8FA815-7FC7-482E-A381-F286603A866B}">
  <ds:schemaRef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purl.org/dc/dcmitype/"/>
    <ds:schemaRef ds:uri="ffb566e3-d5a7-4854-bfc5-8e7eea72c956"/>
    <ds:schemaRef ds:uri="http://schemas.microsoft.com/office/2006/documentManagement/types"/>
    <ds:schemaRef ds:uri="http://www.w3.org/XML/1998/namespace"/>
    <ds:schemaRef ds:uri="http://purl.org/dc/elements/1.1/"/>
    <ds:schemaRef ds:uri="7118b4b7-3eda-4e1c-81b4-98bf5b2c6241"/>
  </ds:schemaRefs>
</ds:datastoreItem>
</file>

<file path=customXml/itemProps2.xml><?xml version="1.0" encoding="utf-8"?>
<ds:datastoreItem xmlns:ds="http://schemas.openxmlformats.org/officeDocument/2006/customXml" ds:itemID="{1922577D-CF14-48C3-AAE9-B885666D98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18b4b7-3eda-4e1c-81b4-98bf5b2c6241"/>
    <ds:schemaRef ds:uri="ffb566e3-d5a7-4854-bfc5-8e7eea72c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67E337-0A2C-4042-988A-5C623DF996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P3 EisenWensen - TB1</vt:lpstr>
      <vt:lpstr>P3 Prijzen - TB2</vt:lpstr>
      <vt:lpstr>'P3 EisenWensen - TB1'!Afdrukbereik</vt:lpstr>
      <vt:lpstr>'P3 EisenWensen - TB1'!Afdruktitels</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Harmsma, Jaco</dc:creator>
  <cp:keywords/>
  <dc:description/>
  <cp:lastModifiedBy>Riphagen, Herman</cp:lastModifiedBy>
  <cp:revision/>
  <dcterms:created xsi:type="dcterms:W3CDTF">2017-11-14T15:17:01Z</dcterms:created>
  <dcterms:modified xsi:type="dcterms:W3CDTF">2024-10-23T12:16:18Z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0x0101009AE1B5FD32F44B42AD79BD9D95596375</vt:lpwstr>
  </property>
  <property fmtid="{D5CDD505-2E9C-101B-9397-08002B2CF9AE}" pid="3" name="Order">
    <vt:r8>10254000</vt:r8>
  </property>
  <property fmtid="{D5CDD505-2E9C-101B-9397-08002B2CF9AE}" pid="4" name="MediaServiceImageTags">
    <vt:lpwstr/>
  </property>
</Properties>
</file>