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4 CatMan\04 WPO\02 Aanbestedingen\05 Kantoorartikelen\31197675 - Kantoorbenodigdheden - RWS-BD ea - 2024\04 Nota van Inlichtingen\NvI 3\"/>
    </mc:Choice>
  </mc:AlternateContent>
  <bookViews>
    <workbookView xWindow="14850" yWindow="0" windowWidth="26880" windowHeight="4350"/>
  </bookViews>
  <sheets>
    <sheet name="Voorblad" sheetId="1" r:id="rId1"/>
    <sheet name="Basisassortiment" sheetId="6" r:id="rId2"/>
    <sheet name="Aanvullend assortiment" sheetId="7" r:id="rId3"/>
    <sheet name="Blad1" sheetId="8" state="hidden" r:id="rId4"/>
  </sheets>
  <definedNames>
    <definedName name="_xlnm._FilterDatabase" localSheetId="2" hidden="1">'Aanvullend assortiment'!$A$2:$J$52</definedName>
    <definedName name="_xlnm._FilterDatabase" localSheetId="1" hidden="1">Basisassortiment!$A$2:$K$96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7" l="1"/>
  <c r="H3" i="7" l="1"/>
  <c r="H4" i="7"/>
  <c r="H5" i="7"/>
  <c r="H6" i="7"/>
  <c r="H7" i="7"/>
  <c r="H8" i="7"/>
  <c r="H10" i="7"/>
  <c r="H9"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I3" i="6"/>
  <c r="I4" i="6"/>
  <c r="I5" i="6"/>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K98" i="6" l="1"/>
  <c r="K97" i="6"/>
  <c r="K96" i="6"/>
  <c r="K95" i="6"/>
  <c r="K94" i="6"/>
  <c r="K99" i="6"/>
  <c r="K12" i="6" l="1"/>
  <c r="J51" i="7" l="1"/>
  <c r="J52" i="7"/>
  <c r="J8" i="7" l="1"/>
  <c r="J16" i="7"/>
  <c r="J5" i="7"/>
  <c r="J17" i="7"/>
  <c r="J11" i="7"/>
  <c r="J6" i="7"/>
  <c r="K4" i="6" l="1"/>
  <c r="K23" i="6"/>
  <c r="K32" i="6"/>
  <c r="J25" i="7" l="1"/>
  <c r="J24" i="7"/>
  <c r="J23" i="7"/>
  <c r="K51" i="6"/>
  <c r="K52" i="6"/>
  <c r="K36" i="6" l="1"/>
  <c r="K41" i="6"/>
  <c r="K42" i="6"/>
  <c r="J4" i="7" l="1"/>
  <c r="J14" i="7"/>
  <c r="J20" i="7"/>
  <c r="J26" i="7"/>
  <c r="J28" i="7"/>
  <c r="J27" i="7"/>
  <c r="J19" i="7"/>
  <c r="J18" i="7"/>
  <c r="J30" i="7"/>
  <c r="J29" i="7"/>
  <c r="J15" i="7"/>
  <c r="J22" i="7"/>
  <c r="J7" i="7"/>
  <c r="J32" i="7"/>
  <c r="J31" i="7"/>
  <c r="J21" i="7"/>
  <c r="J12" i="7"/>
  <c r="J33" i="7"/>
  <c r="J10" i="7"/>
  <c r="J50" i="7"/>
  <c r="J9" i="7"/>
  <c r="J34" i="7"/>
  <c r="J35" i="7"/>
  <c r="J36" i="7"/>
  <c r="J37" i="7"/>
  <c r="J38" i="7"/>
  <c r="J39" i="7"/>
  <c r="J40" i="7"/>
  <c r="J41" i="7"/>
  <c r="J42" i="7"/>
  <c r="J43" i="7"/>
  <c r="J44" i="7"/>
  <c r="J45" i="7"/>
  <c r="J46" i="7"/>
  <c r="J47" i="7"/>
  <c r="J48" i="7"/>
  <c r="J49" i="7"/>
  <c r="J13" i="7"/>
  <c r="K10" i="6"/>
  <c r="K9" i="6"/>
  <c r="K13" i="6"/>
  <c r="K11" i="6"/>
  <c r="K8" i="6"/>
  <c r="K14" i="6"/>
  <c r="K15" i="6"/>
  <c r="K29" i="6"/>
  <c r="K27" i="6"/>
  <c r="K18" i="6"/>
  <c r="K17" i="6"/>
  <c r="K16" i="6"/>
  <c r="K19" i="6"/>
  <c r="K24" i="6"/>
  <c r="K25" i="6"/>
  <c r="K40" i="6"/>
  <c r="K48" i="6"/>
  <c r="K49" i="6"/>
  <c r="K57" i="6"/>
  <c r="K58" i="6"/>
  <c r="K61" i="6"/>
  <c r="K59" i="6"/>
  <c r="K60" i="6"/>
  <c r="K64" i="6"/>
  <c r="K65" i="6"/>
  <c r="K62" i="6"/>
  <c r="K63" i="6"/>
  <c r="K30" i="6"/>
  <c r="K31" i="6"/>
  <c r="K34" i="6"/>
  <c r="K37" i="6"/>
  <c r="K38" i="6"/>
  <c r="K67" i="6"/>
  <c r="K68" i="6"/>
  <c r="K69" i="6"/>
  <c r="K70" i="6"/>
  <c r="K50" i="6"/>
  <c r="K56" i="6"/>
  <c r="K55" i="6"/>
  <c r="K53" i="6"/>
  <c r="K54" i="6"/>
  <c r="K35" i="6"/>
  <c r="K71" i="6"/>
  <c r="K77" i="6"/>
  <c r="K76" i="6"/>
  <c r="K74" i="6"/>
  <c r="K75" i="6"/>
  <c r="K72" i="6"/>
  <c r="K73" i="6"/>
  <c r="K78" i="6"/>
  <c r="K39" i="6"/>
  <c r="K79" i="6"/>
  <c r="K83" i="6"/>
  <c r="K81" i="6"/>
  <c r="K82" i="6"/>
  <c r="K80" i="6"/>
  <c r="K84" i="6"/>
  <c r="K86" i="6"/>
  <c r="K85" i="6"/>
  <c r="K87" i="6"/>
  <c r="K88" i="6"/>
  <c r="K89" i="6"/>
  <c r="K90" i="6"/>
  <c r="K91" i="6"/>
  <c r="K92" i="6"/>
  <c r="K66" i="6"/>
  <c r="K93" i="6"/>
  <c r="K45" i="6"/>
  <c r="K46" i="6"/>
  <c r="K47" i="6"/>
  <c r="K44" i="6"/>
  <c r="K43" i="6"/>
  <c r="K21" i="6"/>
  <c r="K22" i="6"/>
  <c r="K20" i="6"/>
  <c r="K33" i="6"/>
  <c r="K28" i="6"/>
  <c r="K26" i="6"/>
  <c r="K3" i="6"/>
  <c r="K7" i="6"/>
  <c r="K6" i="6"/>
  <c r="K5" i="6"/>
  <c r="E13" i="1"/>
  <c r="K102" i="6" l="1"/>
  <c r="B5" i="1" s="1"/>
  <c r="J56" i="7"/>
  <c r="B6" i="1" s="1"/>
  <c r="B8" i="1" l="1"/>
  <c r="B17" i="1" s="1"/>
</calcChain>
</file>

<file path=xl/sharedStrings.xml><?xml version="1.0" encoding="utf-8"?>
<sst xmlns="http://schemas.openxmlformats.org/spreadsheetml/2006/main" count="302" uniqueCount="194">
  <si>
    <t>Basisassortiment</t>
  </si>
  <si>
    <t>Rol mechanisme voor badgehouder</t>
  </si>
  <si>
    <t>Batterij, AAA</t>
  </si>
  <si>
    <t>Batterij, AA</t>
  </si>
  <si>
    <t>Batterij, 9V</t>
  </si>
  <si>
    <t>Brievenbak, A4, alle kleuren en transparant</t>
  </si>
  <si>
    <t>Correctiepen minimaal 7 ml inhoud</t>
  </si>
  <si>
    <t xml:space="preserve">Etiket multifunctioneel 105X148 mm, </t>
  </si>
  <si>
    <t>Etiket multifunctioneel 105X37 mm</t>
  </si>
  <si>
    <t>Etiket multifunctioneel 105X42,3 mm</t>
  </si>
  <si>
    <t>Etiket multifunctioneel 105X48 mm</t>
  </si>
  <si>
    <t>Etiket multifunctioneel 105X57 mm</t>
  </si>
  <si>
    <t>Etiket multifunctioneel 105X74 mm</t>
  </si>
  <si>
    <t>Etiket multifunctioneel 210X297 mm</t>
  </si>
  <si>
    <t>Etiket multifunctioneel 70X36 mm</t>
  </si>
  <si>
    <t>Etiket multifunctioneel 38X21 mm</t>
  </si>
  <si>
    <t>Etiket multifunctioneel 63.5X38.1 mm</t>
  </si>
  <si>
    <t>Etiket weerbestendig 45,7X21,2 mm</t>
  </si>
  <si>
    <t>Inbindrug, metaal, A4, 0 t/m 11 mm</t>
  </si>
  <si>
    <t>Inbindrug, plastic, A4, 0 t/m 11 mm</t>
  </si>
  <si>
    <t>Inbindrug, metaal, A4, v.a. 12 mm</t>
  </si>
  <si>
    <t>Inbindrug, plastic, A4, v.a. 12 mm</t>
  </si>
  <si>
    <t>Memoblok things-to-do Nederlands</t>
  </si>
  <si>
    <t>Snelhechtmap A4 pvc, groen, blauw, rood, wit, zwart, oranje, geel</t>
  </si>
  <si>
    <t>Sorteermap 7 vakken, karton, minimaal rood, groen, blauw</t>
  </si>
  <si>
    <t>Paperclip, 0 t/m 49 mm</t>
  </si>
  <si>
    <t>Post It, minimaal geel, blauw, groen, oranje, roze, 76x76 mm</t>
  </si>
  <si>
    <t>Post It, minimaal geel, blauw, groen, oranje, roze, 127x76 mm</t>
  </si>
  <si>
    <t>Post It minimaal geel, blauw, groen, oranje, roze, 38 x 51 mm</t>
  </si>
  <si>
    <t>Schaar, minimaal 17 cm</t>
  </si>
  <si>
    <t>Reiniging, whiteboard, wisser</t>
  </si>
  <si>
    <t>Schrijfblok, gelijnd, A4, minimaal 80 vel</t>
  </si>
  <si>
    <t>Aanvullend assortiment</t>
  </si>
  <si>
    <t xml:space="preserve">Productgroepen </t>
  </si>
  <si>
    <t>Rest assortiment</t>
  </si>
  <si>
    <t>Inkt en toners</t>
  </si>
  <si>
    <t xml:space="preserve">Opslag en archivering </t>
  </si>
  <si>
    <t>Schriften en schrijfblokken</t>
  </si>
  <si>
    <t>Schrijfmateriaal</t>
  </si>
  <si>
    <t>Agenda's en planners</t>
  </si>
  <si>
    <t>Etiketten</t>
  </si>
  <si>
    <t>Prijs per stuk</t>
  </si>
  <si>
    <t>Archiefdoos folio, chloorvrij, rug 115 mm, karton 650 g</t>
  </si>
  <si>
    <t>Archiefdoos folio, chloorvrij, rug 90 mm</t>
  </si>
  <si>
    <t xml:space="preserve">Nietmachine, minimaal 90 vel tegelijk nieten </t>
  </si>
  <si>
    <t>L-map A4, plastic, minimaal rood, groen, geel, blauw</t>
  </si>
  <si>
    <t>L-map A4, plastic, transparant</t>
  </si>
  <si>
    <t>Ordner 50mm, minimaal maar niet uitsluitend groen, blauw, rood, wit, zwart, oranje, geel. Per kleur verpakt</t>
  </si>
  <si>
    <t>Ordner 80mm, minimaal maar niet uitsluitend groen, blauw, rood, wit, zwart, oranje, geel. Per kleur verpakt</t>
  </si>
  <si>
    <t>Paperclip, 50 mm en groter</t>
  </si>
  <si>
    <t>Plakband, minimaal 30 mt doorzichtig, enkelzijdig</t>
  </si>
  <si>
    <t>Puntenslijper, enkel</t>
  </si>
  <si>
    <t>Schrift, gelijnd, A6 gebonden, minimaal 80 vel</t>
  </si>
  <si>
    <t>Schrift, geruit, A5, "schoolschrift", minimaal 80 vel</t>
  </si>
  <si>
    <t>Notitieboek, harde kaft, A5, gelijnd</t>
  </si>
  <si>
    <t>Jalema Secolor vouwmap, karton. Blauw, geel, groen, rood. Per kleur verpakt. (Of ander merk mits uitvoering gelijk)</t>
  </si>
  <si>
    <t>Exacompta 3-Flap map, karton , minimaal blauw, geel, groen, rood, grijs. 24 x 32 cm. Per kleur verpakt. (Of ander merk mits uitvoering gelijk)</t>
  </si>
  <si>
    <t>Bureauaccessoire correctievloeistof, minimaal 20 ml.</t>
  </si>
  <si>
    <t>Schoonmaakdoekjes, reinigingsdoekjes t.b.v. beeldscherm</t>
  </si>
  <si>
    <t>Documenthouder, t.b.v. A4 en A3, transparant</t>
  </si>
  <si>
    <t>L-display voor A4 documenten, transparant</t>
  </si>
  <si>
    <t>Liniaal, 30 cm</t>
  </si>
  <si>
    <t>Ontnieter, hand</t>
  </si>
  <si>
    <t>Colompac ordner verpakking CP 050.01</t>
  </si>
  <si>
    <t>Leveringsvariant 2 (Rack-Jobbing)</t>
  </si>
  <si>
    <t>Opslagpercentage per productgroep</t>
  </si>
  <si>
    <t>Omschrijving</t>
  </si>
  <si>
    <t xml:space="preserve">Prijs per kast per service bezoek </t>
  </si>
  <si>
    <t xml:space="preserve">Fictieve frequentie service bezoek per jaar </t>
  </si>
  <si>
    <t>All-in prijs voor de uitvoering van leveringsvariant 2</t>
  </si>
  <si>
    <t>Totaalprijs per jaar</t>
  </si>
  <si>
    <t>Totaalprijs basis- en aanvullend assortiment (kern) per jaar</t>
  </si>
  <si>
    <t>Kantoorbenodigdheden</t>
  </si>
  <si>
    <t>Communicatiemiddelen</t>
  </si>
  <si>
    <t>Documenten en presentatie</t>
  </si>
  <si>
    <t>Kantooraccessoires</t>
  </si>
  <si>
    <t>Productbeschrijving</t>
  </si>
  <si>
    <t>Artikelnummer Lyreco</t>
  </si>
  <si>
    <t>Omschrijving Inschrijver</t>
  </si>
  <si>
    <t>Verpakkingseenheid Inschrijver</t>
  </si>
  <si>
    <t>Aantal stuks per verpakkingseenheid Inschrijver</t>
  </si>
  <si>
    <t>Aantal stuks afname per jaar</t>
  </si>
  <si>
    <t>Prijs per jaar</t>
  </si>
  <si>
    <t>* Op basis van huidige gegevens. Dit kan wijzigen tijdens de looptijd van de overeenkomst</t>
  </si>
  <si>
    <t>Aantal kasten*</t>
  </si>
  <si>
    <t xml:space="preserve">Inschrijvingsom**: </t>
  </si>
  <si>
    <t>** Inschrijvingssom is het basisassortiment + aanvullend assortiment + leveringsvariant 2 per jaar</t>
  </si>
  <si>
    <t>*** Het opslagpercentage mag niet meer bedragen dan 25%.</t>
  </si>
  <si>
    <t>Nietjes, handmatige nietmachine, 24 of meer (b.v. 24/x)</t>
  </si>
  <si>
    <t>Klemmap A4, pvc, minimaal 30 vel, rood, groen, wit, geel, blauw</t>
  </si>
  <si>
    <t>L-map A4, karton, met venster, minimaal rood, groen, geel, blauw</t>
  </si>
  <si>
    <t>Marker, uitwisbaar t.b.v. whiteboard, minimaal rood, groen, blauw, zwart, blauw. Per kleur verpakt. Puntstijl "Fijn" (t/m 1,5 mm)</t>
  </si>
  <si>
    <t>Marker, uitwisbaar t.b.v. whiteboard, minimaal rood, groen, blauw, zwart, blauw. Per kleur verpakt. Puntstijl "Medium" (1,6 t/m 3 mm)</t>
  </si>
  <si>
    <t>Marker, uitwisbaar t.b.v. whiteboard, minimaal rood, groen, blauw, zwart, blauw. 4 kleuren per pak. Puntstijl "Fijn" (t/m 1,5 mm)</t>
  </si>
  <si>
    <t>Marker, uitwisbaar t.b.v. whiteboard, minimaal rood, groen, blauw, zwart, blauw. 4 kleuren per pak. Puntstijl "Medium" (1,6 t/m 3,0 mm)</t>
  </si>
  <si>
    <t>Lijmstift, minimaal 40 gram</t>
  </si>
  <si>
    <t>Schrift, gelijnd, A4, gebonden/ gelijmd, minimaal 40 vel</t>
  </si>
  <si>
    <t>Schrift, gelijnd, A5, gebonden/ gelijmd, minimaal 40 vel</t>
  </si>
  <si>
    <t>Schrift, gelijnd, A4, spiraal, minimaal 60 vel</t>
  </si>
  <si>
    <t>Schrift, gelijnd, A5, spiraal, minimaal 60 vel</t>
  </si>
  <si>
    <t>Uitwisbaar notitieboek incl. 1 pen ("correctbook"), A5</t>
  </si>
  <si>
    <t>Schrijfblok, van boven gelijmd/ geniet, gelijnd, A5, minimaal 100 vel</t>
  </si>
  <si>
    <t>Schrijfblok, van boven gelijmd/ geniet, gelijnd, A6, minimaal 100 vel</t>
  </si>
  <si>
    <t>Naambord vergaderzaal A4, zilver, magnetische randen (geen kliklijst)</t>
  </si>
  <si>
    <t>Bureauaccessoire perforator, 2 gaats, minimaal 30 vel</t>
  </si>
  <si>
    <t>Bureauaccessoire perforator, 4 gaats, minimaal 10 vel</t>
  </si>
  <si>
    <t>Vulpotlood, navulbaar, HB, 0,5 mm</t>
  </si>
  <si>
    <t>vulpotlood, Vullingen,  HB, 0,5 mm</t>
  </si>
  <si>
    <t>Vulpotlood, navulbaar, HB, 0,7 mm</t>
  </si>
  <si>
    <t>vulpotlood, Vullingen,  HB, 0,7 mm</t>
  </si>
  <si>
    <t>Magnetische tape, 12,5 mm x 1 m, zelfklevend</t>
  </si>
  <si>
    <t>K3 biosafe</t>
  </si>
  <si>
    <t>balpen, blauw, zwart rood, groen, minimaal 50% biobased plastic, navulbaar, waterproof cf. ink standard ISO 12757-2, kliksysteem</t>
  </si>
  <si>
    <t>Archiefdoos A4 -formaat (t.b.v. A4 documenten), minimaal voldoen aan ICN3, zuurvrij, t.b.v. lange termijn</t>
  </si>
  <si>
    <t>Archiefdoos A4 -formaat (t.b.v. A4 documenten), minimaal voldoen aan ICN4 t.b.v. middellange termijn</t>
  </si>
  <si>
    <t>Clips voor bundelen dossiers, variabel toe te voegen en verwijderen</t>
  </si>
  <si>
    <t>Hechtmap A4 karton met hechtsysteem, groen, blauw, rood, wit, zwart, oranje, geel. Chloorvrij, gebleekt en zuurvrij colorkraft karton, 270 g/m²</t>
  </si>
  <si>
    <t>Colompac CP20.08 Verzenddoos 302X215X80</t>
  </si>
  <si>
    <t>(Document)leesstandaard t.b.v. plaatsing voor scherm, A3, transparant, niet verstelbaar</t>
  </si>
  <si>
    <t>Totaalprijs aanvullend assortiment</t>
  </si>
  <si>
    <t>Hangmap, formaat A4 documentenformaat, geel, oranje, bruin, groen, rood</t>
  </si>
  <si>
    <t>Reiniging, whiteboard, spray., minimaal 250 ml.</t>
  </si>
  <si>
    <t>Mapaccessoires tabblad scheidingsstroken 240X105 mm, 200 tm 250 gr, minimaal groen, blauw, rood, geel, wit</t>
  </si>
  <si>
    <t>Mapaccessoires tabblad, numeriek 1-31, geschikt voor 2, 4 en 23 gaats</t>
  </si>
  <si>
    <t>Mapaccessoires tabblad, numeriek 1-12/ 1-15, geschikt voor 2, 4 en 23 gaats</t>
  </si>
  <si>
    <t>Mapaccessoires tabblad, alfabetisch (minimaal A tm Z), karton, geschikt voor 2, 4 en 23 gaats</t>
  </si>
  <si>
    <t>Jalema Infinio map voor bijlagen, A4, karton, grijs (en indien leverbaar: wit, blauw, groen, rood),  ICN-1 gecertificeerd</t>
  </si>
  <si>
    <t>Prijs per verpakkingseenheid (€)</t>
  </si>
  <si>
    <t>Bijlage 3A - Prijsinvulformulier aanbesteding Kantoorbenodigdheden</t>
  </si>
  <si>
    <t>Inschrijver dient onderstaand geel geacreerde cellen in te vullen en de geel gearceerde cellen in tab 'Basisassortiment' en tab 'Aanvullend assortiment'. Inschrijver kan geen rechten ontlenen aan de opgegeven aantallen in dit prijsinvulformulier. Het wijzigen van het format of het wijzigen van de niet-gearceerde cellen, al dan niet met als oogmerk het veranderen van de rekenmethodiek, zal tot terzijdelegging van de Inschrijving leiden en daarmee tot uitsluiting van de aanbestedingsprocedure. De prijzen per product, opslagpercentages en de all-in prijs voor de uitvoering van leveringsvariant 2, dienen te worden gegeven op basis van maximaal 2 decimalen. 
Daarnaast dient Inschrijver zich bij het opgeven van de prijzen en opslagpercentages te conformeren aan alle gestelde voorwaarden zoals opgenomen in het Beschrijvend document en het Programma van Eisen.
Het restassortiment wordt niet meegenomen in de totaalprijs voor het berekenen van de inschrijvingsom. De ingediende opslagpercentages worden wel vastgelegd in de overeenkomst. Het maximale opslagpercentage per productgroep bedraagt 25%.
De inschrijvingsom (cel B17) dient ingediend te worden in het Inschrijfbiljet (bijlage 3)</t>
  </si>
  <si>
    <t>Artikelnummer Inschrijver</t>
  </si>
  <si>
    <t>Agenda BREPOLS INTERPLAN 736 LIMA 9X16</t>
  </si>
  <si>
    <t>Agenda BREPOLS SATURNUS 231 LIMA ZWART 13.5X21</t>
  </si>
  <si>
    <t>Agenda BREPOLS TIMING 137 LIMA NL 17.2X22</t>
  </si>
  <si>
    <t>Naambord vergaderzaal A3, zilver, magnetische randen (geen kliklijst)</t>
  </si>
  <si>
    <t>Voorbeeld artikelnummer Lyreco</t>
  </si>
  <si>
    <t>Potlood, hardheid HB met gum</t>
  </si>
  <si>
    <t>Balpen intrekbaar, rood, groen, blauw, zwart, per kleur verpakt.</t>
  </si>
  <si>
    <t>Balpen met dop. rood, groen, blauw, zwart, per kleur verpakt.</t>
  </si>
  <si>
    <t xml:space="preserve">Gelpen met dop, rood, groen, blauw, zwart, per kleur verpakt'. </t>
  </si>
  <si>
    <t>Fineliner, rood, groen, blauw, zwart, per kleur verpakt</t>
  </si>
  <si>
    <t xml:space="preserve">Targus Sagano EcoSmart rugzak, voor 15.6"laptop, zwart/grijs. </t>
  </si>
  <si>
    <t>Archiefdoos Loeff's Classic Box 3040 afmeting 370x260x110 mm</t>
  </si>
  <si>
    <t>Elastiek, breed (breedte 10 mm t/m 20 mm) - Per 500 gram</t>
  </si>
  <si>
    <t>Elatiek, medium (breedte 6 mm t/m 9,9 mm) - Per 500 gram</t>
  </si>
  <si>
    <t>Elastiek, smal (breedte 5,9 mm of minder) - Per 500 gram</t>
  </si>
  <si>
    <t xml:space="preserve">Schoonmaakdoekjes, reinigingsdoekjes universeel. Per 100 stuks. </t>
  </si>
  <si>
    <t>Totaalprijs basis assortiment</t>
  </si>
  <si>
    <t>Etiket multifunctioneel 199.6X289.1 mm, vellen</t>
  </si>
  <si>
    <t>Etiket weerbestendig 210X297 mm, vellen</t>
  </si>
  <si>
    <t>Etiket multifunctioneel 210X148 mm, vellen</t>
  </si>
  <si>
    <t>Etiket multifunctioneel 99.1X33.9 mm, vellen</t>
  </si>
  <si>
    <t>Brother etiketteerlint op tape, 6 mm, zwart op wit</t>
  </si>
  <si>
    <t>Brother etiketteerlint op tape, 12 mm, zwart op wit</t>
  </si>
  <si>
    <t>Brother etiketteerlint op tape, 24 mm, zwart op wit</t>
  </si>
  <si>
    <t>Brother etiketteerlint op tape, 9 mm, zwart op wit</t>
  </si>
  <si>
    <t>Ja</t>
  </si>
  <si>
    <t>Nee</t>
  </si>
  <si>
    <t>Duurzaam artikel (conform ISO type 1 of gelijkwaardig)
Vul dropdown ja of nee in</t>
  </si>
  <si>
    <t>-</t>
  </si>
  <si>
    <t>Post It minimaal geel, blauw, groen, oranje, roze, 102x152 mm</t>
  </si>
  <si>
    <t>(Zak)rekenmachine met klep, 8 cijferig, zonnecel en bijgeleverde batterij</t>
  </si>
  <si>
    <t>Kraftpapier op rol, bruin, 70 g, 100 cm, per meter</t>
  </si>
  <si>
    <t>Correctieroller, 6 mm breed, minimaal 12 meter.</t>
  </si>
  <si>
    <t>Marker, permanent, t.b.v. flipcharts ronde punt 15 mm, ed., minimaal zwart, rood, blauw en groen. Per kleur verpakt.</t>
  </si>
  <si>
    <t>Showtas, A4,  transparant, 11 gaats (t.b.v. oa. 23 rings)</t>
  </si>
  <si>
    <t>Mapaccessoires tabblad neutraal, karton, 11 gaats (t.b.v. oa. 23 rings) A4, minimaal 5 tabs</t>
  </si>
  <si>
    <t xml:space="preserve">Batterij, Knoopcel C2032 </t>
  </si>
  <si>
    <t>Verpakkingstape 50mm x 66mtr transparant, dikte minimaal 57 micron. Per rol</t>
  </si>
  <si>
    <t>Verpakkingstape 50mm x 66mtr bruin, dikte minimaal 57 micron. Per rol</t>
  </si>
  <si>
    <t>Reiniging t.b.v. whiteboardwisser</t>
  </si>
  <si>
    <t>Nietjes, E2 voor elektrische nietmachines, gegalvaniseerd staal, 23 of minder (23/x)</t>
  </si>
  <si>
    <t>FlipChart (blok minimaal 50 vel). Papier, wit, gerecycled, blanco</t>
  </si>
  <si>
    <t>Archiefdoos A4 -formaat (t.b.v. A4 documenten), rug 10 cm, karton, per doos</t>
  </si>
  <si>
    <t>Badge insteekkaart (formaat 90x60mm)</t>
  </si>
  <si>
    <t>Badgehouder (transparant, klem, soft case, t.b.v. insteek-/badgekaart formaat 90x60mm)</t>
  </si>
  <si>
    <t>Badge en -houder met speld, formaat 75x40 mm, per doos van 50 stuks.</t>
  </si>
  <si>
    <t>Badgehouder (transparant, uitrekbaar koord, hard case, enkelvoudige pas, t.b.v. insteek-/badgekaart formaat 85x54mm)</t>
  </si>
  <si>
    <t>Badgehouder (transparant, speld, soft case, t.b.v. insteek-/badgekaart formaat 75x40mm)</t>
  </si>
  <si>
    <t>Nietmachine, elektrisch, capaciteit minimaal 20 vel</t>
  </si>
  <si>
    <t>Nietmachine, elektrisch, capaciteit minimaal 60 vel</t>
  </si>
  <si>
    <t>Nietmachine, minimaal 20 vel tegelijk nieten</t>
  </si>
  <si>
    <t>Nietjes, R5023 voor elektrische nietmachines, gegalvaniseerd, 24 of meer (24/x)</t>
  </si>
  <si>
    <t>Nietjes, handmatige nietmachine, gegalvaniseerd, 23 of minder (23/6)</t>
  </si>
  <si>
    <t>Magneten, rood, blauw, groen, wit, 10 mm. Per kleur verpakt. Prijs per magneet</t>
  </si>
  <si>
    <t>Magneten, rood, blauw, groen, wit, 22 mm. Per kleur verpakt. Prijs per magneet</t>
  </si>
  <si>
    <t>Markeerstroken 4 kleuren in 1 pak, 20x50 mm. Prijs per strook</t>
  </si>
  <si>
    <t>Markeerstroken 4 kleuren, 15 MM X 50 MM. Prijs per strook</t>
  </si>
  <si>
    <t>Marker, tekst-, minimaal geel, groen, blauw, oranje, roze. Per kleur verpakt. Prijs per 1 marker.</t>
  </si>
  <si>
    <t>Post It index tabs, minimaal rood, blauw, geel, groen. Set van 1 kleur, 25x44mm, prijs per houder.</t>
  </si>
  <si>
    <t>Marker, permanent, t.b.v. flipcharts ronde punt 15-17 mm, min. 4 kleuren in verpakking. Prijs per verpakking van 4 markers (1 per kleur)</t>
  </si>
  <si>
    <t>Magneten, rood, blauw, groen, wit, 22 mm. Assorti (4 kleuren), prijs per set van 4 magneten (4 kleuren per verpakking)</t>
  </si>
  <si>
    <t>Magneten, rood, blauw, groen, wit, 10 mm. Assorti (4 kleuren), prijs per set van 4 magneten (4 kleuren per verpakking)</t>
  </si>
  <si>
    <t xml:space="preserve">Post It index tabs, minimaal rood, blauw, geel, groen. Set van 4 kleuren, 12x43 mm, prijs per pakje van 4 kleuren.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</si>
</sst>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_(* #,##0.00_);_(* \(#,##0.00\);_(* &quot;-&quot;??_);_(@_)"/>
  </numFmts>
  <fonts count="16" x14ac:knownFonts="1">
    <font>
      <sz val="9"/>
      <color theme="1"/>
      <name val="Verdana"/>
      <family val="2"/>
    </font>
    <font>
      <b/>
      <sz val="9"/>
      <color theme="1"/>
      <name val="Verdana"/>
      <family val="2"/>
    </font>
    <font>
      <sz val="9"/>
      <name val="Verdana"/>
      <family val="2"/>
    </font>
    <font>
      <b/>
      <sz val="12"/>
      <color theme="1"/>
      <name val="Verdana"/>
      <family val="2"/>
    </font>
    <font>
      <b/>
      <sz val="10"/>
      <color theme="1"/>
      <name val="Verdana"/>
      <family val="2"/>
    </font>
    <font>
      <b/>
      <sz val="11"/>
      <color theme="1"/>
      <name val="Verdana"/>
      <family val="2"/>
    </font>
    <font>
      <b/>
      <sz val="16"/>
      <color theme="1"/>
      <name val="Verdana"/>
      <family val="2"/>
    </font>
    <font>
      <sz val="9"/>
      <color theme="1"/>
      <name val="Verdana"/>
      <family val="2"/>
    </font>
    <font>
      <b/>
      <i/>
      <sz val="11"/>
      <color theme="1"/>
      <name val="Verdana"/>
      <family val="2"/>
    </font>
    <font>
      <sz val="10"/>
      <color theme="1"/>
      <name val="Verdana"/>
      <family val="2"/>
    </font>
    <font>
      <sz val="10"/>
      <name val="Verdana"/>
      <family val="2"/>
    </font>
    <font>
      <b/>
      <sz val="10"/>
      <name val="Verdana"/>
      <family val="2"/>
    </font>
    <font>
      <i/>
      <sz val="8"/>
      <color theme="1"/>
      <name val="Verdana"/>
      <family val="2"/>
    </font>
    <font>
      <i/>
      <sz val="9"/>
      <color theme="1"/>
      <name val="Verdana"/>
      <family val="2"/>
    </font>
    <font>
      <b/>
      <sz val="18"/>
      <color theme="1"/>
      <name val="Verdana"/>
      <family val="2"/>
    </font>
    <font>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rgb="FFFFC000"/>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1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style="medium">
        <color indexed="64"/>
      </left>
      <right/>
      <top/>
      <bottom/>
      <diagonal/>
    </border>
    <border>
      <left/>
      <right style="medium">
        <color indexed="64"/>
      </right>
      <top/>
      <bottom/>
      <diagonal/>
    </border>
  </borders>
  <cellStyleXfs count="5">
    <xf numFmtId="0" fontId="0" fillId="0" borderId="0"/>
    <xf numFmtId="165"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15" fillId="0" borderId="0"/>
  </cellStyleXfs>
  <cellXfs count="66">
    <xf numFmtId="0" fontId="0" fillId="0" borderId="0" xfId="0"/>
    <xf numFmtId="164" fontId="10" fillId="2" borderId="5" xfId="2" applyNumberFormat="1" applyFont="1" applyFill="1" applyBorder="1" applyAlignment="1" applyProtection="1">
      <alignment horizontal="left" vertical="top"/>
      <protection locked="0"/>
    </xf>
    <xf numFmtId="10" fontId="0" fillId="2" borderId="5" xfId="0" applyNumberFormat="1" applyFill="1" applyBorder="1" applyProtection="1">
      <protection locked="0"/>
    </xf>
    <xf numFmtId="0" fontId="0" fillId="2" borderId="5" xfId="0" applyFill="1" applyBorder="1" applyAlignment="1" applyProtection="1">
      <alignment horizontal="right"/>
      <protection locked="0"/>
    </xf>
    <xf numFmtId="0" fontId="0" fillId="2" borderId="5" xfId="0" applyNumberFormat="1" applyFill="1" applyBorder="1" applyAlignment="1" applyProtection="1">
      <alignment horizontal="right"/>
      <protection locked="0"/>
    </xf>
    <xf numFmtId="0" fontId="0" fillId="0" borderId="0" xfId="0" applyProtection="1">
      <protection locked="0"/>
    </xf>
    <xf numFmtId="164" fontId="3" fillId="4" borderId="2" xfId="0" applyNumberFormat="1" applyFont="1" applyFill="1" applyBorder="1" applyProtection="1"/>
    <xf numFmtId="0" fontId="0" fillId="0" borderId="0" xfId="0" applyProtection="1"/>
    <xf numFmtId="0" fontId="6" fillId="3" borderId="0" xfId="0" applyFont="1" applyFill="1" applyAlignment="1" applyProtection="1">
      <alignment horizontal="center" vertical="top"/>
    </xf>
    <xf numFmtId="0" fontId="4" fillId="3" borderId="3" xfId="0" applyFont="1" applyFill="1" applyBorder="1" applyProtection="1"/>
    <xf numFmtId="164" fontId="4" fillId="0" borderId="4" xfId="0" applyNumberFormat="1" applyFont="1" applyFill="1" applyBorder="1" applyProtection="1"/>
    <xf numFmtId="0" fontId="4" fillId="3" borderId="11" xfId="0" applyFont="1" applyFill="1" applyBorder="1" applyProtection="1"/>
    <xf numFmtId="164" fontId="4" fillId="0" borderId="12" xfId="0" applyNumberFormat="1" applyFont="1" applyFill="1" applyBorder="1" applyProtection="1"/>
    <xf numFmtId="0" fontId="5" fillId="0" borderId="11" xfId="0" applyFont="1" applyFill="1" applyBorder="1" applyProtection="1"/>
    <xf numFmtId="164" fontId="8" fillId="0" borderId="12" xfId="0" applyNumberFormat="1" applyFont="1" applyFill="1" applyBorder="1" applyProtection="1"/>
    <xf numFmtId="0" fontId="4" fillId="3" borderId="7" xfId="0" applyFont="1" applyFill="1" applyBorder="1" applyProtection="1"/>
    <xf numFmtId="164" fontId="4" fillId="0" borderId="8" xfId="0" applyNumberFormat="1" applyFont="1" applyFill="1" applyBorder="1" applyProtection="1"/>
    <xf numFmtId="0" fontId="0" fillId="0" borderId="0" xfId="0" applyFill="1" applyProtection="1"/>
    <xf numFmtId="164" fontId="11" fillId="0" borderId="5" xfId="2" applyFont="1" applyFill="1" applyBorder="1" applyAlignment="1" applyProtection="1">
      <alignment horizontal="left" vertical="top"/>
    </xf>
    <xf numFmtId="164" fontId="11" fillId="0" borderId="5" xfId="2" applyFont="1" applyFill="1" applyBorder="1" applyAlignment="1" applyProtection="1">
      <alignment horizontal="left" vertical="top" wrapText="1"/>
    </xf>
    <xf numFmtId="164" fontId="10" fillId="0" borderId="5" xfId="2" applyFont="1" applyFill="1" applyBorder="1" applyAlignment="1" applyProtection="1">
      <alignment horizontal="left" vertical="top" wrapText="1"/>
    </xf>
    <xf numFmtId="0" fontId="10" fillId="0" borderId="5" xfId="2" applyNumberFormat="1" applyFont="1" applyFill="1" applyBorder="1" applyAlignment="1" applyProtection="1">
      <alignment horizontal="left" vertical="top"/>
    </xf>
    <xf numFmtId="0" fontId="12" fillId="0" borderId="0" xfId="0" applyFont="1" applyProtection="1"/>
    <xf numFmtId="0" fontId="7" fillId="0" borderId="0" xfId="0" applyFont="1" applyProtection="1"/>
    <xf numFmtId="0" fontId="3" fillId="4" borderId="1" xfId="0" applyFont="1" applyFill="1" applyBorder="1" applyProtection="1"/>
    <xf numFmtId="0" fontId="5" fillId="3" borderId="5" xfId="0" applyFont="1" applyFill="1" applyBorder="1" applyProtection="1"/>
    <xf numFmtId="0" fontId="0" fillId="3" borderId="5" xfId="0" applyFill="1" applyBorder="1" applyProtection="1"/>
    <xf numFmtId="0" fontId="13" fillId="0" borderId="0" xfId="0" applyFont="1" applyProtection="1"/>
    <xf numFmtId="0" fontId="4" fillId="0" borderId="5" xfId="0" applyFont="1" applyBorder="1" applyProtection="1"/>
    <xf numFmtId="0" fontId="0" fillId="0" borderId="5" xfId="0" applyBorder="1" applyProtection="1"/>
    <xf numFmtId="0" fontId="12" fillId="0" borderId="10" xfId="0" applyFont="1" applyFill="1" applyBorder="1" applyProtection="1"/>
    <xf numFmtId="0" fontId="0" fillId="0" borderId="0" xfId="0" applyBorder="1" applyProtection="1"/>
    <xf numFmtId="0" fontId="1" fillId="7" borderId="5"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6" borderId="5" xfId="0" applyFont="1" applyFill="1" applyBorder="1" applyAlignment="1" applyProtection="1">
      <alignment horizontal="left" vertical="top"/>
    </xf>
    <xf numFmtId="0" fontId="0" fillId="6" borderId="5" xfId="0" applyFill="1" applyBorder="1" applyProtection="1"/>
    <xf numFmtId="3" fontId="0" fillId="6" borderId="5" xfId="1" applyNumberFormat="1" applyFont="1" applyFill="1" applyBorder="1" applyAlignment="1" applyProtection="1">
      <alignment horizontal="left" vertical="top" wrapText="1"/>
    </xf>
    <xf numFmtId="164" fontId="0" fillId="6" borderId="5" xfId="0" applyNumberFormat="1" applyFill="1" applyBorder="1" applyProtection="1"/>
    <xf numFmtId="0" fontId="0" fillId="6" borderId="5" xfId="0" applyFill="1" applyBorder="1" applyAlignment="1" applyProtection="1">
      <alignment horizontal="left" vertical="top"/>
    </xf>
    <xf numFmtId="3" fontId="0" fillId="6" borderId="5" xfId="0" applyNumberFormat="1" applyFill="1" applyBorder="1" applyAlignment="1" applyProtection="1">
      <alignment horizontal="left" vertical="top"/>
    </xf>
    <xf numFmtId="0" fontId="0" fillId="6" borderId="5" xfId="0" applyNumberFormat="1" applyFont="1" applyFill="1" applyBorder="1" applyAlignment="1" applyProtection="1">
      <alignment horizontal="left" vertical="top"/>
    </xf>
    <xf numFmtId="3" fontId="0" fillId="6" borderId="5" xfId="0" applyNumberFormat="1" applyFont="1" applyFill="1" applyBorder="1" applyAlignment="1" applyProtection="1">
      <alignment horizontal="left" vertical="top"/>
    </xf>
    <xf numFmtId="0" fontId="0" fillId="6" borderId="5" xfId="0" applyFill="1" applyBorder="1" applyAlignment="1" applyProtection="1">
      <alignment horizontal="right"/>
    </xf>
    <xf numFmtId="0" fontId="1" fillId="8" borderId="6" xfId="0" applyFont="1" applyFill="1" applyBorder="1" applyAlignment="1" applyProtection="1">
      <alignment horizontal="right" wrapText="1"/>
    </xf>
    <xf numFmtId="164" fontId="1" fillId="6" borderId="2" xfId="0" applyNumberFormat="1" applyFont="1" applyFill="1" applyBorder="1" applyAlignment="1" applyProtection="1">
      <alignment horizontal="right"/>
    </xf>
    <xf numFmtId="3" fontId="2" fillId="6" borderId="5" xfId="0" applyNumberFormat="1" applyFont="1" applyFill="1" applyBorder="1" applyAlignment="1" applyProtection="1">
      <alignment horizontal="left" vertical="top" wrapText="1"/>
    </xf>
    <xf numFmtId="3" fontId="0" fillId="6" borderId="5" xfId="0" applyNumberFormat="1" applyFill="1" applyBorder="1" applyAlignment="1" applyProtection="1">
      <alignment horizontal="right"/>
    </xf>
    <xf numFmtId="164" fontId="0" fillId="6" borderId="5" xfId="0" applyNumberFormat="1" applyFill="1" applyBorder="1" applyAlignment="1" applyProtection="1">
      <alignment horizontal="right"/>
    </xf>
    <xf numFmtId="0" fontId="2" fillId="6" borderId="5" xfId="0" applyFont="1" applyFill="1" applyBorder="1" applyAlignment="1" applyProtection="1">
      <alignment horizontal="left" vertical="top"/>
    </xf>
    <xf numFmtId="0" fontId="0" fillId="6" borderId="5" xfId="0" applyFont="1" applyFill="1" applyBorder="1" applyAlignment="1" applyProtection="1">
      <alignment horizontal="right"/>
    </xf>
    <xf numFmtId="0" fontId="0" fillId="0" borderId="0" xfId="0" applyAlignment="1" applyProtection="1">
      <alignment horizontal="right"/>
    </xf>
    <xf numFmtId="0" fontId="0" fillId="0" borderId="0" xfId="0" applyFill="1" applyBorder="1" applyAlignment="1" applyProtection="1">
      <alignment horizontal="right"/>
    </xf>
    <xf numFmtId="0" fontId="0" fillId="0" borderId="0" xfId="0" applyNumberFormat="1" applyFill="1" applyBorder="1" applyAlignment="1" applyProtection="1">
      <alignment horizontal="right"/>
    </xf>
    <xf numFmtId="0" fontId="0" fillId="0" borderId="0" xfId="0" applyFill="1" applyAlignment="1" applyProtection="1">
      <alignment horizontal="right"/>
    </xf>
    <xf numFmtId="0" fontId="1" fillId="5" borderId="6" xfId="0" applyFont="1" applyFill="1" applyBorder="1" applyAlignment="1" applyProtection="1">
      <alignment horizontal="right" wrapText="1"/>
    </xf>
    <xf numFmtId="0" fontId="0" fillId="0" borderId="0" xfId="0" applyBorder="1" applyAlignment="1" applyProtection="1">
      <alignment horizontal="right"/>
    </xf>
    <xf numFmtId="0" fontId="0" fillId="0" borderId="0" xfId="0" applyAlignment="1" applyProtection="1">
      <alignment vertical="top"/>
    </xf>
    <xf numFmtId="0" fontId="1" fillId="5" borderId="5" xfId="0" applyFont="1" applyFill="1" applyBorder="1" applyAlignment="1" applyProtection="1">
      <alignment vertical="top" wrapText="1"/>
    </xf>
    <xf numFmtId="0" fontId="6" fillId="3" borderId="0" xfId="0" applyFont="1" applyFill="1" applyAlignment="1" applyProtection="1">
      <alignment horizontal="center" vertical="top"/>
    </xf>
    <xf numFmtId="0" fontId="9" fillId="0" borderId="3" xfId="0" applyFont="1" applyFill="1" applyBorder="1" applyAlignment="1" applyProtection="1">
      <alignment horizontal="left" vertical="top" wrapText="1"/>
    </xf>
    <xf numFmtId="0" fontId="9" fillId="0" borderId="4" xfId="0" applyFont="1" applyFill="1" applyBorder="1" applyAlignment="1" applyProtection="1">
      <alignment horizontal="left" vertical="top" wrapText="1"/>
    </xf>
    <xf numFmtId="0" fontId="9" fillId="0" borderId="7" xfId="0" applyFont="1" applyFill="1" applyBorder="1" applyAlignment="1" applyProtection="1">
      <alignment horizontal="left" vertical="top" wrapText="1"/>
    </xf>
    <xf numFmtId="0" fontId="9" fillId="0" borderId="8" xfId="0" applyFont="1" applyFill="1" applyBorder="1" applyAlignment="1" applyProtection="1">
      <alignment horizontal="left" vertical="top" wrapText="1"/>
    </xf>
    <xf numFmtId="0" fontId="4" fillId="3" borderId="5" xfId="0" applyFont="1" applyFill="1" applyBorder="1" applyAlignment="1" applyProtection="1">
      <alignment horizontal="left" vertical="top"/>
    </xf>
    <xf numFmtId="0" fontId="14" fillId="7" borderId="9" xfId="0" applyFont="1" applyFill="1" applyBorder="1" applyAlignment="1" applyProtection="1">
      <alignment horizontal="left" vertical="top" wrapText="1"/>
    </xf>
    <xf numFmtId="0" fontId="14" fillId="5" borderId="9" xfId="0" applyFont="1" applyFill="1" applyBorder="1" applyAlignment="1" applyProtection="1">
      <alignment horizontal="left" vertical="top" wrapText="1"/>
    </xf>
  </cellXfs>
  <cellStyles count="5">
    <cellStyle name="Komma" xfId="1" builtinId="3"/>
    <cellStyle name="Standaard" xfId="0" builtinId="0"/>
    <cellStyle name="Standaard 2" xfId="4"/>
    <cellStyle name="Valuta" xfId="2" builtinId="4"/>
    <cellStyle name="Valuta 2" xfId="3"/>
  </cellStyles>
  <dxfs count="2">
    <dxf>
      <fill>
        <patternFill>
          <bgColor rgb="FFFF0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abSelected="1" topLeftCell="A7" zoomScaleNormal="100" workbookViewId="0">
      <selection activeCell="D28" sqref="D28"/>
    </sheetView>
  </sheetViews>
  <sheetFormatPr defaultRowHeight="11.25" x14ac:dyDescent="0.15"/>
  <cols>
    <col min="1" max="1" width="74.125" style="7" customWidth="1"/>
    <col min="2" max="2" width="34.75" style="7" bestFit="1" customWidth="1"/>
    <col min="3" max="3" width="23.875" style="7" customWidth="1"/>
    <col min="4" max="4" width="35.375" style="7" customWidth="1"/>
    <col min="5" max="5" width="23" style="7" customWidth="1"/>
    <col min="6" max="16384" width="9" style="7"/>
  </cols>
  <sheetData>
    <row r="1" spans="1:5" ht="19.5" x14ac:dyDescent="0.15">
      <c r="A1" s="58" t="s">
        <v>128</v>
      </c>
      <c r="B1" s="58"/>
    </row>
    <row r="2" spans="1:5" ht="20.25" thickBot="1" x14ac:dyDescent="0.2">
      <c r="A2" s="8"/>
      <c r="B2" s="8"/>
    </row>
    <row r="3" spans="1:5" ht="19.5" customHeight="1" x14ac:dyDescent="0.15">
      <c r="A3" s="59" t="s">
        <v>129</v>
      </c>
      <c r="B3" s="60"/>
    </row>
    <row r="4" spans="1:5" ht="147.75" customHeight="1" thickBot="1" x14ac:dyDescent="0.2">
      <c r="A4" s="61"/>
      <c r="B4" s="62"/>
    </row>
    <row r="5" spans="1:5" ht="12.75" x14ac:dyDescent="0.2">
      <c r="A5" s="9" t="s">
        <v>0</v>
      </c>
      <c r="B5" s="10" t="e">
        <f>Basisassortiment!K102</f>
        <v>#DIV/0!</v>
      </c>
    </row>
    <row r="6" spans="1:5" ht="12.75" x14ac:dyDescent="0.2">
      <c r="A6" s="11" t="s">
        <v>32</v>
      </c>
      <c r="B6" s="12" t="e">
        <f>'Aanvullend assortiment'!J56</f>
        <v>#DIV/0!</v>
      </c>
    </row>
    <row r="7" spans="1:5" ht="14.25" x14ac:dyDescent="0.2">
      <c r="A7" s="13"/>
      <c r="B7" s="14"/>
    </row>
    <row r="8" spans="1:5" ht="13.5" thickBot="1" x14ac:dyDescent="0.25">
      <c r="A8" s="15" t="s">
        <v>71</v>
      </c>
      <c r="B8" s="16" t="e">
        <f>B5+B6</f>
        <v>#DIV/0!</v>
      </c>
    </row>
    <row r="9" spans="1:5" x14ac:dyDescent="0.15">
      <c r="A9" s="17"/>
    </row>
    <row r="11" spans="1:5" ht="12.75" x14ac:dyDescent="0.15">
      <c r="A11" s="63" t="s">
        <v>64</v>
      </c>
      <c r="B11" s="63"/>
      <c r="C11" s="63"/>
      <c r="D11" s="63"/>
      <c r="E11" s="63"/>
    </row>
    <row r="12" spans="1:5" ht="25.5" customHeight="1" x14ac:dyDescent="0.15">
      <c r="A12" s="18" t="s">
        <v>66</v>
      </c>
      <c r="B12" s="19" t="s">
        <v>67</v>
      </c>
      <c r="C12" s="19" t="s">
        <v>84</v>
      </c>
      <c r="D12" s="19" t="s">
        <v>68</v>
      </c>
      <c r="E12" s="18" t="s">
        <v>70</v>
      </c>
    </row>
    <row r="13" spans="1:5" ht="12.75" x14ac:dyDescent="0.15">
      <c r="A13" s="20" t="s">
        <v>69</v>
      </c>
      <c r="B13" s="1"/>
      <c r="C13" s="21">
        <v>300</v>
      </c>
      <c r="D13" s="21">
        <v>26</v>
      </c>
      <c r="E13" s="18">
        <f>(B13*C13)*D13</f>
        <v>0</v>
      </c>
    </row>
    <row r="14" spans="1:5" x14ac:dyDescent="0.15">
      <c r="A14" s="22" t="s">
        <v>83</v>
      </c>
      <c r="B14" s="23"/>
      <c r="C14" s="23"/>
      <c r="D14" s="23"/>
      <c r="E14" s="23"/>
    </row>
    <row r="15" spans="1:5" x14ac:dyDescent="0.15">
      <c r="A15" s="22"/>
      <c r="B15" s="23"/>
      <c r="C15" s="23"/>
      <c r="D15" s="23"/>
      <c r="E15" s="23"/>
    </row>
    <row r="16" spans="1:5" ht="12" thickBot="1" x14ac:dyDescent="0.2">
      <c r="A16" s="22"/>
      <c r="B16" s="23"/>
      <c r="C16" s="23"/>
      <c r="D16" s="23"/>
      <c r="E16" s="23"/>
    </row>
    <row r="17" spans="1:5" ht="15.75" thickBot="1" x14ac:dyDescent="0.25">
      <c r="A17" s="24" t="s">
        <v>85</v>
      </c>
      <c r="B17" s="6" t="e">
        <f>B8+E13</f>
        <v>#DIV/0!</v>
      </c>
      <c r="C17" s="23"/>
      <c r="D17" s="23"/>
      <c r="E17" s="23"/>
    </row>
    <row r="18" spans="1:5" x14ac:dyDescent="0.15">
      <c r="A18" s="22" t="s">
        <v>86</v>
      </c>
      <c r="B18" s="23"/>
      <c r="C18" s="23"/>
      <c r="D18" s="23"/>
      <c r="E18" s="23"/>
    </row>
    <row r="19" spans="1:5" x14ac:dyDescent="0.15">
      <c r="A19" s="22"/>
      <c r="B19" s="23"/>
      <c r="C19" s="23"/>
      <c r="D19" s="23"/>
      <c r="E19" s="23"/>
    </row>
    <row r="20" spans="1:5" x14ac:dyDescent="0.15">
      <c r="A20" s="22"/>
      <c r="B20" s="23"/>
      <c r="C20" s="23"/>
      <c r="D20" s="23"/>
      <c r="E20" s="23"/>
    </row>
    <row r="22" spans="1:5" ht="15" customHeight="1" x14ac:dyDescent="0.2">
      <c r="A22" s="25" t="s">
        <v>34</v>
      </c>
      <c r="B22" s="26"/>
      <c r="C22" s="27"/>
    </row>
    <row r="23" spans="1:5" ht="12.75" x14ac:dyDescent="0.2">
      <c r="A23" s="28" t="s">
        <v>33</v>
      </c>
      <c r="B23" s="28" t="s">
        <v>65</v>
      </c>
    </row>
    <row r="24" spans="1:5" x14ac:dyDescent="0.15">
      <c r="A24" s="29" t="s">
        <v>72</v>
      </c>
      <c r="B24" s="2">
        <v>0</v>
      </c>
    </row>
    <row r="25" spans="1:5" x14ac:dyDescent="0.15">
      <c r="A25" s="29" t="s">
        <v>36</v>
      </c>
      <c r="B25" s="2">
        <v>0</v>
      </c>
      <c r="D25" s="5"/>
    </row>
    <row r="26" spans="1:5" x14ac:dyDescent="0.15">
      <c r="A26" s="29" t="s">
        <v>37</v>
      </c>
      <c r="B26" s="2">
        <v>0</v>
      </c>
    </row>
    <row r="27" spans="1:5" x14ac:dyDescent="0.15">
      <c r="A27" s="29" t="s">
        <v>38</v>
      </c>
      <c r="B27" s="2">
        <v>0</v>
      </c>
    </row>
    <row r="28" spans="1:5" x14ac:dyDescent="0.15">
      <c r="A28" s="29" t="s">
        <v>39</v>
      </c>
      <c r="B28" s="2">
        <v>0</v>
      </c>
    </row>
    <row r="29" spans="1:5" x14ac:dyDescent="0.15">
      <c r="A29" s="29" t="s">
        <v>40</v>
      </c>
      <c r="B29" s="2">
        <v>0</v>
      </c>
    </row>
    <row r="30" spans="1:5" x14ac:dyDescent="0.15">
      <c r="A30" s="29" t="s">
        <v>74</v>
      </c>
      <c r="B30" s="2">
        <v>0</v>
      </c>
    </row>
    <row r="31" spans="1:5" x14ac:dyDescent="0.15">
      <c r="A31" s="29" t="s">
        <v>73</v>
      </c>
      <c r="B31" s="2">
        <v>0</v>
      </c>
    </row>
    <row r="32" spans="1:5" x14ac:dyDescent="0.15">
      <c r="A32" s="29" t="s">
        <v>75</v>
      </c>
      <c r="B32" s="2">
        <v>0</v>
      </c>
    </row>
    <row r="33" spans="1:2" x14ac:dyDescent="0.15">
      <c r="A33" s="29" t="s">
        <v>35</v>
      </c>
      <c r="B33" s="2">
        <v>0</v>
      </c>
    </row>
    <row r="34" spans="1:2" x14ac:dyDescent="0.15">
      <c r="A34" s="30" t="s">
        <v>87</v>
      </c>
      <c r="B34" s="31"/>
    </row>
  </sheetData>
  <sheetProtection algorithmName="SHA-512" hashValue="8W4icNajY4rvL/H9AiFKZEBNa7hTkJ+SAHVJvQQukamLByye7uI0riSVYOuyUMW0CTWOccej68AxHu/bHzN7tQ==" saltValue="SY/I421Bl/r3mzwgIGNUzw==" spinCount="100000" sheet="1" formatColumns="0" formatRows="0"/>
  <mergeCells count="3">
    <mergeCell ref="A1:B1"/>
    <mergeCell ref="A3:B4"/>
    <mergeCell ref="A11:E11"/>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
  <sheetViews>
    <sheetView zoomScale="82" zoomScaleNormal="82" workbookViewId="0">
      <pane xSplit="1" ySplit="2" topLeftCell="D54" activePane="bottomRight" state="frozenSplit"/>
      <selection pane="topRight" activeCell="B1" sqref="B1"/>
      <selection pane="bottomLeft" activeCell="A21" sqref="A21"/>
      <selection pane="bottomRight" activeCell="B15" sqref="B15"/>
    </sheetView>
  </sheetViews>
  <sheetFormatPr defaultRowHeight="11.25" x14ac:dyDescent="0.15"/>
  <cols>
    <col min="1" max="1" width="117.625" style="17" bestFit="1" customWidth="1"/>
    <col min="2" max="2" width="15.25" style="7" bestFit="1" customWidth="1"/>
    <col min="3" max="3" width="24.875" style="7" customWidth="1"/>
    <col min="4" max="4" width="25.125" style="7" bestFit="1" customWidth="1"/>
    <col min="5" max="5" width="19.625" style="7" customWidth="1"/>
    <col min="6" max="6" width="17.25" style="7" bestFit="1" customWidth="1"/>
    <col min="7" max="7" width="17.125" style="7" bestFit="1" customWidth="1"/>
    <col min="8" max="8" width="19.375" style="7" customWidth="1"/>
    <col min="9" max="9" width="14.75" style="7" customWidth="1"/>
    <col min="10" max="10" width="19.875" style="7" bestFit="1" customWidth="1"/>
    <col min="11" max="11" width="13.875" style="7" customWidth="1"/>
    <col min="12" max="16384" width="9" style="7"/>
  </cols>
  <sheetData>
    <row r="1" spans="1:11" ht="22.5" x14ac:dyDescent="0.15">
      <c r="A1" s="64" t="s">
        <v>0</v>
      </c>
      <c r="B1" s="64"/>
      <c r="C1" s="64"/>
      <c r="D1" s="64"/>
      <c r="E1" s="64"/>
      <c r="F1" s="64"/>
      <c r="G1" s="64"/>
      <c r="H1" s="64"/>
      <c r="I1" s="64"/>
      <c r="J1" s="64"/>
      <c r="K1" s="64"/>
    </row>
    <row r="2" spans="1:11" s="33" customFormat="1" ht="75" customHeight="1" x14ac:dyDescent="0.15">
      <c r="A2" s="32" t="s">
        <v>76</v>
      </c>
      <c r="B2" s="32" t="s">
        <v>77</v>
      </c>
      <c r="C2" s="32" t="s">
        <v>78</v>
      </c>
      <c r="D2" s="32" t="s">
        <v>130</v>
      </c>
      <c r="E2" s="32" t="s">
        <v>158</v>
      </c>
      <c r="F2" s="32" t="s">
        <v>79</v>
      </c>
      <c r="G2" s="32" t="s">
        <v>80</v>
      </c>
      <c r="H2" s="32" t="s">
        <v>127</v>
      </c>
      <c r="I2" s="32" t="s">
        <v>41</v>
      </c>
      <c r="J2" s="32" t="s">
        <v>81</v>
      </c>
      <c r="K2" s="32" t="s">
        <v>82</v>
      </c>
    </row>
    <row r="3" spans="1:11" x14ac:dyDescent="0.15">
      <c r="A3" s="34" t="s">
        <v>173</v>
      </c>
      <c r="B3" s="35">
        <v>122659</v>
      </c>
      <c r="C3" s="3"/>
      <c r="D3" s="3"/>
      <c r="E3" s="3" t="s">
        <v>159</v>
      </c>
      <c r="F3" s="3"/>
      <c r="G3" s="3"/>
      <c r="H3" s="4"/>
      <c r="I3" s="35" t="e">
        <f t="shared" ref="I3:I36" si="0">H3/G3</f>
        <v>#DIV/0!</v>
      </c>
      <c r="J3" s="36">
        <v>400</v>
      </c>
      <c r="K3" s="37" t="e">
        <f>I3*J3</f>
        <v>#DIV/0!</v>
      </c>
    </row>
    <row r="4" spans="1:11" x14ac:dyDescent="0.15">
      <c r="A4" s="34" t="s">
        <v>113</v>
      </c>
      <c r="B4" s="35">
        <v>7283561</v>
      </c>
      <c r="C4" s="3"/>
      <c r="D4" s="3"/>
      <c r="E4" s="3" t="s">
        <v>159</v>
      </c>
      <c r="F4" s="3"/>
      <c r="G4" s="3"/>
      <c r="H4" s="4"/>
      <c r="I4" s="35" t="e">
        <f t="shared" si="0"/>
        <v>#DIV/0!</v>
      </c>
      <c r="J4" s="36">
        <v>400</v>
      </c>
      <c r="K4" s="37" t="e">
        <f>I4*J4</f>
        <v>#DIV/0!</v>
      </c>
    </row>
    <row r="5" spans="1:11" x14ac:dyDescent="0.15">
      <c r="A5" s="34" t="s">
        <v>114</v>
      </c>
      <c r="B5" s="35">
        <v>7283594</v>
      </c>
      <c r="C5" s="3"/>
      <c r="D5" s="3"/>
      <c r="E5" s="3" t="s">
        <v>159</v>
      </c>
      <c r="F5" s="3"/>
      <c r="G5" s="3"/>
      <c r="H5" s="4"/>
      <c r="I5" s="35" t="e">
        <f t="shared" si="0"/>
        <v>#DIV/0!</v>
      </c>
      <c r="J5" s="36">
        <v>400</v>
      </c>
      <c r="K5" s="37" t="e">
        <f>I5*J5</f>
        <v>#DIV/0!</v>
      </c>
    </row>
    <row r="6" spans="1:11" x14ac:dyDescent="0.15">
      <c r="A6" s="34" t="s">
        <v>42</v>
      </c>
      <c r="B6" s="35">
        <v>3466327</v>
      </c>
      <c r="C6" s="3"/>
      <c r="D6" s="3"/>
      <c r="E6" s="3" t="s">
        <v>159</v>
      </c>
      <c r="F6" s="3"/>
      <c r="G6" s="3"/>
      <c r="H6" s="4"/>
      <c r="I6" s="35" t="e">
        <f t="shared" si="0"/>
        <v>#DIV/0!</v>
      </c>
      <c r="J6" s="36">
        <v>400</v>
      </c>
      <c r="K6" s="37" t="e">
        <f>I6*J6</f>
        <v>#DIV/0!</v>
      </c>
    </row>
    <row r="7" spans="1:11" x14ac:dyDescent="0.15">
      <c r="A7" s="34" t="s">
        <v>43</v>
      </c>
      <c r="B7" s="35">
        <v>123516</v>
      </c>
      <c r="C7" s="3"/>
      <c r="D7" s="3"/>
      <c r="E7" s="3" t="s">
        <v>159</v>
      </c>
      <c r="F7" s="3"/>
      <c r="G7" s="3"/>
      <c r="H7" s="4"/>
      <c r="I7" s="35" t="e">
        <f t="shared" si="0"/>
        <v>#DIV/0!</v>
      </c>
      <c r="J7" s="36">
        <v>400</v>
      </c>
      <c r="K7" s="37" t="e">
        <f t="shared" ref="K7:K36" si="1">I7*J7</f>
        <v>#DIV/0!</v>
      </c>
    </row>
    <row r="8" spans="1:11" x14ac:dyDescent="0.15">
      <c r="A8" s="34" t="s">
        <v>174</v>
      </c>
      <c r="B8" s="35">
        <v>708938</v>
      </c>
      <c r="C8" s="3"/>
      <c r="D8" s="3"/>
      <c r="E8" s="3" t="s">
        <v>159</v>
      </c>
      <c r="F8" s="3"/>
      <c r="G8" s="3"/>
      <c r="H8" s="4"/>
      <c r="I8" s="35" t="e">
        <f t="shared" si="0"/>
        <v>#DIV/0!</v>
      </c>
      <c r="J8" s="36">
        <v>6000</v>
      </c>
      <c r="K8" s="37" t="e">
        <f t="shared" si="1"/>
        <v>#DIV/0!</v>
      </c>
    </row>
    <row r="9" spans="1:11" x14ac:dyDescent="0.15">
      <c r="A9" s="34" t="s">
        <v>175</v>
      </c>
      <c r="B9" s="35">
        <v>104167</v>
      </c>
      <c r="C9" s="3"/>
      <c r="D9" s="3"/>
      <c r="E9" s="3" t="s">
        <v>159</v>
      </c>
      <c r="F9" s="3"/>
      <c r="G9" s="3"/>
      <c r="H9" s="4"/>
      <c r="I9" s="35" t="e">
        <f t="shared" si="0"/>
        <v>#DIV/0!</v>
      </c>
      <c r="J9" s="36">
        <v>1100</v>
      </c>
      <c r="K9" s="37" t="e">
        <f t="shared" si="1"/>
        <v>#DIV/0!</v>
      </c>
    </row>
    <row r="10" spans="1:11" x14ac:dyDescent="0.15">
      <c r="A10" s="34" t="s">
        <v>178</v>
      </c>
      <c r="B10" s="35">
        <v>315997</v>
      </c>
      <c r="C10" s="3"/>
      <c r="D10" s="3"/>
      <c r="E10" s="3" t="s">
        <v>159</v>
      </c>
      <c r="F10" s="3"/>
      <c r="G10" s="3"/>
      <c r="H10" s="4"/>
      <c r="I10" s="35" t="e">
        <f t="shared" si="0"/>
        <v>#DIV/0!</v>
      </c>
      <c r="J10" s="36">
        <v>1100</v>
      </c>
      <c r="K10" s="37" t="e">
        <f t="shared" si="1"/>
        <v>#DIV/0!</v>
      </c>
    </row>
    <row r="11" spans="1:11" x14ac:dyDescent="0.15">
      <c r="A11" s="34" t="s">
        <v>177</v>
      </c>
      <c r="B11" s="35">
        <v>3381299</v>
      </c>
      <c r="C11" s="3"/>
      <c r="D11" s="3"/>
      <c r="E11" s="3" t="s">
        <v>159</v>
      </c>
      <c r="F11" s="3"/>
      <c r="G11" s="3"/>
      <c r="H11" s="4"/>
      <c r="I11" s="35" t="e">
        <f t="shared" si="0"/>
        <v>#DIV/0!</v>
      </c>
      <c r="J11" s="36">
        <v>1400</v>
      </c>
      <c r="K11" s="37" t="e">
        <f t="shared" si="1"/>
        <v>#DIV/0!</v>
      </c>
    </row>
    <row r="12" spans="1:11" x14ac:dyDescent="0.15">
      <c r="A12" s="34" t="s">
        <v>176</v>
      </c>
      <c r="B12" s="35">
        <v>315997</v>
      </c>
      <c r="C12" s="3"/>
      <c r="D12" s="3"/>
      <c r="E12" s="3" t="s">
        <v>159</v>
      </c>
      <c r="F12" s="3"/>
      <c r="G12" s="3"/>
      <c r="H12" s="4"/>
      <c r="I12" s="35" t="e">
        <f>H12/G12</f>
        <v>#DIV/0!</v>
      </c>
      <c r="J12" s="36">
        <v>1000</v>
      </c>
      <c r="K12" s="37" t="e">
        <f>I12*J12</f>
        <v>#DIV/0!</v>
      </c>
    </row>
    <row r="13" spans="1:11" x14ac:dyDescent="0.15">
      <c r="A13" s="34" t="s">
        <v>1</v>
      </c>
      <c r="B13" s="35">
        <v>5366165</v>
      </c>
      <c r="C13" s="3"/>
      <c r="D13" s="3"/>
      <c r="E13" s="3" t="s">
        <v>159</v>
      </c>
      <c r="F13" s="3"/>
      <c r="G13" s="3"/>
      <c r="H13" s="4"/>
      <c r="I13" s="35" t="e">
        <f>H13/G13</f>
        <v>#DIV/0!</v>
      </c>
      <c r="J13" s="36">
        <v>6000</v>
      </c>
      <c r="K13" s="37" t="e">
        <f>I13*J13</f>
        <v>#DIV/0!</v>
      </c>
    </row>
    <row r="14" spans="1:11" x14ac:dyDescent="0.15">
      <c r="A14" s="34" t="s">
        <v>137</v>
      </c>
      <c r="B14" s="35">
        <v>564656</v>
      </c>
      <c r="C14" s="3"/>
      <c r="D14" s="3"/>
      <c r="E14" s="3" t="s">
        <v>159</v>
      </c>
      <c r="F14" s="3"/>
      <c r="G14" s="3"/>
      <c r="H14" s="4"/>
      <c r="I14" s="35" t="e">
        <f t="shared" si="0"/>
        <v>#DIV/0!</v>
      </c>
      <c r="J14" s="36">
        <v>110000</v>
      </c>
      <c r="K14" s="37" t="e">
        <f t="shared" si="1"/>
        <v>#DIV/0!</v>
      </c>
    </row>
    <row r="15" spans="1:11" x14ac:dyDescent="0.15">
      <c r="A15" s="34" t="s">
        <v>138</v>
      </c>
      <c r="B15" s="35">
        <v>4159458</v>
      </c>
      <c r="C15" s="3"/>
      <c r="D15" s="3"/>
      <c r="E15" s="3" t="s">
        <v>159</v>
      </c>
      <c r="F15" s="3"/>
      <c r="G15" s="3"/>
      <c r="H15" s="4"/>
      <c r="I15" s="35" t="e">
        <f t="shared" si="0"/>
        <v>#DIV/0!</v>
      </c>
      <c r="J15" s="36">
        <v>70000</v>
      </c>
      <c r="K15" s="37" t="e">
        <f t="shared" si="1"/>
        <v>#DIV/0!</v>
      </c>
    </row>
    <row r="16" spans="1:11" x14ac:dyDescent="0.15">
      <c r="A16" s="34" t="s">
        <v>4</v>
      </c>
      <c r="B16" s="35">
        <v>13094934</v>
      </c>
      <c r="C16" s="3"/>
      <c r="D16" s="3"/>
      <c r="E16" s="3" t="s">
        <v>159</v>
      </c>
      <c r="F16" s="3"/>
      <c r="G16" s="3"/>
      <c r="H16" s="4"/>
      <c r="I16" s="35" t="e">
        <f t="shared" si="0"/>
        <v>#DIV/0!</v>
      </c>
      <c r="J16" s="36">
        <v>3300</v>
      </c>
      <c r="K16" s="37" t="e">
        <f t="shared" si="1"/>
        <v>#DIV/0!</v>
      </c>
    </row>
    <row r="17" spans="1:11" x14ac:dyDescent="0.15">
      <c r="A17" s="34" t="s">
        <v>3</v>
      </c>
      <c r="B17" s="35">
        <v>13094876</v>
      </c>
      <c r="C17" s="3"/>
      <c r="D17" s="3"/>
      <c r="E17" s="3" t="s">
        <v>159</v>
      </c>
      <c r="F17" s="3"/>
      <c r="G17" s="3"/>
      <c r="H17" s="4"/>
      <c r="I17" s="35" t="e">
        <f t="shared" si="0"/>
        <v>#DIV/0!</v>
      </c>
      <c r="J17" s="36">
        <v>6700</v>
      </c>
      <c r="K17" s="37" t="e">
        <f t="shared" si="1"/>
        <v>#DIV/0!</v>
      </c>
    </row>
    <row r="18" spans="1:11" x14ac:dyDescent="0.15">
      <c r="A18" s="34" t="s">
        <v>2</v>
      </c>
      <c r="B18" s="35">
        <v>13094901</v>
      </c>
      <c r="C18" s="3"/>
      <c r="D18" s="3"/>
      <c r="E18" s="3" t="s">
        <v>159</v>
      </c>
      <c r="F18" s="3"/>
      <c r="G18" s="3"/>
      <c r="H18" s="4"/>
      <c r="I18" s="35" t="e">
        <f t="shared" si="0"/>
        <v>#DIV/0!</v>
      </c>
      <c r="J18" s="36">
        <v>6700</v>
      </c>
      <c r="K18" s="37" t="e">
        <f t="shared" si="1"/>
        <v>#DIV/0!</v>
      </c>
    </row>
    <row r="19" spans="1:11" x14ac:dyDescent="0.15">
      <c r="A19" s="34" t="s">
        <v>5</v>
      </c>
      <c r="B19" s="35">
        <v>5598691</v>
      </c>
      <c r="C19" s="3"/>
      <c r="D19" s="3"/>
      <c r="E19" s="3" t="s">
        <v>159</v>
      </c>
      <c r="F19" s="3"/>
      <c r="G19" s="3"/>
      <c r="H19" s="4"/>
      <c r="I19" s="35" t="e">
        <f t="shared" si="0"/>
        <v>#DIV/0!</v>
      </c>
      <c r="J19" s="36">
        <v>500</v>
      </c>
      <c r="K19" s="37" t="e">
        <f t="shared" si="1"/>
        <v>#DIV/0!</v>
      </c>
    </row>
    <row r="20" spans="1:11" x14ac:dyDescent="0.15">
      <c r="A20" s="34" t="s">
        <v>57</v>
      </c>
      <c r="B20" s="35">
        <v>139418</v>
      </c>
      <c r="C20" s="3"/>
      <c r="D20" s="3"/>
      <c r="E20" s="3" t="s">
        <v>159</v>
      </c>
      <c r="F20" s="3"/>
      <c r="G20" s="3"/>
      <c r="H20" s="4"/>
      <c r="I20" s="35" t="e">
        <f t="shared" si="0"/>
        <v>#DIV/0!</v>
      </c>
      <c r="J20" s="38">
        <v>100</v>
      </c>
      <c r="K20" s="37" t="e">
        <f t="shared" si="1"/>
        <v>#DIV/0!</v>
      </c>
    </row>
    <row r="21" spans="1:11" x14ac:dyDescent="0.15">
      <c r="A21" s="34" t="s">
        <v>104</v>
      </c>
      <c r="B21" s="35">
        <v>2516973</v>
      </c>
      <c r="C21" s="3"/>
      <c r="D21" s="3"/>
      <c r="E21" s="3" t="s">
        <v>159</v>
      </c>
      <c r="F21" s="3"/>
      <c r="G21" s="3"/>
      <c r="H21" s="4"/>
      <c r="I21" s="35" t="e">
        <f t="shared" si="0"/>
        <v>#DIV/0!</v>
      </c>
      <c r="J21" s="38">
        <v>750</v>
      </c>
      <c r="K21" s="37" t="e">
        <f t="shared" si="1"/>
        <v>#DIV/0!</v>
      </c>
    </row>
    <row r="22" spans="1:11" x14ac:dyDescent="0.15">
      <c r="A22" s="34" t="s">
        <v>105</v>
      </c>
      <c r="B22" s="35">
        <v>2517008</v>
      </c>
      <c r="C22" s="3"/>
      <c r="D22" s="3"/>
      <c r="E22" s="3" t="s">
        <v>159</v>
      </c>
      <c r="F22" s="3"/>
      <c r="G22" s="3"/>
      <c r="H22" s="4"/>
      <c r="I22" s="35" t="e">
        <f t="shared" si="0"/>
        <v>#DIV/0!</v>
      </c>
      <c r="J22" s="38">
        <v>250</v>
      </c>
      <c r="K22" s="37" t="e">
        <f t="shared" si="1"/>
        <v>#DIV/0!</v>
      </c>
    </row>
    <row r="23" spans="1:11" x14ac:dyDescent="0.15">
      <c r="A23" s="34" t="s">
        <v>115</v>
      </c>
      <c r="B23" s="35">
        <v>123538</v>
      </c>
      <c r="C23" s="3"/>
      <c r="D23" s="3"/>
      <c r="E23" s="3" t="s">
        <v>159</v>
      </c>
      <c r="F23" s="3"/>
      <c r="G23" s="3"/>
      <c r="H23" s="4"/>
      <c r="I23" s="35" t="e">
        <f t="shared" si="0"/>
        <v>#DIV/0!</v>
      </c>
      <c r="J23" s="39">
        <v>25000</v>
      </c>
      <c r="K23" s="37" t="e">
        <f t="shared" si="1"/>
        <v>#DIV/0!</v>
      </c>
    </row>
    <row r="24" spans="1:11" x14ac:dyDescent="0.15">
      <c r="A24" s="34" t="s">
        <v>6</v>
      </c>
      <c r="B24" s="35">
        <v>3046997</v>
      </c>
      <c r="C24" s="3"/>
      <c r="D24" s="3"/>
      <c r="E24" s="3" t="s">
        <v>159</v>
      </c>
      <c r="F24" s="3"/>
      <c r="G24" s="3"/>
      <c r="H24" s="4"/>
      <c r="I24" s="35" t="e">
        <f t="shared" si="0"/>
        <v>#DIV/0!</v>
      </c>
      <c r="J24" s="36">
        <v>350</v>
      </c>
      <c r="K24" s="37" t="e">
        <f t="shared" si="1"/>
        <v>#DIV/0!</v>
      </c>
    </row>
    <row r="25" spans="1:11" x14ac:dyDescent="0.15">
      <c r="A25" s="34" t="s">
        <v>163</v>
      </c>
      <c r="B25" s="35">
        <v>9421221</v>
      </c>
      <c r="C25" s="3"/>
      <c r="D25" s="3"/>
      <c r="E25" s="3" t="s">
        <v>159</v>
      </c>
      <c r="F25" s="3"/>
      <c r="G25" s="3"/>
      <c r="H25" s="4"/>
      <c r="I25" s="35" t="e">
        <f t="shared" si="0"/>
        <v>#DIV/0!</v>
      </c>
      <c r="J25" s="36">
        <v>1700</v>
      </c>
      <c r="K25" s="37" t="e">
        <f t="shared" si="1"/>
        <v>#DIV/0!</v>
      </c>
    </row>
    <row r="26" spans="1:11" x14ac:dyDescent="0.15">
      <c r="A26" s="34" t="s">
        <v>56</v>
      </c>
      <c r="B26" s="35">
        <v>1148163</v>
      </c>
      <c r="C26" s="3"/>
      <c r="D26" s="3"/>
      <c r="E26" s="3" t="s">
        <v>159</v>
      </c>
      <c r="F26" s="3"/>
      <c r="G26" s="3"/>
      <c r="H26" s="4"/>
      <c r="I26" s="35" t="e">
        <f t="shared" si="0"/>
        <v>#DIV/0!</v>
      </c>
      <c r="J26" s="39">
        <v>25000</v>
      </c>
      <c r="K26" s="37" t="e">
        <f t="shared" si="1"/>
        <v>#DIV/0!</v>
      </c>
    </row>
    <row r="27" spans="1:11" x14ac:dyDescent="0.15">
      <c r="A27" s="34" t="s">
        <v>140</v>
      </c>
      <c r="B27" s="35">
        <v>125171</v>
      </c>
      <c r="C27" s="3"/>
      <c r="D27" s="3"/>
      <c r="E27" s="3" t="s">
        <v>159</v>
      </c>
      <c r="F27" s="3"/>
      <c r="G27" s="3"/>
      <c r="H27" s="4"/>
      <c r="I27" s="35" t="e">
        <f t="shared" si="0"/>
        <v>#DIV/0!</v>
      </c>
      <c r="J27" s="36">
        <v>6000</v>
      </c>
      <c r="K27" s="37" t="e">
        <f t="shared" si="1"/>
        <v>#DIV/0!</v>
      </c>
    </row>
    <row r="28" spans="1:11" x14ac:dyDescent="0.15">
      <c r="A28" s="34" t="s">
        <v>172</v>
      </c>
      <c r="B28" s="35">
        <v>190995</v>
      </c>
      <c r="C28" s="3"/>
      <c r="D28" s="3"/>
      <c r="E28" s="3" t="s">
        <v>159</v>
      </c>
      <c r="F28" s="3"/>
      <c r="G28" s="3"/>
      <c r="H28" s="4"/>
      <c r="I28" s="35" t="e">
        <f t="shared" si="0"/>
        <v>#DIV/0!</v>
      </c>
      <c r="J28" s="38">
        <v>1500</v>
      </c>
      <c r="K28" s="37" t="e">
        <f t="shared" si="1"/>
        <v>#DIV/0!</v>
      </c>
    </row>
    <row r="29" spans="1:11" x14ac:dyDescent="0.15">
      <c r="A29" s="34" t="s">
        <v>139</v>
      </c>
      <c r="B29" s="35">
        <v>5499062</v>
      </c>
      <c r="C29" s="3"/>
      <c r="D29" s="3"/>
      <c r="E29" s="3" t="s">
        <v>159</v>
      </c>
      <c r="F29" s="3"/>
      <c r="G29" s="3"/>
      <c r="H29" s="4"/>
      <c r="I29" s="35" t="e">
        <f t="shared" si="0"/>
        <v>#DIV/0!</v>
      </c>
      <c r="J29" s="36">
        <v>6000</v>
      </c>
      <c r="K29" s="37" t="e">
        <f t="shared" si="1"/>
        <v>#DIV/0!</v>
      </c>
    </row>
    <row r="30" spans="1:11" x14ac:dyDescent="0.15">
      <c r="A30" s="34" t="s">
        <v>120</v>
      </c>
      <c r="B30" s="35">
        <v>319375</v>
      </c>
      <c r="C30" s="3"/>
      <c r="D30" s="3"/>
      <c r="E30" s="3" t="s">
        <v>159</v>
      </c>
      <c r="F30" s="3"/>
      <c r="G30" s="3"/>
      <c r="H30" s="4"/>
      <c r="I30" s="35" t="e">
        <f t="shared" si="0"/>
        <v>#DIV/0!</v>
      </c>
      <c r="J30" s="36">
        <v>650</v>
      </c>
      <c r="K30" s="37" t="e">
        <f t="shared" si="1"/>
        <v>#DIV/0!</v>
      </c>
    </row>
    <row r="31" spans="1:11" x14ac:dyDescent="0.15">
      <c r="A31" s="34" t="s">
        <v>116</v>
      </c>
      <c r="B31" s="35">
        <v>109494</v>
      </c>
      <c r="C31" s="3"/>
      <c r="D31" s="3"/>
      <c r="E31" s="3" t="s">
        <v>159</v>
      </c>
      <c r="F31" s="3"/>
      <c r="G31" s="3"/>
      <c r="H31" s="4"/>
      <c r="I31" s="35" t="e">
        <f t="shared" si="0"/>
        <v>#DIV/0!</v>
      </c>
      <c r="J31" s="36">
        <v>2000</v>
      </c>
      <c r="K31" s="37" t="e">
        <f t="shared" si="1"/>
        <v>#DIV/0!</v>
      </c>
    </row>
    <row r="32" spans="1:11" x14ac:dyDescent="0.15">
      <c r="A32" s="34" t="s">
        <v>126</v>
      </c>
      <c r="B32" s="35">
        <v>3100847</v>
      </c>
      <c r="C32" s="3"/>
      <c r="D32" s="3"/>
      <c r="E32" s="3" t="s">
        <v>159</v>
      </c>
      <c r="F32" s="3"/>
      <c r="G32" s="3"/>
      <c r="H32" s="4"/>
      <c r="I32" s="35" t="e">
        <f t="shared" si="0"/>
        <v>#DIV/0!</v>
      </c>
      <c r="J32" s="39">
        <v>25000</v>
      </c>
      <c r="K32" s="37" t="e">
        <f t="shared" si="1"/>
        <v>#DIV/0!</v>
      </c>
    </row>
    <row r="33" spans="1:11" x14ac:dyDescent="0.15">
      <c r="A33" s="34" t="s">
        <v>55</v>
      </c>
      <c r="B33" s="35">
        <v>2580314</v>
      </c>
      <c r="C33" s="3"/>
      <c r="D33" s="3"/>
      <c r="E33" s="3" t="s">
        <v>159</v>
      </c>
      <c r="F33" s="3"/>
      <c r="G33" s="3"/>
      <c r="H33" s="4"/>
      <c r="I33" s="35" t="e">
        <f t="shared" si="0"/>
        <v>#DIV/0!</v>
      </c>
      <c r="J33" s="38">
        <v>2500</v>
      </c>
      <c r="K33" s="37" t="e">
        <f t="shared" si="1"/>
        <v>#DIV/0!</v>
      </c>
    </row>
    <row r="34" spans="1:11" x14ac:dyDescent="0.15">
      <c r="A34" s="34" t="s">
        <v>89</v>
      </c>
      <c r="B34" s="35">
        <v>136533</v>
      </c>
      <c r="C34" s="3"/>
      <c r="D34" s="3"/>
      <c r="E34" s="3" t="s">
        <v>159</v>
      </c>
      <c r="F34" s="3"/>
      <c r="G34" s="3"/>
      <c r="H34" s="4"/>
      <c r="I34" s="35" t="e">
        <f t="shared" si="0"/>
        <v>#DIV/0!</v>
      </c>
      <c r="J34" s="36">
        <v>1000</v>
      </c>
      <c r="K34" s="37" t="e">
        <f t="shared" si="1"/>
        <v>#DIV/0!</v>
      </c>
    </row>
    <row r="35" spans="1:11" x14ac:dyDescent="0.15">
      <c r="A35" s="34" t="s">
        <v>95</v>
      </c>
      <c r="B35" s="35">
        <v>128912</v>
      </c>
      <c r="C35" s="3"/>
      <c r="D35" s="3"/>
      <c r="E35" s="3" t="s">
        <v>159</v>
      </c>
      <c r="F35" s="3"/>
      <c r="G35" s="3"/>
      <c r="H35" s="4"/>
      <c r="I35" s="35" t="e">
        <f t="shared" si="0"/>
        <v>#DIV/0!</v>
      </c>
      <c r="J35" s="36">
        <v>1800</v>
      </c>
      <c r="K35" s="37" t="e">
        <f t="shared" si="1"/>
        <v>#DIV/0!</v>
      </c>
    </row>
    <row r="36" spans="1:11" x14ac:dyDescent="0.15">
      <c r="A36" s="34" t="s">
        <v>90</v>
      </c>
      <c r="B36" s="35">
        <v>11057124</v>
      </c>
      <c r="C36" s="3"/>
      <c r="D36" s="3"/>
      <c r="E36" s="3" t="s">
        <v>159</v>
      </c>
      <c r="F36" s="3"/>
      <c r="G36" s="3"/>
      <c r="H36" s="4"/>
      <c r="I36" s="35" t="e">
        <f t="shared" si="0"/>
        <v>#DIV/0!</v>
      </c>
      <c r="J36" s="39">
        <v>25000</v>
      </c>
      <c r="K36" s="37" t="e">
        <f t="shared" si="1"/>
        <v>#DIV/0!</v>
      </c>
    </row>
    <row r="37" spans="1:11" x14ac:dyDescent="0.15">
      <c r="A37" s="34" t="s">
        <v>45</v>
      </c>
      <c r="B37" s="35">
        <v>115655</v>
      </c>
      <c r="C37" s="3"/>
      <c r="D37" s="3"/>
      <c r="E37" s="3" t="s">
        <v>159</v>
      </c>
      <c r="F37" s="3"/>
      <c r="G37" s="3"/>
      <c r="H37" s="4"/>
      <c r="I37" s="35" t="e">
        <f t="shared" ref="I37:I68" si="2">H37/G37</f>
        <v>#DIV/0!</v>
      </c>
      <c r="J37" s="39">
        <v>25000</v>
      </c>
      <c r="K37" s="37" t="e">
        <f t="shared" ref="K37:K68" si="3">I37*J37</f>
        <v>#DIV/0!</v>
      </c>
    </row>
    <row r="38" spans="1:11" x14ac:dyDescent="0.15">
      <c r="A38" s="34" t="s">
        <v>46</v>
      </c>
      <c r="B38" s="35">
        <v>115575</v>
      </c>
      <c r="C38" s="3"/>
      <c r="D38" s="3"/>
      <c r="E38" s="3" t="s">
        <v>159</v>
      </c>
      <c r="F38" s="3"/>
      <c r="G38" s="3"/>
      <c r="H38" s="4"/>
      <c r="I38" s="35" t="e">
        <f t="shared" si="2"/>
        <v>#DIV/0!</v>
      </c>
      <c r="J38" s="39">
        <v>25000</v>
      </c>
      <c r="K38" s="37" t="e">
        <f t="shared" si="3"/>
        <v>#DIV/0!</v>
      </c>
    </row>
    <row r="39" spans="1:11" x14ac:dyDescent="0.15">
      <c r="A39" s="34" t="s">
        <v>192</v>
      </c>
      <c r="B39" s="35">
        <v>311265</v>
      </c>
      <c r="C39" s="3"/>
      <c r="D39" s="3"/>
      <c r="E39" s="3" t="s">
        <v>159</v>
      </c>
      <c r="F39" s="3"/>
      <c r="G39" s="3"/>
      <c r="H39" s="4"/>
      <c r="I39" s="35" t="e">
        <f t="shared" si="2"/>
        <v>#DIV/0!</v>
      </c>
      <c r="J39" s="38">
        <v>350</v>
      </c>
      <c r="K39" s="37" t="e">
        <f t="shared" si="3"/>
        <v>#DIV/0!</v>
      </c>
    </row>
    <row r="40" spans="1:11" x14ac:dyDescent="0.15">
      <c r="A40" s="34" t="s">
        <v>184</v>
      </c>
      <c r="B40" s="35">
        <v>327293</v>
      </c>
      <c r="C40" s="3"/>
      <c r="D40" s="3"/>
      <c r="E40" s="3" t="s">
        <v>159</v>
      </c>
      <c r="F40" s="3"/>
      <c r="G40" s="3"/>
      <c r="H40" s="4"/>
      <c r="I40" s="35" t="e">
        <f t="shared" si="2"/>
        <v>#DIV/0!</v>
      </c>
      <c r="J40" s="36">
        <v>1300</v>
      </c>
      <c r="K40" s="37" t="e">
        <f t="shared" si="3"/>
        <v>#DIV/0!</v>
      </c>
    </row>
    <row r="41" spans="1:11" x14ac:dyDescent="0.15">
      <c r="A41" s="34" t="s">
        <v>191</v>
      </c>
      <c r="B41" s="35">
        <v>311287</v>
      </c>
      <c r="C41" s="3"/>
      <c r="D41" s="3"/>
      <c r="E41" s="3" t="s">
        <v>159</v>
      </c>
      <c r="F41" s="3"/>
      <c r="G41" s="3"/>
      <c r="H41" s="4"/>
      <c r="I41" s="35" t="e">
        <f t="shared" si="2"/>
        <v>#DIV/0!</v>
      </c>
      <c r="J41" s="38">
        <v>350</v>
      </c>
      <c r="K41" s="37" t="e">
        <f t="shared" si="3"/>
        <v>#DIV/0!</v>
      </c>
    </row>
    <row r="42" spans="1:11" x14ac:dyDescent="0.15">
      <c r="A42" s="34" t="s">
        <v>185</v>
      </c>
      <c r="B42" s="35">
        <v>327338</v>
      </c>
      <c r="C42" s="3"/>
      <c r="D42" s="3"/>
      <c r="E42" s="3" t="s">
        <v>159</v>
      </c>
      <c r="F42" s="3"/>
      <c r="G42" s="3"/>
      <c r="H42" s="4"/>
      <c r="I42" s="35" t="e">
        <f t="shared" si="2"/>
        <v>#DIV/0!</v>
      </c>
      <c r="J42" s="36">
        <v>1300</v>
      </c>
      <c r="K42" s="37" t="e">
        <f t="shared" si="3"/>
        <v>#DIV/0!</v>
      </c>
    </row>
    <row r="43" spans="1:11" x14ac:dyDescent="0.15">
      <c r="A43" s="34" t="s">
        <v>166</v>
      </c>
      <c r="B43" s="35">
        <v>1494992</v>
      </c>
      <c r="C43" s="3"/>
      <c r="D43" s="3"/>
      <c r="E43" s="3" t="s">
        <v>159</v>
      </c>
      <c r="F43" s="3"/>
      <c r="G43" s="3"/>
      <c r="H43" s="4"/>
      <c r="I43" s="35" t="e">
        <f t="shared" si="2"/>
        <v>#DIV/0!</v>
      </c>
      <c r="J43" s="39">
        <v>1400</v>
      </c>
      <c r="K43" s="37" t="e">
        <f t="shared" si="3"/>
        <v>#DIV/0!</v>
      </c>
    </row>
    <row r="44" spans="1:11" x14ac:dyDescent="0.15">
      <c r="A44" s="34" t="s">
        <v>122</v>
      </c>
      <c r="B44" s="35">
        <v>3460806</v>
      </c>
      <c r="C44" s="3"/>
      <c r="D44" s="3"/>
      <c r="E44" s="3" t="s">
        <v>159</v>
      </c>
      <c r="F44" s="3"/>
      <c r="G44" s="3"/>
      <c r="H44" s="4"/>
      <c r="I44" s="35" t="e">
        <f t="shared" si="2"/>
        <v>#DIV/0!</v>
      </c>
      <c r="J44" s="39">
        <v>75000</v>
      </c>
      <c r="K44" s="37" t="e">
        <f t="shared" si="3"/>
        <v>#DIV/0!</v>
      </c>
    </row>
    <row r="45" spans="1:11" x14ac:dyDescent="0.15">
      <c r="A45" s="34" t="s">
        <v>125</v>
      </c>
      <c r="B45" s="35">
        <v>3116897</v>
      </c>
      <c r="C45" s="3"/>
      <c r="D45" s="3"/>
      <c r="E45" s="3" t="s">
        <v>159</v>
      </c>
      <c r="F45" s="3"/>
      <c r="G45" s="3"/>
      <c r="H45" s="4"/>
      <c r="I45" s="35" t="e">
        <f t="shared" si="2"/>
        <v>#DIV/0!</v>
      </c>
      <c r="J45" s="38">
        <v>350</v>
      </c>
      <c r="K45" s="37" t="e">
        <f t="shared" si="3"/>
        <v>#DIV/0!</v>
      </c>
    </row>
    <row r="46" spans="1:11" x14ac:dyDescent="0.15">
      <c r="A46" s="34" t="s">
        <v>124</v>
      </c>
      <c r="B46" s="35">
        <v>3116749</v>
      </c>
      <c r="C46" s="3"/>
      <c r="D46" s="3"/>
      <c r="E46" s="3" t="s">
        <v>159</v>
      </c>
      <c r="F46" s="3"/>
      <c r="G46" s="3"/>
      <c r="H46" s="4"/>
      <c r="I46" s="35" t="e">
        <f t="shared" si="2"/>
        <v>#DIV/0!</v>
      </c>
      <c r="J46" s="38">
        <v>250</v>
      </c>
      <c r="K46" s="37" t="e">
        <f t="shared" si="3"/>
        <v>#DIV/0!</v>
      </c>
    </row>
    <row r="47" spans="1:11" x14ac:dyDescent="0.15">
      <c r="A47" s="34" t="s">
        <v>123</v>
      </c>
      <c r="B47" s="35">
        <v>3464467</v>
      </c>
      <c r="C47" s="3"/>
      <c r="D47" s="3"/>
      <c r="E47" s="3" t="s">
        <v>159</v>
      </c>
      <c r="F47" s="3"/>
      <c r="G47" s="3"/>
      <c r="H47" s="4"/>
      <c r="I47" s="35" t="e">
        <f t="shared" si="2"/>
        <v>#DIV/0!</v>
      </c>
      <c r="J47" s="38">
        <v>350</v>
      </c>
      <c r="K47" s="37" t="e">
        <f t="shared" si="3"/>
        <v>#DIV/0!</v>
      </c>
    </row>
    <row r="48" spans="1:11" x14ac:dyDescent="0.15">
      <c r="A48" s="34" t="s">
        <v>186</v>
      </c>
      <c r="B48" s="35">
        <v>2797346</v>
      </c>
      <c r="C48" s="3"/>
      <c r="D48" s="3"/>
      <c r="E48" s="3" t="s">
        <v>159</v>
      </c>
      <c r="F48" s="3"/>
      <c r="G48" s="3"/>
      <c r="H48" s="4"/>
      <c r="I48" s="35" t="e">
        <f t="shared" si="2"/>
        <v>#DIV/0!</v>
      </c>
      <c r="J48" s="39">
        <v>35000</v>
      </c>
      <c r="K48" s="37" t="e">
        <f t="shared" si="3"/>
        <v>#DIV/0!</v>
      </c>
    </row>
    <row r="49" spans="1:11" x14ac:dyDescent="0.15">
      <c r="A49" s="34" t="s">
        <v>187</v>
      </c>
      <c r="B49" s="35">
        <v>1085509</v>
      </c>
      <c r="C49" s="3"/>
      <c r="D49" s="3"/>
      <c r="E49" s="3" t="s">
        <v>159</v>
      </c>
      <c r="F49" s="3"/>
      <c r="G49" s="3"/>
      <c r="H49" s="4"/>
      <c r="I49" s="35" t="e">
        <f t="shared" si="2"/>
        <v>#DIV/0!</v>
      </c>
      <c r="J49" s="39">
        <v>35000</v>
      </c>
      <c r="K49" s="37" t="e">
        <f t="shared" si="3"/>
        <v>#DIV/0!</v>
      </c>
    </row>
    <row r="50" spans="1:11" x14ac:dyDescent="0.15">
      <c r="A50" s="34" t="s">
        <v>164</v>
      </c>
      <c r="B50" s="35">
        <v>4566045</v>
      </c>
      <c r="C50" s="3"/>
      <c r="D50" s="3"/>
      <c r="E50" s="3" t="s">
        <v>159</v>
      </c>
      <c r="F50" s="3"/>
      <c r="G50" s="3"/>
      <c r="H50" s="4"/>
      <c r="I50" s="35" t="e">
        <f t="shared" si="2"/>
        <v>#DIV/0!</v>
      </c>
      <c r="J50" s="36">
        <v>18000</v>
      </c>
      <c r="K50" s="37" t="e">
        <f t="shared" si="3"/>
        <v>#DIV/0!</v>
      </c>
    </row>
    <row r="51" spans="1:11" x14ac:dyDescent="0.15">
      <c r="A51" s="34" t="s">
        <v>190</v>
      </c>
      <c r="B51" s="35">
        <v>466123</v>
      </c>
      <c r="C51" s="3"/>
      <c r="D51" s="3"/>
      <c r="E51" s="3" t="s">
        <v>159</v>
      </c>
      <c r="F51" s="3"/>
      <c r="G51" s="3"/>
      <c r="H51" s="4"/>
      <c r="I51" s="35" t="e">
        <f t="shared" si="2"/>
        <v>#DIV/0!</v>
      </c>
      <c r="J51" s="36">
        <v>6000</v>
      </c>
      <c r="K51" s="37" t="e">
        <f t="shared" si="3"/>
        <v>#DIV/0!</v>
      </c>
    </row>
    <row r="52" spans="1:11" x14ac:dyDescent="0.15">
      <c r="A52" s="34" t="s">
        <v>188</v>
      </c>
      <c r="B52" s="35">
        <v>149218</v>
      </c>
      <c r="C52" s="3"/>
      <c r="D52" s="3"/>
      <c r="E52" s="3" t="s">
        <v>159</v>
      </c>
      <c r="F52" s="3"/>
      <c r="G52" s="3"/>
      <c r="H52" s="4"/>
      <c r="I52" s="35" t="e">
        <f t="shared" si="2"/>
        <v>#DIV/0!</v>
      </c>
      <c r="J52" s="36">
        <v>18000</v>
      </c>
      <c r="K52" s="37" t="e">
        <f t="shared" si="3"/>
        <v>#DIV/0!</v>
      </c>
    </row>
    <row r="53" spans="1:11" x14ac:dyDescent="0.15">
      <c r="A53" s="34" t="s">
        <v>93</v>
      </c>
      <c r="B53" s="35">
        <v>2096876</v>
      </c>
      <c r="C53" s="3"/>
      <c r="D53" s="3"/>
      <c r="E53" s="3" t="s">
        <v>159</v>
      </c>
      <c r="F53" s="3"/>
      <c r="G53" s="3"/>
      <c r="H53" s="4"/>
      <c r="I53" s="35" t="e">
        <f t="shared" si="2"/>
        <v>#DIV/0!</v>
      </c>
      <c r="J53" s="36">
        <v>1500</v>
      </c>
      <c r="K53" s="37" t="e">
        <f t="shared" si="3"/>
        <v>#DIV/0!</v>
      </c>
    </row>
    <row r="54" spans="1:11" x14ac:dyDescent="0.15">
      <c r="A54" s="34" t="s">
        <v>94</v>
      </c>
      <c r="B54" s="35">
        <v>149969</v>
      </c>
      <c r="C54" s="3"/>
      <c r="D54" s="3"/>
      <c r="E54" s="3" t="s">
        <v>159</v>
      </c>
      <c r="F54" s="3"/>
      <c r="G54" s="3"/>
      <c r="H54" s="4"/>
      <c r="I54" s="35" t="e">
        <f t="shared" si="2"/>
        <v>#DIV/0!</v>
      </c>
      <c r="J54" s="36">
        <v>5000</v>
      </c>
      <c r="K54" s="37" t="e">
        <f t="shared" si="3"/>
        <v>#DIV/0!</v>
      </c>
    </row>
    <row r="55" spans="1:11" x14ac:dyDescent="0.15">
      <c r="A55" s="34" t="s">
        <v>91</v>
      </c>
      <c r="B55" s="35">
        <v>2427188</v>
      </c>
      <c r="C55" s="3"/>
      <c r="D55" s="3"/>
      <c r="E55" s="3" t="s">
        <v>159</v>
      </c>
      <c r="F55" s="3"/>
      <c r="G55" s="3"/>
      <c r="H55" s="4"/>
      <c r="I55" s="35" t="e">
        <f t="shared" si="2"/>
        <v>#DIV/0!</v>
      </c>
      <c r="J55" s="36">
        <v>4000</v>
      </c>
      <c r="K55" s="37" t="e">
        <f t="shared" si="3"/>
        <v>#DIV/0!</v>
      </c>
    </row>
    <row r="56" spans="1:11" x14ac:dyDescent="0.15">
      <c r="A56" s="34" t="s">
        <v>92</v>
      </c>
      <c r="B56" s="35">
        <v>150598</v>
      </c>
      <c r="C56" s="3"/>
      <c r="D56" s="3"/>
      <c r="E56" s="3" t="s">
        <v>159</v>
      </c>
      <c r="F56" s="3"/>
      <c r="G56" s="3"/>
      <c r="H56" s="4"/>
      <c r="I56" s="35" t="e">
        <f t="shared" si="2"/>
        <v>#DIV/0!</v>
      </c>
      <c r="J56" s="36">
        <v>4000</v>
      </c>
      <c r="K56" s="37" t="e">
        <f t="shared" si="3"/>
        <v>#DIV/0!</v>
      </c>
    </row>
    <row r="57" spans="1:11" x14ac:dyDescent="0.15">
      <c r="A57" s="34" t="s">
        <v>22</v>
      </c>
      <c r="B57" s="35">
        <v>106814</v>
      </c>
      <c r="C57" s="3"/>
      <c r="D57" s="3"/>
      <c r="E57" s="3" t="s">
        <v>159</v>
      </c>
      <c r="F57" s="3"/>
      <c r="G57" s="3"/>
      <c r="H57" s="4"/>
      <c r="I57" s="35" t="e">
        <f t="shared" si="2"/>
        <v>#DIV/0!</v>
      </c>
      <c r="J57" s="39">
        <v>3700</v>
      </c>
      <c r="K57" s="37" t="e">
        <f t="shared" si="3"/>
        <v>#DIV/0!</v>
      </c>
    </row>
    <row r="58" spans="1:11" x14ac:dyDescent="0.15">
      <c r="A58" s="34" t="s">
        <v>183</v>
      </c>
      <c r="B58" s="35">
        <v>7748432</v>
      </c>
      <c r="C58" s="3"/>
      <c r="D58" s="3"/>
      <c r="E58" s="3" t="s">
        <v>159</v>
      </c>
      <c r="F58" s="3"/>
      <c r="G58" s="3"/>
      <c r="H58" s="4"/>
      <c r="I58" s="35" t="e">
        <f t="shared" si="2"/>
        <v>#DIV/0!</v>
      </c>
      <c r="J58" s="39">
        <v>250000</v>
      </c>
      <c r="K58" s="37" t="e">
        <f t="shared" si="3"/>
        <v>#DIV/0!</v>
      </c>
    </row>
    <row r="59" spans="1:11" x14ac:dyDescent="0.15">
      <c r="A59" s="34" t="s">
        <v>171</v>
      </c>
      <c r="B59" s="35">
        <v>5938162</v>
      </c>
      <c r="C59" s="3"/>
      <c r="D59" s="3"/>
      <c r="E59" s="3" t="s">
        <v>159</v>
      </c>
      <c r="F59" s="3"/>
      <c r="G59" s="3"/>
      <c r="H59" s="4"/>
      <c r="I59" s="35" t="e">
        <f t="shared" si="2"/>
        <v>#DIV/0!</v>
      </c>
      <c r="J59" s="39">
        <v>250000</v>
      </c>
      <c r="K59" s="37" t="e">
        <f t="shared" si="3"/>
        <v>#DIV/0!</v>
      </c>
    </row>
    <row r="60" spans="1:11" x14ac:dyDescent="0.15">
      <c r="A60" s="34" t="s">
        <v>182</v>
      </c>
      <c r="B60" s="35">
        <v>1863202</v>
      </c>
      <c r="C60" s="3"/>
      <c r="D60" s="3"/>
      <c r="E60" s="3" t="s">
        <v>159</v>
      </c>
      <c r="F60" s="3"/>
      <c r="G60" s="3"/>
      <c r="H60" s="4"/>
      <c r="I60" s="35" t="e">
        <f t="shared" si="2"/>
        <v>#DIV/0!</v>
      </c>
      <c r="J60" s="39">
        <v>250000</v>
      </c>
      <c r="K60" s="37" t="e">
        <f t="shared" si="3"/>
        <v>#DIV/0!</v>
      </c>
    </row>
    <row r="61" spans="1:11" x14ac:dyDescent="0.15">
      <c r="A61" s="34" t="s">
        <v>88</v>
      </c>
      <c r="B61" s="35">
        <v>5002534</v>
      </c>
      <c r="C61" s="3"/>
      <c r="D61" s="3"/>
      <c r="E61" s="3" t="s">
        <v>159</v>
      </c>
      <c r="F61" s="3"/>
      <c r="G61" s="3"/>
      <c r="H61" s="4"/>
      <c r="I61" s="35" t="e">
        <f t="shared" si="2"/>
        <v>#DIV/0!</v>
      </c>
      <c r="J61" s="39">
        <v>250000</v>
      </c>
      <c r="K61" s="37" t="e">
        <f t="shared" si="3"/>
        <v>#DIV/0!</v>
      </c>
    </row>
    <row r="62" spans="1:11" x14ac:dyDescent="0.15">
      <c r="A62" s="34" t="s">
        <v>179</v>
      </c>
      <c r="B62" s="35">
        <v>4984643</v>
      </c>
      <c r="C62" s="3"/>
      <c r="D62" s="3"/>
      <c r="E62" s="3" t="s">
        <v>159</v>
      </c>
      <c r="F62" s="3"/>
      <c r="G62" s="3"/>
      <c r="H62" s="4"/>
      <c r="I62" s="35" t="e">
        <f t="shared" si="2"/>
        <v>#DIV/0!</v>
      </c>
      <c r="J62" s="36">
        <v>100</v>
      </c>
      <c r="K62" s="37" t="e">
        <f t="shared" si="3"/>
        <v>#DIV/0!</v>
      </c>
    </row>
    <row r="63" spans="1:11" x14ac:dyDescent="0.15">
      <c r="A63" s="34" t="s">
        <v>180</v>
      </c>
      <c r="B63" s="35">
        <v>4987209</v>
      </c>
      <c r="C63" s="3"/>
      <c r="D63" s="3"/>
      <c r="E63" s="3" t="s">
        <v>159</v>
      </c>
      <c r="F63" s="3"/>
      <c r="G63" s="3"/>
      <c r="H63" s="4"/>
      <c r="I63" s="35" t="e">
        <f t="shared" si="2"/>
        <v>#DIV/0!</v>
      </c>
      <c r="J63" s="36">
        <v>50</v>
      </c>
      <c r="K63" s="37" t="e">
        <f t="shared" si="3"/>
        <v>#DIV/0!</v>
      </c>
    </row>
    <row r="64" spans="1:11" x14ac:dyDescent="0.15">
      <c r="A64" s="34" t="s">
        <v>181</v>
      </c>
      <c r="B64" s="35">
        <v>2516869</v>
      </c>
      <c r="C64" s="3"/>
      <c r="D64" s="3"/>
      <c r="E64" s="3" t="s">
        <v>159</v>
      </c>
      <c r="F64" s="3"/>
      <c r="G64" s="3"/>
      <c r="H64" s="4"/>
      <c r="I64" s="35" t="e">
        <f t="shared" si="2"/>
        <v>#DIV/0!</v>
      </c>
      <c r="J64" s="36">
        <v>200</v>
      </c>
      <c r="K64" s="37" t="e">
        <f t="shared" si="3"/>
        <v>#DIV/0!</v>
      </c>
    </row>
    <row r="65" spans="1:11" x14ac:dyDescent="0.15">
      <c r="A65" s="34" t="s">
        <v>44</v>
      </c>
      <c r="B65" s="35">
        <v>101896</v>
      </c>
      <c r="C65" s="3"/>
      <c r="D65" s="3"/>
      <c r="E65" s="3" t="s">
        <v>159</v>
      </c>
      <c r="F65" s="3"/>
      <c r="G65" s="3"/>
      <c r="H65" s="4"/>
      <c r="I65" s="35" t="e">
        <f t="shared" si="2"/>
        <v>#DIV/0!</v>
      </c>
      <c r="J65" s="36">
        <v>200</v>
      </c>
      <c r="K65" s="37" t="e">
        <f t="shared" si="3"/>
        <v>#DIV/0!</v>
      </c>
    </row>
    <row r="66" spans="1:11" x14ac:dyDescent="0.15">
      <c r="A66" s="40" t="s">
        <v>54</v>
      </c>
      <c r="B66" s="35">
        <v>5987002</v>
      </c>
      <c r="C66" s="3"/>
      <c r="D66" s="3"/>
      <c r="E66" s="3" t="s">
        <v>159</v>
      </c>
      <c r="F66" s="3"/>
      <c r="G66" s="3"/>
      <c r="H66" s="4"/>
      <c r="I66" s="35" t="e">
        <f t="shared" si="2"/>
        <v>#DIV/0!</v>
      </c>
      <c r="J66" s="36">
        <v>400</v>
      </c>
      <c r="K66" s="37" t="e">
        <f t="shared" si="3"/>
        <v>#DIV/0!</v>
      </c>
    </row>
    <row r="67" spans="1:11" x14ac:dyDescent="0.15">
      <c r="A67" s="34" t="s">
        <v>47</v>
      </c>
      <c r="B67" s="35">
        <v>114377</v>
      </c>
      <c r="C67" s="3"/>
      <c r="D67" s="3"/>
      <c r="E67" s="3" t="s">
        <v>159</v>
      </c>
      <c r="F67" s="3"/>
      <c r="G67" s="3"/>
      <c r="H67" s="4"/>
      <c r="I67" s="35" t="e">
        <f t="shared" si="2"/>
        <v>#DIV/0!</v>
      </c>
      <c r="J67" s="36">
        <v>750</v>
      </c>
      <c r="K67" s="37" t="e">
        <f t="shared" si="3"/>
        <v>#DIV/0!</v>
      </c>
    </row>
    <row r="68" spans="1:11" x14ac:dyDescent="0.15">
      <c r="A68" s="34" t="s">
        <v>48</v>
      </c>
      <c r="B68" s="35">
        <v>147336</v>
      </c>
      <c r="C68" s="3"/>
      <c r="D68" s="3"/>
      <c r="E68" s="3" t="s">
        <v>159</v>
      </c>
      <c r="F68" s="3"/>
      <c r="G68" s="3"/>
      <c r="H68" s="4"/>
      <c r="I68" s="35" t="e">
        <f t="shared" si="2"/>
        <v>#DIV/0!</v>
      </c>
      <c r="J68" s="36">
        <v>750</v>
      </c>
      <c r="K68" s="37" t="e">
        <f t="shared" si="3"/>
        <v>#DIV/0!</v>
      </c>
    </row>
    <row r="69" spans="1:11" x14ac:dyDescent="0.15">
      <c r="A69" s="34" t="s">
        <v>25</v>
      </c>
      <c r="B69" s="35">
        <v>103107</v>
      </c>
      <c r="C69" s="3"/>
      <c r="D69" s="3"/>
      <c r="E69" s="3" t="s">
        <v>159</v>
      </c>
      <c r="F69" s="3"/>
      <c r="G69" s="3"/>
      <c r="H69" s="4"/>
      <c r="I69" s="35" t="e">
        <f t="shared" ref="I69:I99" si="4">H69/G69</f>
        <v>#DIV/0!</v>
      </c>
      <c r="J69" s="39">
        <v>60000</v>
      </c>
      <c r="K69" s="37" t="e">
        <f t="shared" ref="K69:K77" si="5">I69*J69</f>
        <v>#DIV/0!</v>
      </c>
    </row>
    <row r="70" spans="1:11" x14ac:dyDescent="0.15">
      <c r="A70" s="34" t="s">
        <v>49</v>
      </c>
      <c r="B70" s="35">
        <v>103073</v>
      </c>
      <c r="C70" s="3"/>
      <c r="D70" s="3"/>
      <c r="E70" s="3" t="s">
        <v>159</v>
      </c>
      <c r="F70" s="3"/>
      <c r="G70" s="3"/>
      <c r="H70" s="4"/>
      <c r="I70" s="35" t="e">
        <f t="shared" si="4"/>
        <v>#DIV/0!</v>
      </c>
      <c r="J70" s="39">
        <v>30000</v>
      </c>
      <c r="K70" s="37" t="e">
        <f t="shared" si="5"/>
        <v>#DIV/0!</v>
      </c>
    </row>
    <row r="71" spans="1:11" x14ac:dyDescent="0.15">
      <c r="A71" s="34" t="s">
        <v>50</v>
      </c>
      <c r="B71" s="35">
        <v>184799</v>
      </c>
      <c r="C71" s="3"/>
      <c r="D71" s="3"/>
      <c r="E71" s="3" t="s">
        <v>159</v>
      </c>
      <c r="F71" s="3"/>
      <c r="G71" s="3"/>
      <c r="H71" s="4"/>
      <c r="I71" s="35" t="e">
        <f t="shared" si="4"/>
        <v>#DIV/0!</v>
      </c>
      <c r="J71" s="36">
        <v>2000</v>
      </c>
      <c r="K71" s="37" t="e">
        <f t="shared" si="5"/>
        <v>#DIV/0!</v>
      </c>
    </row>
    <row r="72" spans="1:11" x14ac:dyDescent="0.15">
      <c r="A72" s="34" t="s">
        <v>189</v>
      </c>
      <c r="B72" s="35">
        <v>3922437</v>
      </c>
      <c r="C72" s="3"/>
      <c r="D72" s="3"/>
      <c r="E72" s="3" t="s">
        <v>159</v>
      </c>
      <c r="F72" s="3"/>
      <c r="G72" s="3"/>
      <c r="H72" s="4"/>
      <c r="I72" s="35" t="e">
        <f t="shared" si="4"/>
        <v>#DIV/0!</v>
      </c>
      <c r="J72" s="36">
        <v>1500</v>
      </c>
      <c r="K72" s="37" t="e">
        <f t="shared" si="5"/>
        <v>#DIV/0!</v>
      </c>
    </row>
    <row r="73" spans="1:11" x14ac:dyDescent="0.15">
      <c r="A73" s="34" t="s">
        <v>193</v>
      </c>
      <c r="B73" s="35">
        <v>1473044</v>
      </c>
      <c r="C73" s="3"/>
      <c r="D73" s="3"/>
      <c r="E73" s="3" t="s">
        <v>159</v>
      </c>
      <c r="F73" s="3"/>
      <c r="G73" s="3"/>
      <c r="H73" s="4"/>
      <c r="I73" s="35" t="e">
        <f t="shared" si="4"/>
        <v>#DIV/0!</v>
      </c>
      <c r="J73" s="36">
        <v>1500</v>
      </c>
      <c r="K73" s="37" t="e">
        <f t="shared" si="5"/>
        <v>#DIV/0!</v>
      </c>
    </row>
    <row r="74" spans="1:11" x14ac:dyDescent="0.15">
      <c r="A74" s="34" t="s">
        <v>160</v>
      </c>
      <c r="B74" s="35">
        <v>103643</v>
      </c>
      <c r="C74" s="3"/>
      <c r="D74" s="3"/>
      <c r="E74" s="3" t="s">
        <v>159</v>
      </c>
      <c r="F74" s="3"/>
      <c r="G74" s="3"/>
      <c r="H74" s="4"/>
      <c r="I74" s="35" t="e">
        <f t="shared" si="4"/>
        <v>#DIV/0!</v>
      </c>
      <c r="J74" s="36">
        <v>2000</v>
      </c>
      <c r="K74" s="37" t="e">
        <f t="shared" si="5"/>
        <v>#DIV/0!</v>
      </c>
    </row>
    <row r="75" spans="1:11" x14ac:dyDescent="0.15">
      <c r="A75" s="34" t="s">
        <v>28</v>
      </c>
      <c r="B75" s="35">
        <v>106186</v>
      </c>
      <c r="C75" s="3"/>
      <c r="D75" s="3"/>
      <c r="E75" s="3" t="s">
        <v>159</v>
      </c>
      <c r="F75" s="3"/>
      <c r="G75" s="3"/>
      <c r="H75" s="4"/>
      <c r="I75" s="35" t="e">
        <f t="shared" si="4"/>
        <v>#DIV/0!</v>
      </c>
      <c r="J75" s="36">
        <v>250</v>
      </c>
      <c r="K75" s="37" t="e">
        <f t="shared" si="5"/>
        <v>#DIV/0!</v>
      </c>
    </row>
    <row r="76" spans="1:11" x14ac:dyDescent="0.15">
      <c r="A76" s="34" t="s">
        <v>27</v>
      </c>
      <c r="B76" s="35">
        <v>2515002</v>
      </c>
      <c r="C76" s="3"/>
      <c r="D76" s="3"/>
      <c r="E76" s="3" t="s">
        <v>159</v>
      </c>
      <c r="F76" s="3"/>
      <c r="G76" s="3"/>
      <c r="H76" s="4"/>
      <c r="I76" s="35" t="e">
        <f t="shared" si="4"/>
        <v>#DIV/0!</v>
      </c>
      <c r="J76" s="36">
        <v>750</v>
      </c>
      <c r="K76" s="37" t="e">
        <f t="shared" si="5"/>
        <v>#DIV/0!</v>
      </c>
    </row>
    <row r="77" spans="1:11" x14ac:dyDescent="0.15">
      <c r="A77" s="34" t="s">
        <v>26</v>
      </c>
      <c r="B77" s="35">
        <v>13231789</v>
      </c>
      <c r="C77" s="3"/>
      <c r="D77" s="3"/>
      <c r="E77" s="3" t="s">
        <v>159</v>
      </c>
      <c r="F77" s="3"/>
      <c r="G77" s="3"/>
      <c r="H77" s="4"/>
      <c r="I77" s="35" t="e">
        <f t="shared" si="4"/>
        <v>#DIV/0!</v>
      </c>
      <c r="J77" s="36">
        <v>8000</v>
      </c>
      <c r="K77" s="37" t="e">
        <f t="shared" si="5"/>
        <v>#DIV/0!</v>
      </c>
    </row>
    <row r="78" spans="1:11" x14ac:dyDescent="0.15">
      <c r="A78" s="34" t="s">
        <v>136</v>
      </c>
      <c r="B78" s="35">
        <v>127155</v>
      </c>
      <c r="C78" s="3"/>
      <c r="D78" s="3"/>
      <c r="E78" s="3" t="s">
        <v>159</v>
      </c>
      <c r="F78" s="3"/>
      <c r="G78" s="3"/>
      <c r="H78" s="4"/>
      <c r="I78" s="35" t="e">
        <f t="shared" si="4"/>
        <v>#DIV/0!</v>
      </c>
      <c r="J78" s="39">
        <v>12000</v>
      </c>
      <c r="K78" s="37" t="e">
        <f t="shared" ref="K78:K99" si="6">I78*J78</f>
        <v>#DIV/0!</v>
      </c>
    </row>
    <row r="79" spans="1:11" x14ac:dyDescent="0.15">
      <c r="A79" s="34" t="s">
        <v>51</v>
      </c>
      <c r="B79" s="35">
        <v>192296</v>
      </c>
      <c r="C79" s="3"/>
      <c r="D79" s="3"/>
      <c r="E79" s="3" t="s">
        <v>159</v>
      </c>
      <c r="F79" s="3"/>
      <c r="G79" s="3"/>
      <c r="H79" s="4"/>
      <c r="I79" s="35" t="e">
        <f t="shared" si="4"/>
        <v>#DIV/0!</v>
      </c>
      <c r="J79" s="38">
        <v>2000</v>
      </c>
      <c r="K79" s="37" t="e">
        <f t="shared" si="6"/>
        <v>#DIV/0!</v>
      </c>
    </row>
    <row r="80" spans="1:11" x14ac:dyDescent="0.15">
      <c r="A80" s="34" t="s">
        <v>170</v>
      </c>
      <c r="B80" s="35">
        <v>112314</v>
      </c>
      <c r="C80" s="3"/>
      <c r="D80" s="3"/>
      <c r="E80" s="3" t="s">
        <v>159</v>
      </c>
      <c r="F80" s="3"/>
      <c r="G80" s="3"/>
      <c r="H80" s="4"/>
      <c r="I80" s="35" t="e">
        <f t="shared" si="4"/>
        <v>#DIV/0!</v>
      </c>
      <c r="J80" s="39">
        <v>66700</v>
      </c>
      <c r="K80" s="37" t="e">
        <f t="shared" si="6"/>
        <v>#DIV/0!</v>
      </c>
    </row>
    <row r="81" spans="1:11" x14ac:dyDescent="0.15">
      <c r="A81" s="34" t="s">
        <v>121</v>
      </c>
      <c r="B81" s="35">
        <v>16656344</v>
      </c>
      <c r="C81" s="3"/>
      <c r="D81" s="3"/>
      <c r="E81" s="3" t="s">
        <v>159</v>
      </c>
      <c r="F81" s="3"/>
      <c r="G81" s="3"/>
      <c r="H81" s="4"/>
      <c r="I81" s="35" t="e">
        <f t="shared" si="4"/>
        <v>#DIV/0!</v>
      </c>
      <c r="J81" s="38">
        <v>175</v>
      </c>
      <c r="K81" s="37" t="e">
        <f t="shared" si="6"/>
        <v>#DIV/0!</v>
      </c>
    </row>
    <row r="82" spans="1:11" x14ac:dyDescent="0.15">
      <c r="A82" s="34" t="s">
        <v>30</v>
      </c>
      <c r="B82" s="35">
        <v>1133404</v>
      </c>
      <c r="C82" s="3"/>
      <c r="D82" s="3"/>
      <c r="E82" s="3" t="s">
        <v>159</v>
      </c>
      <c r="F82" s="3"/>
      <c r="G82" s="3"/>
      <c r="H82" s="4"/>
      <c r="I82" s="35" t="e">
        <f t="shared" si="4"/>
        <v>#DIV/0!</v>
      </c>
      <c r="J82" s="38">
        <v>150</v>
      </c>
      <c r="K82" s="37" t="e">
        <f t="shared" si="6"/>
        <v>#DIV/0!</v>
      </c>
    </row>
    <row r="83" spans="1:11" x14ac:dyDescent="0.15">
      <c r="A83" s="34" t="s">
        <v>29</v>
      </c>
      <c r="B83" s="35">
        <v>1000859</v>
      </c>
      <c r="C83" s="3"/>
      <c r="D83" s="3"/>
      <c r="E83" s="3" t="s">
        <v>159</v>
      </c>
      <c r="F83" s="3"/>
      <c r="G83" s="3"/>
      <c r="H83" s="4"/>
      <c r="I83" s="35" t="e">
        <f t="shared" si="4"/>
        <v>#DIV/0!</v>
      </c>
      <c r="J83" s="39">
        <v>1250</v>
      </c>
      <c r="K83" s="37" t="e">
        <f t="shared" si="6"/>
        <v>#DIV/0!</v>
      </c>
    </row>
    <row r="84" spans="1:11" x14ac:dyDescent="0.15">
      <c r="A84" s="34" t="s">
        <v>96</v>
      </c>
      <c r="B84" s="35">
        <v>8188513</v>
      </c>
      <c r="C84" s="3"/>
      <c r="D84" s="3"/>
      <c r="E84" s="3" t="s">
        <v>159</v>
      </c>
      <c r="F84" s="3"/>
      <c r="G84" s="3"/>
      <c r="H84" s="4"/>
      <c r="I84" s="35" t="e">
        <f t="shared" si="4"/>
        <v>#DIV/0!</v>
      </c>
      <c r="J84" s="36">
        <v>2500</v>
      </c>
      <c r="K84" s="37" t="e">
        <f t="shared" si="6"/>
        <v>#DIV/0!</v>
      </c>
    </row>
    <row r="85" spans="1:11" x14ac:dyDescent="0.15">
      <c r="A85" s="34" t="s">
        <v>98</v>
      </c>
      <c r="B85" s="35">
        <v>109016</v>
      </c>
      <c r="C85" s="3"/>
      <c r="D85" s="3"/>
      <c r="E85" s="3" t="s">
        <v>159</v>
      </c>
      <c r="F85" s="3"/>
      <c r="G85" s="3"/>
      <c r="H85" s="4"/>
      <c r="I85" s="35" t="e">
        <f t="shared" si="4"/>
        <v>#DIV/0!</v>
      </c>
      <c r="J85" s="36">
        <v>8000</v>
      </c>
      <c r="K85" s="37" t="e">
        <f t="shared" si="6"/>
        <v>#DIV/0!</v>
      </c>
    </row>
    <row r="86" spans="1:11" x14ac:dyDescent="0.15">
      <c r="A86" s="34" t="s">
        <v>97</v>
      </c>
      <c r="B86" s="35">
        <v>8188455</v>
      </c>
      <c r="C86" s="3"/>
      <c r="D86" s="3"/>
      <c r="E86" s="3" t="s">
        <v>159</v>
      </c>
      <c r="F86" s="3"/>
      <c r="G86" s="3"/>
      <c r="H86" s="4"/>
      <c r="I86" s="35" t="e">
        <f t="shared" si="4"/>
        <v>#DIV/0!</v>
      </c>
      <c r="J86" s="36">
        <v>2500</v>
      </c>
      <c r="K86" s="37" t="e">
        <f t="shared" si="6"/>
        <v>#DIV/0!</v>
      </c>
    </row>
    <row r="87" spans="1:11" x14ac:dyDescent="0.15">
      <c r="A87" s="34" t="s">
        <v>99</v>
      </c>
      <c r="B87" s="35">
        <v>109005</v>
      </c>
      <c r="C87" s="3"/>
      <c r="D87" s="3"/>
      <c r="E87" s="3" t="s">
        <v>159</v>
      </c>
      <c r="F87" s="3"/>
      <c r="G87" s="3"/>
      <c r="H87" s="4"/>
      <c r="I87" s="35" t="e">
        <f t="shared" si="4"/>
        <v>#DIV/0!</v>
      </c>
      <c r="J87" s="36">
        <v>8000</v>
      </c>
      <c r="K87" s="37" t="e">
        <f t="shared" si="6"/>
        <v>#DIV/0!</v>
      </c>
    </row>
    <row r="88" spans="1:11" x14ac:dyDescent="0.15">
      <c r="A88" s="34" t="s">
        <v>52</v>
      </c>
      <c r="B88" s="35">
        <v>6567053</v>
      </c>
      <c r="C88" s="3"/>
      <c r="D88" s="3"/>
      <c r="E88" s="3" t="s">
        <v>159</v>
      </c>
      <c r="F88" s="3"/>
      <c r="G88" s="3"/>
      <c r="H88" s="4"/>
      <c r="I88" s="35" t="e">
        <f t="shared" si="4"/>
        <v>#DIV/0!</v>
      </c>
      <c r="J88" s="36">
        <v>850</v>
      </c>
      <c r="K88" s="37" t="e">
        <f t="shared" si="6"/>
        <v>#DIV/0!</v>
      </c>
    </row>
    <row r="89" spans="1:11" x14ac:dyDescent="0.15">
      <c r="A89" s="34" t="s">
        <v>53</v>
      </c>
      <c r="B89" s="35">
        <v>4218282</v>
      </c>
      <c r="C89" s="3"/>
      <c r="D89" s="3"/>
      <c r="E89" s="3" t="s">
        <v>159</v>
      </c>
      <c r="F89" s="3"/>
      <c r="G89" s="3"/>
      <c r="H89" s="4"/>
      <c r="I89" s="35" t="e">
        <f t="shared" si="4"/>
        <v>#DIV/0!</v>
      </c>
      <c r="J89" s="36">
        <v>1500</v>
      </c>
      <c r="K89" s="37" t="e">
        <f t="shared" si="6"/>
        <v>#DIV/0!</v>
      </c>
    </row>
    <row r="90" spans="1:11" x14ac:dyDescent="0.15">
      <c r="A90" s="34" t="s">
        <v>31</v>
      </c>
      <c r="B90" s="35">
        <v>110454</v>
      </c>
      <c r="C90" s="3"/>
      <c r="D90" s="3"/>
      <c r="E90" s="3" t="s">
        <v>159</v>
      </c>
      <c r="F90" s="3"/>
      <c r="G90" s="3"/>
      <c r="H90" s="4"/>
      <c r="I90" s="35" t="e">
        <f t="shared" si="4"/>
        <v>#DIV/0!</v>
      </c>
      <c r="J90" s="36">
        <v>53500</v>
      </c>
      <c r="K90" s="37" t="e">
        <f t="shared" si="6"/>
        <v>#DIV/0!</v>
      </c>
    </row>
    <row r="91" spans="1:11" x14ac:dyDescent="0.15">
      <c r="A91" s="34" t="s">
        <v>101</v>
      </c>
      <c r="B91" s="35">
        <v>105811</v>
      </c>
      <c r="C91" s="3"/>
      <c r="D91" s="3"/>
      <c r="E91" s="3" t="s">
        <v>159</v>
      </c>
      <c r="F91" s="3"/>
      <c r="G91" s="3"/>
      <c r="H91" s="4"/>
      <c r="I91" s="35" t="e">
        <f t="shared" si="4"/>
        <v>#DIV/0!</v>
      </c>
      <c r="J91" s="36">
        <v>77500</v>
      </c>
      <c r="K91" s="37" t="e">
        <f t="shared" si="6"/>
        <v>#DIV/0!</v>
      </c>
    </row>
    <row r="92" spans="1:11" x14ac:dyDescent="0.15">
      <c r="A92" s="40" t="s">
        <v>102</v>
      </c>
      <c r="B92" s="35">
        <v>105434</v>
      </c>
      <c r="C92" s="3"/>
      <c r="D92" s="3"/>
      <c r="E92" s="3" t="s">
        <v>159</v>
      </c>
      <c r="F92" s="3"/>
      <c r="G92" s="3"/>
      <c r="H92" s="4"/>
      <c r="I92" s="35" t="e">
        <f t="shared" si="4"/>
        <v>#DIV/0!</v>
      </c>
      <c r="J92" s="36">
        <v>6700</v>
      </c>
      <c r="K92" s="37" t="e">
        <f t="shared" si="6"/>
        <v>#DIV/0!</v>
      </c>
    </row>
    <row r="93" spans="1:11" x14ac:dyDescent="0.15">
      <c r="A93" s="34" t="s">
        <v>165</v>
      </c>
      <c r="B93" s="35">
        <v>317881</v>
      </c>
      <c r="C93" s="3"/>
      <c r="D93" s="3"/>
      <c r="E93" s="3" t="s">
        <v>159</v>
      </c>
      <c r="F93" s="3"/>
      <c r="G93" s="3"/>
      <c r="H93" s="4"/>
      <c r="I93" s="35" t="e">
        <f t="shared" si="4"/>
        <v>#DIV/0!</v>
      </c>
      <c r="J93" s="36">
        <v>25000</v>
      </c>
      <c r="K93" s="37" t="e">
        <f t="shared" si="6"/>
        <v>#DIV/0!</v>
      </c>
    </row>
    <row r="94" spans="1:11" x14ac:dyDescent="0.15">
      <c r="A94" s="34" t="s">
        <v>23</v>
      </c>
      <c r="B94" s="35">
        <v>135916</v>
      </c>
      <c r="C94" s="3"/>
      <c r="D94" s="3"/>
      <c r="E94" s="3" t="s">
        <v>159</v>
      </c>
      <c r="F94" s="3"/>
      <c r="G94" s="3"/>
      <c r="H94" s="4"/>
      <c r="I94" s="35" t="e">
        <f t="shared" si="4"/>
        <v>#DIV/0!</v>
      </c>
      <c r="J94" s="36">
        <v>60000</v>
      </c>
      <c r="K94" s="37" t="e">
        <f t="shared" si="6"/>
        <v>#DIV/0!</v>
      </c>
    </row>
    <row r="95" spans="1:11" x14ac:dyDescent="0.15">
      <c r="A95" s="34" t="s">
        <v>24</v>
      </c>
      <c r="B95" s="35">
        <v>318827</v>
      </c>
      <c r="C95" s="3"/>
      <c r="D95" s="3"/>
      <c r="E95" s="3" t="s">
        <v>159</v>
      </c>
      <c r="F95" s="3"/>
      <c r="G95" s="3"/>
      <c r="H95" s="4"/>
      <c r="I95" s="35" t="e">
        <f t="shared" si="4"/>
        <v>#DIV/0!</v>
      </c>
      <c r="J95" s="36">
        <v>75</v>
      </c>
      <c r="K95" s="37" t="e">
        <f t="shared" si="6"/>
        <v>#DIV/0!</v>
      </c>
    </row>
    <row r="96" spans="1:11" x14ac:dyDescent="0.15">
      <c r="A96" s="34" t="s">
        <v>100</v>
      </c>
      <c r="B96" s="35">
        <v>12728869</v>
      </c>
      <c r="C96" s="3"/>
      <c r="D96" s="3"/>
      <c r="E96" s="3" t="s">
        <v>159</v>
      </c>
      <c r="F96" s="3"/>
      <c r="G96" s="3"/>
      <c r="H96" s="4"/>
      <c r="I96" s="35" t="e">
        <f t="shared" si="4"/>
        <v>#DIV/0!</v>
      </c>
      <c r="J96" s="36">
        <v>1000</v>
      </c>
      <c r="K96" s="37" t="e">
        <f t="shared" si="6"/>
        <v>#DIV/0!</v>
      </c>
    </row>
    <row r="97" spans="1:11" x14ac:dyDescent="0.15">
      <c r="A97" s="41" t="s">
        <v>168</v>
      </c>
      <c r="B97" s="42">
        <v>4980866</v>
      </c>
      <c r="C97" s="3"/>
      <c r="D97" s="3"/>
      <c r="E97" s="3" t="s">
        <v>159</v>
      </c>
      <c r="F97" s="3"/>
      <c r="G97" s="3"/>
      <c r="H97" s="4"/>
      <c r="I97" s="35" t="e">
        <f t="shared" si="4"/>
        <v>#DIV/0!</v>
      </c>
      <c r="J97" s="36">
        <v>300</v>
      </c>
      <c r="K97" s="37" t="e">
        <f t="shared" si="6"/>
        <v>#DIV/0!</v>
      </c>
    </row>
    <row r="98" spans="1:11" x14ac:dyDescent="0.15">
      <c r="A98" s="41" t="s">
        <v>169</v>
      </c>
      <c r="B98" s="42">
        <v>4980877</v>
      </c>
      <c r="C98" s="3"/>
      <c r="D98" s="3"/>
      <c r="E98" s="3" t="s">
        <v>159</v>
      </c>
      <c r="F98" s="3"/>
      <c r="G98" s="3"/>
      <c r="H98" s="4"/>
      <c r="I98" s="35" t="e">
        <f t="shared" si="4"/>
        <v>#DIV/0!</v>
      </c>
      <c r="J98" s="36">
        <v>150</v>
      </c>
      <c r="K98" s="37" t="e">
        <f t="shared" si="6"/>
        <v>#DIV/0!</v>
      </c>
    </row>
    <row r="99" spans="1:11" x14ac:dyDescent="0.15">
      <c r="A99" s="34" t="s">
        <v>162</v>
      </c>
      <c r="B99" s="42">
        <v>6593975</v>
      </c>
      <c r="C99" s="3"/>
      <c r="D99" s="3"/>
      <c r="E99" s="3" t="s">
        <v>159</v>
      </c>
      <c r="F99" s="3"/>
      <c r="G99" s="3"/>
      <c r="H99" s="4"/>
      <c r="I99" s="35" t="e">
        <f t="shared" si="4"/>
        <v>#DIV/0!</v>
      </c>
      <c r="J99" s="36">
        <v>750</v>
      </c>
      <c r="K99" s="37" t="e">
        <f t="shared" si="6"/>
        <v>#DIV/0!</v>
      </c>
    </row>
    <row r="101" spans="1:11" ht="12" thickBot="1" x14ac:dyDescent="0.2">
      <c r="B101" s="17"/>
    </row>
    <row r="102" spans="1:11" ht="23.25" thickBot="1" x14ac:dyDescent="0.2">
      <c r="J102" s="43" t="s">
        <v>147</v>
      </c>
      <c r="K102" s="44" t="e">
        <f>SUM(K3:K99)</f>
        <v>#DIV/0!</v>
      </c>
    </row>
  </sheetData>
  <sheetProtection algorithmName="SHA-512" hashValue="VxkgW3ZGYj3AVjD/bbn3mJ7FQYiX7IeuHZEU3HFqq5vqIib9qrnmxBl0sqwg328oQkOFf40luE/7qbQLpxOlJQ==" saltValue="mRm7yP1SwXT1F4Vr//19Qw==" spinCount="100000" sheet="1" formatColumns="0" formatRows="0"/>
  <dataConsolidate/>
  <mergeCells count="1">
    <mergeCell ref="A1:K1"/>
  </mergeCells>
  <conditionalFormatting sqref="E4">
    <cfRule type="colorScale" priority="3">
      <colorScale>
        <cfvo type="min"/>
        <cfvo type="max"/>
        <color rgb="FFFF7128"/>
        <color rgb="FFFFEF9C"/>
      </colorScale>
    </cfRule>
  </conditionalFormatting>
  <conditionalFormatting sqref="E3:E99">
    <cfRule type="cellIs" dxfId="1" priority="2" operator="between">
      <formula>"Ja"</formula>
      <formula>"Ja+$A$29"</formula>
    </cfRule>
    <cfRule type="cellIs" dxfId="0" priority="1" operator="between">
      <formula>"Nee"</formula>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Blad1!$A$1:$C$1</xm:f>
          </x14:formula1>
          <xm:sqref>E3:E99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J165"/>
  <sheetViews>
    <sheetView zoomScale="90" zoomScaleNormal="90" workbookViewId="0">
      <selection activeCell="A22" sqref="A22"/>
    </sheetView>
  </sheetViews>
  <sheetFormatPr defaultRowHeight="11.25" x14ac:dyDescent="0.15"/>
  <cols>
    <col min="1" max="1" width="101.375" style="7" customWidth="1"/>
    <col min="2" max="2" width="20.75" style="50" bestFit="1" customWidth="1"/>
    <col min="3" max="3" width="32.625" style="50" customWidth="1"/>
    <col min="4" max="4" width="23.625" style="50" customWidth="1"/>
    <col min="5" max="5" width="17.625" style="50" customWidth="1"/>
    <col min="6" max="6" width="18" style="50" customWidth="1"/>
    <col min="7" max="7" width="18.25" style="50" customWidth="1"/>
    <col min="8" max="8" width="12.5" style="50" customWidth="1"/>
    <col min="9" max="9" width="15" style="50" customWidth="1"/>
    <col min="10" max="10" width="31" style="50" customWidth="1"/>
    <col min="11" max="16384" width="9" style="7"/>
  </cols>
  <sheetData>
    <row r="1" spans="1:10" ht="22.5" x14ac:dyDescent="0.15">
      <c r="A1" s="65" t="s">
        <v>32</v>
      </c>
      <c r="B1" s="65"/>
      <c r="C1" s="65"/>
      <c r="D1" s="65"/>
      <c r="E1" s="65"/>
      <c r="F1" s="65"/>
      <c r="G1" s="65"/>
      <c r="H1" s="65"/>
      <c r="I1" s="65"/>
      <c r="J1" s="65"/>
    </row>
    <row r="2" spans="1:10" s="56" customFormat="1" ht="38.25" customHeight="1" x14ac:dyDescent="0.15">
      <c r="A2" s="57" t="s">
        <v>76</v>
      </c>
      <c r="B2" s="57" t="s">
        <v>135</v>
      </c>
      <c r="C2" s="57" t="s">
        <v>78</v>
      </c>
      <c r="D2" s="57" t="s">
        <v>130</v>
      </c>
      <c r="E2" s="57" t="s">
        <v>79</v>
      </c>
      <c r="F2" s="57" t="s">
        <v>80</v>
      </c>
      <c r="G2" s="57" t="s">
        <v>127</v>
      </c>
      <c r="H2" s="57" t="s">
        <v>41</v>
      </c>
      <c r="I2" s="57" t="s">
        <v>81</v>
      </c>
      <c r="J2" s="57" t="s">
        <v>82</v>
      </c>
    </row>
    <row r="3" spans="1:10" ht="22.5" x14ac:dyDescent="0.15">
      <c r="A3" s="45" t="s">
        <v>112</v>
      </c>
      <c r="B3" s="42" t="s">
        <v>111</v>
      </c>
      <c r="C3" s="3"/>
      <c r="D3" s="3"/>
      <c r="E3" s="3"/>
      <c r="F3" s="3"/>
      <c r="G3" s="4"/>
      <c r="H3" s="42" t="e">
        <f t="shared" ref="H3:H31" si="0">G3/F3</f>
        <v>#DIV/0!</v>
      </c>
      <c r="I3" s="46">
        <v>3500</v>
      </c>
      <c r="J3" s="47" t="e">
        <f>H3*I3</f>
        <v>#DIV/0!</v>
      </c>
    </row>
    <row r="4" spans="1:10" x14ac:dyDescent="0.15">
      <c r="A4" s="34" t="s">
        <v>146</v>
      </c>
      <c r="B4" s="42">
        <v>15759946</v>
      </c>
      <c r="C4" s="3"/>
      <c r="D4" s="3"/>
      <c r="E4" s="3"/>
      <c r="F4" s="3"/>
      <c r="G4" s="4"/>
      <c r="H4" s="42" t="e">
        <f t="shared" si="0"/>
        <v>#DIV/0!</v>
      </c>
      <c r="I4" s="46">
        <v>800</v>
      </c>
      <c r="J4" s="47" t="e">
        <f t="shared" ref="J4:J31" si="1">H4*I4</f>
        <v>#DIV/0!</v>
      </c>
    </row>
    <row r="5" spans="1:10" x14ac:dyDescent="0.15">
      <c r="A5" s="34" t="s">
        <v>107</v>
      </c>
      <c r="B5" s="42">
        <v>6785284</v>
      </c>
      <c r="C5" s="3"/>
      <c r="D5" s="3"/>
      <c r="E5" s="3"/>
      <c r="F5" s="3"/>
      <c r="G5" s="4"/>
      <c r="H5" s="42" t="e">
        <f t="shared" si="0"/>
        <v>#DIV/0!</v>
      </c>
      <c r="I5" s="46">
        <v>100</v>
      </c>
      <c r="J5" s="47" t="e">
        <f t="shared" si="1"/>
        <v>#DIV/0!</v>
      </c>
    </row>
    <row r="6" spans="1:10" x14ac:dyDescent="0.15">
      <c r="A6" s="41" t="s">
        <v>110</v>
      </c>
      <c r="B6" s="42">
        <v>6113011</v>
      </c>
      <c r="C6" s="3"/>
      <c r="D6" s="3"/>
      <c r="E6" s="3"/>
      <c r="F6" s="3"/>
      <c r="G6" s="4"/>
      <c r="H6" s="42" t="e">
        <f t="shared" si="0"/>
        <v>#DIV/0!</v>
      </c>
      <c r="I6" s="46">
        <v>25</v>
      </c>
      <c r="J6" s="47" t="e">
        <f t="shared" si="1"/>
        <v>#DIV/0!</v>
      </c>
    </row>
    <row r="7" spans="1:10" x14ac:dyDescent="0.15">
      <c r="A7" s="34" t="s">
        <v>15</v>
      </c>
      <c r="B7" s="42">
        <v>5037864</v>
      </c>
      <c r="C7" s="3"/>
      <c r="D7" s="3"/>
      <c r="E7" s="3"/>
      <c r="F7" s="3"/>
      <c r="G7" s="4"/>
      <c r="H7" s="42" t="e">
        <f t="shared" si="0"/>
        <v>#DIV/0!</v>
      </c>
      <c r="I7" s="46">
        <v>130000</v>
      </c>
      <c r="J7" s="47" t="e">
        <f t="shared" si="1"/>
        <v>#DIV/0!</v>
      </c>
    </row>
    <row r="8" spans="1:10" x14ac:dyDescent="0.15">
      <c r="A8" s="34" t="s">
        <v>118</v>
      </c>
      <c r="B8" s="42">
        <v>4673887</v>
      </c>
      <c r="C8" s="3"/>
      <c r="D8" s="3"/>
      <c r="E8" s="3"/>
      <c r="F8" s="3"/>
      <c r="G8" s="4"/>
      <c r="H8" s="42" t="e">
        <f t="shared" si="0"/>
        <v>#DIV/0!</v>
      </c>
      <c r="I8" s="46">
        <v>50</v>
      </c>
      <c r="J8" s="47" t="e">
        <f t="shared" si="1"/>
        <v>#DIV/0!</v>
      </c>
    </row>
    <row r="9" spans="1:10" x14ac:dyDescent="0.15">
      <c r="A9" s="34" t="s">
        <v>20</v>
      </c>
      <c r="B9" s="42">
        <v>3795916</v>
      </c>
      <c r="C9" s="3"/>
      <c r="D9" s="3"/>
      <c r="E9" s="3"/>
      <c r="F9" s="3"/>
      <c r="G9" s="4"/>
      <c r="H9" s="42" t="e">
        <f t="shared" si="0"/>
        <v>#DIV/0!</v>
      </c>
      <c r="I9" s="46">
        <v>20000</v>
      </c>
      <c r="J9" s="47" t="e">
        <f t="shared" si="1"/>
        <v>#DIV/0!</v>
      </c>
    </row>
    <row r="10" spans="1:10" x14ac:dyDescent="0.15">
      <c r="A10" s="34" t="s">
        <v>18</v>
      </c>
      <c r="B10" s="42">
        <v>3795858</v>
      </c>
      <c r="C10" s="3"/>
      <c r="D10" s="3"/>
      <c r="E10" s="3"/>
      <c r="F10" s="3"/>
      <c r="G10" s="4"/>
      <c r="H10" s="42" t="e">
        <f t="shared" si="0"/>
        <v>#DIV/0!</v>
      </c>
      <c r="I10" s="46">
        <v>20000</v>
      </c>
      <c r="J10" s="47" t="e">
        <f t="shared" si="1"/>
        <v>#DIV/0!</v>
      </c>
    </row>
    <row r="11" spans="1:10" x14ac:dyDescent="0.15">
      <c r="A11" s="34" t="s">
        <v>109</v>
      </c>
      <c r="B11" s="42">
        <v>3101759</v>
      </c>
      <c r="C11" s="3"/>
      <c r="D11" s="3"/>
      <c r="E11" s="3"/>
      <c r="F11" s="3"/>
      <c r="G11" s="4"/>
      <c r="H11" s="42" t="e">
        <f t="shared" si="0"/>
        <v>#DIV/0!</v>
      </c>
      <c r="I11" s="46">
        <v>100</v>
      </c>
      <c r="J11" s="47" t="e">
        <f t="shared" si="1"/>
        <v>#DIV/0!</v>
      </c>
    </row>
    <row r="12" spans="1:10" x14ac:dyDescent="0.15">
      <c r="A12" s="34" t="s">
        <v>17</v>
      </c>
      <c r="B12" s="42">
        <v>2818679</v>
      </c>
      <c r="C12" s="3"/>
      <c r="D12" s="3"/>
      <c r="E12" s="3"/>
      <c r="F12" s="3"/>
      <c r="G12" s="4"/>
      <c r="H12" s="42" t="e">
        <f t="shared" si="0"/>
        <v>#DIV/0!</v>
      </c>
      <c r="I12" s="46">
        <v>35000</v>
      </c>
      <c r="J12" s="47" t="e">
        <f t="shared" si="1"/>
        <v>#DIV/0!</v>
      </c>
    </row>
    <row r="13" spans="1:10" x14ac:dyDescent="0.15">
      <c r="A13" s="48" t="s">
        <v>167</v>
      </c>
      <c r="B13" s="42">
        <v>7509904</v>
      </c>
      <c r="C13" s="3"/>
      <c r="D13" s="3"/>
      <c r="E13" s="3"/>
      <c r="F13" s="3"/>
      <c r="G13" s="4"/>
      <c r="H13" s="42" t="e">
        <f t="shared" si="0"/>
        <v>#DIV/0!</v>
      </c>
      <c r="I13" s="42">
        <v>500</v>
      </c>
      <c r="J13" s="47" t="e">
        <f t="shared" si="1"/>
        <v>#DIV/0!</v>
      </c>
    </row>
    <row r="14" spans="1:10" x14ac:dyDescent="0.15">
      <c r="A14" s="34" t="s">
        <v>58</v>
      </c>
      <c r="B14" s="42">
        <v>12395367</v>
      </c>
      <c r="C14" s="3"/>
      <c r="D14" s="3"/>
      <c r="E14" s="3"/>
      <c r="F14" s="3"/>
      <c r="G14" s="4"/>
      <c r="H14" s="42" t="e">
        <f t="shared" si="0"/>
        <v>#DIV/0!</v>
      </c>
      <c r="I14" s="46">
        <v>400000</v>
      </c>
      <c r="J14" s="47" t="e">
        <f t="shared" si="1"/>
        <v>#DIV/0!</v>
      </c>
    </row>
    <row r="15" spans="1:10" x14ac:dyDescent="0.15">
      <c r="A15" s="34" t="s">
        <v>148</v>
      </c>
      <c r="B15" s="42">
        <v>1486471</v>
      </c>
      <c r="C15" s="3"/>
      <c r="D15" s="3"/>
      <c r="E15" s="3"/>
      <c r="F15" s="3"/>
      <c r="G15" s="4"/>
      <c r="H15" s="42" t="e">
        <f t="shared" si="0"/>
        <v>#DIV/0!</v>
      </c>
      <c r="I15" s="46">
        <v>7000</v>
      </c>
      <c r="J15" s="47" t="e">
        <f t="shared" si="1"/>
        <v>#DIV/0!</v>
      </c>
    </row>
    <row r="16" spans="1:10" x14ac:dyDescent="0.15">
      <c r="A16" s="34" t="s">
        <v>106</v>
      </c>
      <c r="B16" s="42">
        <v>1484667</v>
      </c>
      <c r="C16" s="3"/>
      <c r="D16" s="3"/>
      <c r="E16" s="3"/>
      <c r="F16" s="3"/>
      <c r="G16" s="4"/>
      <c r="H16" s="42" t="e">
        <f t="shared" si="0"/>
        <v>#DIV/0!</v>
      </c>
      <c r="I16" s="46">
        <v>200</v>
      </c>
      <c r="J16" s="47" t="e">
        <f t="shared" si="1"/>
        <v>#DIV/0!</v>
      </c>
    </row>
    <row r="17" spans="1:10" x14ac:dyDescent="0.15">
      <c r="A17" s="34" t="s">
        <v>108</v>
      </c>
      <c r="B17" s="42">
        <v>1484656</v>
      </c>
      <c r="C17" s="3"/>
      <c r="D17" s="3"/>
      <c r="E17" s="3"/>
      <c r="F17" s="3"/>
      <c r="G17" s="4"/>
      <c r="H17" s="42" t="e">
        <f t="shared" si="0"/>
        <v>#DIV/0!</v>
      </c>
      <c r="I17" s="46">
        <v>200</v>
      </c>
      <c r="J17" s="47" t="e">
        <f t="shared" si="1"/>
        <v>#DIV/0!</v>
      </c>
    </row>
    <row r="18" spans="1:10" x14ac:dyDescent="0.15">
      <c r="A18" s="34" t="s">
        <v>12</v>
      </c>
      <c r="B18" s="42">
        <v>1100183</v>
      </c>
      <c r="C18" s="3"/>
      <c r="D18" s="3"/>
      <c r="E18" s="3"/>
      <c r="F18" s="3"/>
      <c r="G18" s="4"/>
      <c r="H18" s="42" t="e">
        <f t="shared" si="0"/>
        <v>#DIV/0!</v>
      </c>
      <c r="I18" s="46">
        <v>5000</v>
      </c>
      <c r="J18" s="47" t="e">
        <f t="shared" si="1"/>
        <v>#DIV/0!</v>
      </c>
    </row>
    <row r="19" spans="1:10" x14ac:dyDescent="0.15">
      <c r="A19" s="34" t="s">
        <v>11</v>
      </c>
      <c r="B19" s="42">
        <v>1100161</v>
      </c>
      <c r="C19" s="3"/>
      <c r="D19" s="3"/>
      <c r="E19" s="3"/>
      <c r="F19" s="3"/>
      <c r="G19" s="4"/>
      <c r="H19" s="42" t="e">
        <f t="shared" si="0"/>
        <v>#DIV/0!</v>
      </c>
      <c r="I19" s="46">
        <v>2500</v>
      </c>
      <c r="J19" s="47" t="e">
        <f t="shared" si="1"/>
        <v>#DIV/0!</v>
      </c>
    </row>
    <row r="20" spans="1:10" x14ac:dyDescent="0.15">
      <c r="A20" s="34" t="s">
        <v>7</v>
      </c>
      <c r="B20" s="42">
        <v>1100104</v>
      </c>
      <c r="C20" s="3"/>
      <c r="D20" s="3"/>
      <c r="E20" s="3"/>
      <c r="F20" s="3"/>
      <c r="G20" s="4"/>
      <c r="H20" s="42" t="e">
        <f t="shared" si="0"/>
        <v>#DIV/0!</v>
      </c>
      <c r="I20" s="46">
        <v>20000</v>
      </c>
      <c r="J20" s="47" t="e">
        <f t="shared" si="1"/>
        <v>#DIV/0!</v>
      </c>
    </row>
    <row r="21" spans="1:10" x14ac:dyDescent="0.15">
      <c r="A21" s="34" t="s">
        <v>149</v>
      </c>
      <c r="B21" s="42">
        <v>1100068</v>
      </c>
      <c r="C21" s="3"/>
      <c r="D21" s="3"/>
      <c r="E21" s="3"/>
      <c r="F21" s="3"/>
      <c r="G21" s="4"/>
      <c r="H21" s="42" t="e">
        <f t="shared" si="0"/>
        <v>#DIV/0!</v>
      </c>
      <c r="I21" s="46">
        <v>7000</v>
      </c>
      <c r="J21" s="47" t="e">
        <f t="shared" si="1"/>
        <v>#DIV/0!</v>
      </c>
    </row>
    <row r="22" spans="1:10" x14ac:dyDescent="0.15">
      <c r="A22" s="34" t="s">
        <v>150</v>
      </c>
      <c r="B22" s="42">
        <v>993157</v>
      </c>
      <c r="C22" s="3"/>
      <c r="D22" s="3"/>
      <c r="E22" s="3"/>
      <c r="F22" s="3"/>
      <c r="G22" s="4"/>
      <c r="H22" s="42" t="e">
        <f t="shared" si="0"/>
        <v>#DIV/0!</v>
      </c>
      <c r="I22" s="46">
        <v>7000</v>
      </c>
      <c r="J22" s="47" t="e">
        <f t="shared" si="1"/>
        <v>#DIV/0!</v>
      </c>
    </row>
    <row r="23" spans="1:10" x14ac:dyDescent="0.15">
      <c r="A23" s="34" t="s">
        <v>152</v>
      </c>
      <c r="B23" s="42">
        <v>185862</v>
      </c>
      <c r="C23" s="3"/>
      <c r="D23" s="3"/>
      <c r="E23" s="3"/>
      <c r="F23" s="3"/>
      <c r="G23" s="4"/>
      <c r="H23" s="42" t="e">
        <f t="shared" si="0"/>
        <v>#DIV/0!</v>
      </c>
      <c r="I23" s="46">
        <v>50</v>
      </c>
      <c r="J23" s="47" t="e">
        <f t="shared" si="1"/>
        <v>#DIV/0!</v>
      </c>
    </row>
    <row r="24" spans="1:10" x14ac:dyDescent="0.15">
      <c r="A24" s="34" t="s">
        <v>153</v>
      </c>
      <c r="B24" s="42">
        <v>185827</v>
      </c>
      <c r="C24" s="3"/>
      <c r="D24" s="3"/>
      <c r="E24" s="3"/>
      <c r="F24" s="3"/>
      <c r="G24" s="4"/>
      <c r="H24" s="42" t="e">
        <f t="shared" si="0"/>
        <v>#DIV/0!</v>
      </c>
      <c r="I24" s="46">
        <v>50</v>
      </c>
      <c r="J24" s="47" t="e">
        <f t="shared" si="1"/>
        <v>#DIV/0!</v>
      </c>
    </row>
    <row r="25" spans="1:10" x14ac:dyDescent="0.15">
      <c r="A25" s="34" t="s">
        <v>154</v>
      </c>
      <c r="B25" s="42">
        <v>180193</v>
      </c>
      <c r="C25" s="3"/>
      <c r="D25" s="3"/>
      <c r="E25" s="3"/>
      <c r="F25" s="3"/>
      <c r="G25" s="4"/>
      <c r="H25" s="42" t="e">
        <f t="shared" si="0"/>
        <v>#DIV/0!</v>
      </c>
      <c r="I25" s="46">
        <v>50</v>
      </c>
      <c r="J25" s="47" t="e">
        <f t="shared" si="1"/>
        <v>#DIV/0!</v>
      </c>
    </row>
    <row r="26" spans="1:10" x14ac:dyDescent="0.15">
      <c r="A26" s="34" t="s">
        <v>8</v>
      </c>
      <c r="B26" s="42">
        <v>145658</v>
      </c>
      <c r="C26" s="3"/>
      <c r="D26" s="3"/>
      <c r="E26" s="3"/>
      <c r="F26" s="3"/>
      <c r="G26" s="4"/>
      <c r="H26" s="42" t="e">
        <f t="shared" si="0"/>
        <v>#DIV/0!</v>
      </c>
      <c r="I26" s="46">
        <v>1500</v>
      </c>
      <c r="J26" s="47" t="e">
        <f t="shared" si="1"/>
        <v>#DIV/0!</v>
      </c>
    </row>
    <row r="27" spans="1:10" x14ac:dyDescent="0.15">
      <c r="A27" s="34" t="s">
        <v>10</v>
      </c>
      <c r="B27" s="42">
        <v>145044</v>
      </c>
      <c r="C27" s="3"/>
      <c r="D27" s="3"/>
      <c r="E27" s="3"/>
      <c r="F27" s="3"/>
      <c r="G27" s="4"/>
      <c r="H27" s="42" t="e">
        <f t="shared" si="0"/>
        <v>#DIV/0!</v>
      </c>
      <c r="I27" s="46">
        <v>5000</v>
      </c>
      <c r="J27" s="47" t="e">
        <f t="shared" si="1"/>
        <v>#DIV/0!</v>
      </c>
    </row>
    <row r="28" spans="1:10" x14ac:dyDescent="0.15">
      <c r="A28" s="34" t="s">
        <v>9</v>
      </c>
      <c r="B28" s="42">
        <v>144963</v>
      </c>
      <c r="C28" s="3"/>
      <c r="D28" s="3"/>
      <c r="E28" s="3"/>
      <c r="F28" s="3"/>
      <c r="G28" s="4"/>
      <c r="H28" s="42" t="e">
        <f t="shared" si="0"/>
        <v>#DIV/0!</v>
      </c>
      <c r="I28" s="46">
        <v>5000</v>
      </c>
      <c r="J28" s="47" t="e">
        <f t="shared" si="1"/>
        <v>#DIV/0!</v>
      </c>
    </row>
    <row r="29" spans="1:10" x14ac:dyDescent="0.15">
      <c r="A29" s="34" t="s">
        <v>14</v>
      </c>
      <c r="B29" s="42">
        <v>143344</v>
      </c>
      <c r="C29" s="3"/>
      <c r="D29" s="3"/>
      <c r="E29" s="3"/>
      <c r="F29" s="3"/>
      <c r="G29" s="4"/>
      <c r="H29" s="42" t="e">
        <f t="shared" si="0"/>
        <v>#DIV/0!</v>
      </c>
      <c r="I29" s="46">
        <v>5000</v>
      </c>
      <c r="J29" s="47" t="e">
        <f t="shared" si="1"/>
        <v>#DIV/0!</v>
      </c>
    </row>
    <row r="30" spans="1:10" x14ac:dyDescent="0.15">
      <c r="A30" s="34" t="s">
        <v>13</v>
      </c>
      <c r="B30" s="42">
        <v>143333</v>
      </c>
      <c r="C30" s="3"/>
      <c r="D30" s="3"/>
      <c r="E30" s="3"/>
      <c r="F30" s="3"/>
      <c r="G30" s="4"/>
      <c r="H30" s="42" t="e">
        <f t="shared" si="0"/>
        <v>#DIV/0!</v>
      </c>
      <c r="I30" s="46">
        <v>2500</v>
      </c>
      <c r="J30" s="47" t="e">
        <f t="shared" si="1"/>
        <v>#DIV/0!</v>
      </c>
    </row>
    <row r="31" spans="1:10" x14ac:dyDescent="0.15">
      <c r="A31" s="34" t="s">
        <v>151</v>
      </c>
      <c r="B31" s="42">
        <v>143253</v>
      </c>
      <c r="C31" s="3"/>
      <c r="D31" s="3"/>
      <c r="E31" s="3"/>
      <c r="F31" s="3"/>
      <c r="G31" s="4"/>
      <c r="H31" s="42" t="e">
        <f t="shared" si="0"/>
        <v>#DIV/0!</v>
      </c>
      <c r="I31" s="46">
        <v>7000</v>
      </c>
      <c r="J31" s="47" t="e">
        <f t="shared" si="1"/>
        <v>#DIV/0!</v>
      </c>
    </row>
    <row r="32" spans="1:10" x14ac:dyDescent="0.15">
      <c r="A32" s="34" t="s">
        <v>16</v>
      </c>
      <c r="B32" s="42">
        <v>143242</v>
      </c>
      <c r="C32" s="3"/>
      <c r="D32" s="3"/>
      <c r="E32" s="3"/>
      <c r="F32" s="3"/>
      <c r="G32" s="4"/>
      <c r="H32" s="42" t="e">
        <f t="shared" ref="H32:H52" si="2">G32/F32</f>
        <v>#DIV/0!</v>
      </c>
      <c r="I32" s="46">
        <v>5000</v>
      </c>
      <c r="J32" s="47" t="e">
        <f t="shared" ref="J32:J52" si="3">H32*I32</f>
        <v>#DIV/0!</v>
      </c>
    </row>
    <row r="33" spans="1:10" x14ac:dyDescent="0.15">
      <c r="A33" s="34" t="s">
        <v>155</v>
      </c>
      <c r="B33" s="42">
        <v>118531</v>
      </c>
      <c r="C33" s="3"/>
      <c r="D33" s="3"/>
      <c r="E33" s="3"/>
      <c r="F33" s="3"/>
      <c r="G33" s="4"/>
      <c r="H33" s="42" t="e">
        <f t="shared" si="2"/>
        <v>#DIV/0!</v>
      </c>
      <c r="I33" s="46">
        <v>50</v>
      </c>
      <c r="J33" s="47" t="e">
        <f t="shared" si="3"/>
        <v>#DIV/0!</v>
      </c>
    </row>
    <row r="34" spans="1:10" x14ac:dyDescent="0.15">
      <c r="A34" s="34" t="s">
        <v>21</v>
      </c>
      <c r="B34" s="42">
        <v>105104</v>
      </c>
      <c r="C34" s="3"/>
      <c r="D34" s="3"/>
      <c r="E34" s="3"/>
      <c r="F34" s="3"/>
      <c r="G34" s="4"/>
      <c r="H34" s="42" t="e">
        <f t="shared" si="2"/>
        <v>#DIV/0!</v>
      </c>
      <c r="I34" s="46">
        <v>20000</v>
      </c>
      <c r="J34" s="47" t="e">
        <f t="shared" si="3"/>
        <v>#DIV/0!</v>
      </c>
    </row>
    <row r="35" spans="1:10" x14ac:dyDescent="0.15">
      <c r="A35" s="34" t="s">
        <v>103</v>
      </c>
      <c r="B35" s="42">
        <v>7143591</v>
      </c>
      <c r="C35" s="3"/>
      <c r="D35" s="3"/>
      <c r="E35" s="3"/>
      <c r="F35" s="3"/>
      <c r="G35" s="4"/>
      <c r="H35" s="42" t="e">
        <f t="shared" si="2"/>
        <v>#DIV/0!</v>
      </c>
      <c r="I35" s="46">
        <v>650</v>
      </c>
      <c r="J35" s="47" t="e">
        <f t="shared" si="3"/>
        <v>#DIV/0!</v>
      </c>
    </row>
    <row r="36" spans="1:10" x14ac:dyDescent="0.15">
      <c r="A36" s="34" t="s">
        <v>134</v>
      </c>
      <c r="B36" s="42">
        <v>9420147</v>
      </c>
      <c r="C36" s="3"/>
      <c r="D36" s="3"/>
      <c r="E36" s="3"/>
      <c r="F36" s="3"/>
      <c r="G36" s="4"/>
      <c r="H36" s="42" t="e">
        <f t="shared" si="2"/>
        <v>#DIV/0!</v>
      </c>
      <c r="I36" s="46">
        <v>170</v>
      </c>
      <c r="J36" s="47" t="e">
        <f t="shared" si="3"/>
        <v>#DIV/0!</v>
      </c>
    </row>
    <row r="37" spans="1:10" x14ac:dyDescent="0.15">
      <c r="A37" s="34" t="s">
        <v>143</v>
      </c>
      <c r="B37" s="42">
        <v>3491962</v>
      </c>
      <c r="C37" s="3"/>
      <c r="D37" s="3"/>
      <c r="E37" s="3"/>
      <c r="F37" s="3"/>
      <c r="G37" s="4"/>
      <c r="H37" s="42" t="e">
        <f>G37/F37</f>
        <v>#DIV/0!</v>
      </c>
      <c r="I37" s="46">
        <v>100</v>
      </c>
      <c r="J37" s="47" t="e">
        <f t="shared" si="3"/>
        <v>#DIV/0!</v>
      </c>
    </row>
    <row r="38" spans="1:10" x14ac:dyDescent="0.15">
      <c r="A38" s="34" t="s">
        <v>144</v>
      </c>
      <c r="B38" s="42">
        <v>5414526</v>
      </c>
      <c r="C38" s="3"/>
      <c r="D38" s="3"/>
      <c r="E38" s="3"/>
      <c r="F38" s="3"/>
      <c r="G38" s="4"/>
      <c r="H38" s="42" t="e">
        <f t="shared" si="2"/>
        <v>#DIV/0!</v>
      </c>
      <c r="I38" s="46">
        <v>250</v>
      </c>
      <c r="J38" s="47" t="e">
        <f t="shared" si="3"/>
        <v>#DIV/0!</v>
      </c>
    </row>
    <row r="39" spans="1:10" x14ac:dyDescent="0.15">
      <c r="A39" s="34" t="s">
        <v>145</v>
      </c>
      <c r="B39" s="42">
        <v>109368</v>
      </c>
      <c r="C39" s="3"/>
      <c r="D39" s="3"/>
      <c r="E39" s="3"/>
      <c r="F39" s="3"/>
      <c r="G39" s="4"/>
      <c r="H39" s="42" t="e">
        <f t="shared" si="2"/>
        <v>#DIV/0!</v>
      </c>
      <c r="I39" s="46">
        <v>50</v>
      </c>
      <c r="J39" s="47" t="e">
        <f t="shared" si="3"/>
        <v>#DIV/0!</v>
      </c>
    </row>
    <row r="40" spans="1:10" x14ac:dyDescent="0.15">
      <c r="A40" s="34" t="s">
        <v>161</v>
      </c>
      <c r="B40" s="42">
        <v>3343378</v>
      </c>
      <c r="C40" s="3"/>
      <c r="D40" s="3"/>
      <c r="E40" s="3"/>
      <c r="F40" s="3"/>
      <c r="G40" s="4"/>
      <c r="H40" s="42" t="e">
        <f t="shared" si="2"/>
        <v>#DIV/0!</v>
      </c>
      <c r="I40" s="46">
        <v>1400</v>
      </c>
      <c r="J40" s="47" t="e">
        <f t="shared" si="3"/>
        <v>#DIV/0!</v>
      </c>
    </row>
    <row r="41" spans="1:10" x14ac:dyDescent="0.15">
      <c r="A41" s="34" t="s">
        <v>59</v>
      </c>
      <c r="B41" s="42">
        <v>12190085</v>
      </c>
      <c r="C41" s="3"/>
      <c r="D41" s="3"/>
      <c r="E41" s="3"/>
      <c r="F41" s="3"/>
      <c r="G41" s="4"/>
      <c r="H41" s="42" t="e">
        <f t="shared" si="2"/>
        <v>#DIV/0!</v>
      </c>
      <c r="I41" s="46">
        <v>100</v>
      </c>
      <c r="J41" s="47" t="e">
        <f t="shared" si="3"/>
        <v>#DIV/0!</v>
      </c>
    </row>
    <row r="42" spans="1:10" x14ac:dyDescent="0.15">
      <c r="A42" s="34" t="s">
        <v>60</v>
      </c>
      <c r="B42" s="42">
        <v>2520647</v>
      </c>
      <c r="C42" s="3"/>
      <c r="D42" s="3"/>
      <c r="E42" s="3"/>
      <c r="F42" s="3"/>
      <c r="G42" s="4"/>
      <c r="H42" s="42" t="e">
        <f t="shared" si="2"/>
        <v>#DIV/0!</v>
      </c>
      <c r="I42" s="46">
        <v>50</v>
      </c>
      <c r="J42" s="47" t="e">
        <f t="shared" si="3"/>
        <v>#DIV/0!</v>
      </c>
    </row>
    <row r="43" spans="1:10" x14ac:dyDescent="0.15">
      <c r="A43" s="34" t="s">
        <v>61</v>
      </c>
      <c r="B43" s="42">
        <v>333944</v>
      </c>
      <c r="C43" s="3"/>
      <c r="D43" s="3"/>
      <c r="E43" s="3"/>
      <c r="F43" s="3"/>
      <c r="G43" s="4"/>
      <c r="H43" s="42" t="e">
        <f t="shared" si="2"/>
        <v>#DIV/0!</v>
      </c>
      <c r="I43" s="46">
        <v>100</v>
      </c>
      <c r="J43" s="47" t="e">
        <f t="shared" si="3"/>
        <v>#DIV/0!</v>
      </c>
    </row>
    <row r="44" spans="1:10" x14ac:dyDescent="0.15">
      <c r="A44" s="34" t="s">
        <v>62</v>
      </c>
      <c r="B44" s="42">
        <v>3779614</v>
      </c>
      <c r="C44" s="3"/>
      <c r="D44" s="3"/>
      <c r="E44" s="3"/>
      <c r="F44" s="3"/>
      <c r="G44" s="4"/>
      <c r="H44" s="42" t="e">
        <f t="shared" si="2"/>
        <v>#DIV/0!</v>
      </c>
      <c r="I44" s="46">
        <v>50</v>
      </c>
      <c r="J44" s="47" t="e">
        <f t="shared" si="3"/>
        <v>#DIV/0!</v>
      </c>
    </row>
    <row r="45" spans="1:10" x14ac:dyDescent="0.15">
      <c r="A45" s="34" t="s">
        <v>117</v>
      </c>
      <c r="B45" s="42">
        <v>5362641</v>
      </c>
      <c r="C45" s="3"/>
      <c r="D45" s="3"/>
      <c r="E45" s="3"/>
      <c r="F45" s="3"/>
      <c r="G45" s="4"/>
      <c r="H45" s="42" t="e">
        <f t="shared" si="2"/>
        <v>#DIV/0!</v>
      </c>
      <c r="I45" s="46">
        <v>100</v>
      </c>
      <c r="J45" s="47" t="e">
        <f t="shared" si="3"/>
        <v>#DIV/0!</v>
      </c>
    </row>
    <row r="46" spans="1:10" x14ac:dyDescent="0.15">
      <c r="A46" s="34" t="s">
        <v>63</v>
      </c>
      <c r="B46" s="42">
        <v>3118826</v>
      </c>
      <c r="C46" s="3"/>
      <c r="D46" s="3"/>
      <c r="E46" s="3"/>
      <c r="F46" s="3"/>
      <c r="G46" s="4"/>
      <c r="H46" s="42" t="e">
        <f t="shared" si="2"/>
        <v>#DIV/0!</v>
      </c>
      <c r="I46" s="46">
        <v>1500</v>
      </c>
      <c r="J46" s="47" t="e">
        <f t="shared" si="3"/>
        <v>#DIV/0!</v>
      </c>
    </row>
    <row r="47" spans="1:10" x14ac:dyDescent="0.15">
      <c r="A47" s="34" t="s">
        <v>131</v>
      </c>
      <c r="B47" s="42">
        <v>2976232</v>
      </c>
      <c r="C47" s="3"/>
      <c r="D47" s="3"/>
      <c r="E47" s="3"/>
      <c r="F47" s="3"/>
      <c r="G47" s="4"/>
      <c r="H47" s="42" t="e">
        <f t="shared" si="2"/>
        <v>#DIV/0!</v>
      </c>
      <c r="I47" s="46">
        <v>100</v>
      </c>
      <c r="J47" s="47" t="e">
        <f t="shared" si="3"/>
        <v>#DIV/0!</v>
      </c>
    </row>
    <row r="48" spans="1:10" x14ac:dyDescent="0.15">
      <c r="A48" s="34" t="s">
        <v>132</v>
      </c>
      <c r="B48" s="42">
        <v>101704</v>
      </c>
      <c r="C48" s="3"/>
      <c r="D48" s="3"/>
      <c r="E48" s="3"/>
      <c r="F48" s="3"/>
      <c r="G48" s="4"/>
      <c r="H48" s="42" t="e">
        <f t="shared" si="2"/>
        <v>#DIV/0!</v>
      </c>
      <c r="I48" s="46">
        <v>200</v>
      </c>
      <c r="J48" s="47" t="e">
        <f t="shared" si="3"/>
        <v>#DIV/0!</v>
      </c>
    </row>
    <row r="49" spans="1:10" x14ac:dyDescent="0.15">
      <c r="A49" s="34" t="s">
        <v>133</v>
      </c>
      <c r="B49" s="42">
        <v>2599397</v>
      </c>
      <c r="C49" s="3"/>
      <c r="D49" s="3"/>
      <c r="E49" s="3"/>
      <c r="F49" s="3"/>
      <c r="G49" s="4"/>
      <c r="H49" s="42" t="e">
        <f t="shared" si="2"/>
        <v>#DIV/0!</v>
      </c>
      <c r="I49" s="46">
        <v>150</v>
      </c>
      <c r="J49" s="47" t="e">
        <f t="shared" si="3"/>
        <v>#DIV/0!</v>
      </c>
    </row>
    <row r="50" spans="1:10" x14ac:dyDescent="0.15">
      <c r="A50" s="34" t="s">
        <v>19</v>
      </c>
      <c r="B50" s="42">
        <v>105068</v>
      </c>
      <c r="C50" s="3"/>
      <c r="D50" s="3"/>
      <c r="E50" s="3"/>
      <c r="F50" s="3"/>
      <c r="G50" s="4"/>
      <c r="H50" s="42" t="e">
        <f t="shared" si="2"/>
        <v>#DIV/0!</v>
      </c>
      <c r="I50" s="46">
        <v>20000</v>
      </c>
      <c r="J50" s="47" t="e">
        <f t="shared" si="3"/>
        <v>#DIV/0!</v>
      </c>
    </row>
    <row r="51" spans="1:10" x14ac:dyDescent="0.15">
      <c r="A51" s="34" t="s">
        <v>141</v>
      </c>
      <c r="B51" s="49">
        <v>15642054</v>
      </c>
      <c r="C51" s="3"/>
      <c r="D51" s="3"/>
      <c r="E51" s="3"/>
      <c r="F51" s="3"/>
      <c r="G51" s="4"/>
      <c r="H51" s="42" t="e">
        <f t="shared" si="2"/>
        <v>#DIV/0!</v>
      </c>
      <c r="I51" s="46">
        <v>10000</v>
      </c>
      <c r="J51" s="47" t="e">
        <f t="shared" si="3"/>
        <v>#DIV/0!</v>
      </c>
    </row>
    <row r="52" spans="1:10" x14ac:dyDescent="0.15">
      <c r="A52" s="34" t="s">
        <v>142</v>
      </c>
      <c r="B52" s="49">
        <v>10278416</v>
      </c>
      <c r="C52" s="3"/>
      <c r="D52" s="3"/>
      <c r="E52" s="3"/>
      <c r="F52" s="3"/>
      <c r="G52" s="4"/>
      <c r="H52" s="42" t="e">
        <f t="shared" si="2"/>
        <v>#DIV/0!</v>
      </c>
      <c r="I52" s="46">
        <v>32500</v>
      </c>
      <c r="J52" s="47" t="e">
        <f t="shared" si="3"/>
        <v>#DIV/0!</v>
      </c>
    </row>
    <row r="53" spans="1:10" x14ac:dyDescent="0.15">
      <c r="C53" s="51"/>
      <c r="D53" s="51"/>
      <c r="E53" s="51"/>
      <c r="F53" s="51"/>
      <c r="G53" s="52"/>
      <c r="H53" s="51"/>
      <c r="I53" s="53"/>
    </row>
    <row r="54" spans="1:10" x14ac:dyDescent="0.15">
      <c r="C54" s="51"/>
      <c r="D54" s="51"/>
      <c r="E54" s="51"/>
      <c r="F54" s="51"/>
      <c r="G54" s="52"/>
      <c r="H54" s="51"/>
      <c r="I54" s="53"/>
    </row>
    <row r="55" spans="1:10" ht="12" thickBot="1" x14ac:dyDescent="0.2">
      <c r="C55" s="51"/>
      <c r="D55" s="51"/>
      <c r="E55" s="51"/>
      <c r="F55" s="51"/>
      <c r="G55" s="52"/>
      <c r="H55" s="51"/>
      <c r="I55" s="53"/>
    </row>
    <row r="56" spans="1:10" ht="34.5" thickBot="1" x14ac:dyDescent="0.2">
      <c r="C56" s="51"/>
      <c r="D56" s="51"/>
      <c r="E56" s="51"/>
      <c r="F56" s="51"/>
      <c r="G56" s="52"/>
      <c r="H56" s="51"/>
      <c r="I56" s="54" t="s">
        <v>119</v>
      </c>
      <c r="J56" s="44" t="e">
        <f>SUM(J3:J52)</f>
        <v>#DIV/0!</v>
      </c>
    </row>
    <row r="57" spans="1:10" x14ac:dyDescent="0.15">
      <c r="C57" s="51"/>
      <c r="D57" s="51"/>
      <c r="E57" s="51"/>
      <c r="F57" s="51"/>
      <c r="G57" s="52"/>
      <c r="H57" s="51"/>
      <c r="I57" s="53"/>
    </row>
    <row r="58" spans="1:10" x14ac:dyDescent="0.15">
      <c r="C58" s="51"/>
      <c r="D58" s="51"/>
      <c r="E58" s="51"/>
      <c r="F58" s="51"/>
      <c r="G58" s="52"/>
      <c r="H58" s="51"/>
      <c r="I58" s="53"/>
    </row>
    <row r="59" spans="1:10" x14ac:dyDescent="0.15">
      <c r="C59" s="51"/>
      <c r="D59" s="51"/>
      <c r="E59" s="51"/>
      <c r="F59" s="51"/>
      <c r="G59" s="52"/>
      <c r="H59" s="51"/>
      <c r="I59" s="53"/>
    </row>
    <row r="60" spans="1:10" x14ac:dyDescent="0.15">
      <c r="C60" s="51"/>
      <c r="D60" s="51"/>
      <c r="E60" s="51"/>
      <c r="F60" s="51"/>
      <c r="G60" s="52"/>
      <c r="H60" s="51"/>
      <c r="I60" s="53"/>
    </row>
    <row r="61" spans="1:10" x14ac:dyDescent="0.15">
      <c r="C61" s="51"/>
      <c r="D61" s="51"/>
      <c r="E61" s="51"/>
      <c r="F61" s="51"/>
      <c r="G61" s="52"/>
      <c r="H61" s="51"/>
      <c r="I61" s="53"/>
    </row>
    <row r="62" spans="1:10" x14ac:dyDescent="0.15">
      <c r="C62" s="51"/>
      <c r="D62" s="51"/>
      <c r="E62" s="51"/>
      <c r="F62" s="51"/>
      <c r="G62" s="52"/>
      <c r="H62" s="51"/>
      <c r="I62" s="53"/>
    </row>
    <row r="63" spans="1:10" x14ac:dyDescent="0.15">
      <c r="C63" s="51"/>
      <c r="D63" s="51"/>
      <c r="E63" s="51"/>
      <c r="F63" s="51"/>
      <c r="G63" s="52"/>
      <c r="H63" s="51"/>
      <c r="I63" s="53"/>
    </row>
    <row r="64" spans="1:10" x14ac:dyDescent="0.15">
      <c r="C64" s="51"/>
      <c r="D64" s="51"/>
      <c r="E64" s="51"/>
      <c r="F64" s="51"/>
      <c r="G64" s="52"/>
      <c r="H64" s="51"/>
      <c r="I64" s="53"/>
    </row>
    <row r="65" spans="3:9" x14ac:dyDescent="0.15">
      <c r="C65" s="51"/>
      <c r="D65" s="51"/>
      <c r="E65" s="51"/>
      <c r="F65" s="51"/>
      <c r="G65" s="52"/>
      <c r="H65" s="51"/>
      <c r="I65" s="53"/>
    </row>
    <row r="66" spans="3:9" x14ac:dyDescent="0.15">
      <c r="C66" s="51"/>
      <c r="D66" s="51"/>
      <c r="E66" s="51"/>
      <c r="F66" s="51"/>
      <c r="G66" s="52"/>
      <c r="H66" s="51"/>
      <c r="I66" s="53"/>
    </row>
    <row r="67" spans="3:9" x14ac:dyDescent="0.15">
      <c r="C67" s="51"/>
      <c r="D67" s="51"/>
      <c r="E67" s="51"/>
      <c r="F67" s="51"/>
      <c r="G67" s="52"/>
      <c r="H67" s="51"/>
      <c r="I67" s="53"/>
    </row>
    <row r="68" spans="3:9" x14ac:dyDescent="0.15">
      <c r="C68" s="51"/>
      <c r="D68" s="51"/>
      <c r="E68" s="51"/>
      <c r="F68" s="51"/>
      <c r="G68" s="52"/>
      <c r="H68" s="51"/>
      <c r="I68" s="53"/>
    </row>
    <row r="69" spans="3:9" x14ac:dyDescent="0.15">
      <c r="C69" s="51"/>
      <c r="D69" s="51"/>
      <c r="E69" s="51"/>
      <c r="F69" s="51"/>
      <c r="G69" s="52"/>
      <c r="H69" s="51"/>
      <c r="I69" s="53"/>
    </row>
    <row r="70" spans="3:9" x14ac:dyDescent="0.15">
      <c r="C70" s="51"/>
      <c r="D70" s="51"/>
      <c r="E70" s="51"/>
      <c r="F70" s="51"/>
      <c r="G70" s="52"/>
      <c r="H70" s="51"/>
      <c r="I70" s="53"/>
    </row>
    <row r="71" spans="3:9" x14ac:dyDescent="0.15">
      <c r="C71" s="51"/>
      <c r="D71" s="51"/>
      <c r="E71" s="51"/>
      <c r="F71" s="51"/>
      <c r="G71" s="52"/>
      <c r="H71" s="51"/>
      <c r="I71" s="53"/>
    </row>
    <row r="72" spans="3:9" x14ac:dyDescent="0.15">
      <c r="C72" s="51"/>
      <c r="D72" s="51"/>
      <c r="E72" s="51"/>
      <c r="F72" s="51"/>
      <c r="G72" s="52"/>
      <c r="H72" s="51"/>
      <c r="I72" s="53"/>
    </row>
    <row r="73" spans="3:9" x14ac:dyDescent="0.15">
      <c r="C73" s="51"/>
      <c r="D73" s="51"/>
      <c r="E73" s="51"/>
      <c r="F73" s="51"/>
      <c r="G73" s="52"/>
      <c r="H73" s="51"/>
      <c r="I73" s="53"/>
    </row>
    <row r="74" spans="3:9" x14ac:dyDescent="0.15">
      <c r="C74" s="51"/>
      <c r="D74" s="51"/>
      <c r="E74" s="51"/>
      <c r="F74" s="51"/>
      <c r="G74" s="51"/>
      <c r="H74" s="51"/>
      <c r="I74" s="53"/>
    </row>
    <row r="75" spans="3:9" x14ac:dyDescent="0.15">
      <c r="C75" s="51"/>
      <c r="D75" s="51"/>
      <c r="E75" s="51"/>
      <c r="F75" s="51"/>
      <c r="G75" s="51"/>
      <c r="H75" s="51"/>
      <c r="I75" s="53"/>
    </row>
    <row r="76" spans="3:9" x14ac:dyDescent="0.15">
      <c r="C76" s="51"/>
      <c r="D76" s="51"/>
      <c r="E76" s="51"/>
      <c r="F76" s="51"/>
      <c r="G76" s="51"/>
      <c r="H76" s="51"/>
      <c r="I76" s="53"/>
    </row>
    <row r="77" spans="3:9" x14ac:dyDescent="0.15">
      <c r="C77" s="51"/>
      <c r="D77" s="51"/>
      <c r="E77" s="51"/>
      <c r="F77" s="51"/>
      <c r="G77" s="51"/>
      <c r="H77" s="51"/>
      <c r="I77" s="53"/>
    </row>
    <row r="78" spans="3:9" x14ac:dyDescent="0.15">
      <c r="C78" s="55"/>
      <c r="D78" s="55"/>
      <c r="E78" s="55"/>
      <c r="F78" s="55"/>
      <c r="G78" s="55"/>
      <c r="H78" s="55"/>
    </row>
    <row r="79" spans="3:9" x14ac:dyDescent="0.15">
      <c r="C79" s="55"/>
      <c r="D79" s="55"/>
      <c r="E79" s="55"/>
      <c r="F79" s="55"/>
      <c r="G79" s="55"/>
      <c r="H79" s="55"/>
    </row>
    <row r="80" spans="3:9" x14ac:dyDescent="0.15">
      <c r="C80" s="55"/>
      <c r="D80" s="55"/>
      <c r="E80" s="55"/>
      <c r="F80" s="55"/>
      <c r="G80" s="55"/>
      <c r="H80" s="55"/>
    </row>
    <row r="81" spans="3:8" x14ac:dyDescent="0.15">
      <c r="C81" s="55"/>
      <c r="D81" s="55"/>
      <c r="E81" s="55"/>
      <c r="F81" s="55"/>
      <c r="G81" s="55"/>
      <c r="H81" s="55"/>
    </row>
    <row r="82" spans="3:8" x14ac:dyDescent="0.15">
      <c r="C82" s="55"/>
      <c r="D82" s="55"/>
      <c r="E82" s="55"/>
      <c r="F82" s="55"/>
      <c r="G82" s="55"/>
      <c r="H82" s="55"/>
    </row>
    <row r="83" spans="3:8" x14ac:dyDescent="0.15">
      <c r="C83" s="55"/>
      <c r="D83" s="55"/>
      <c r="E83" s="55"/>
      <c r="F83" s="55"/>
      <c r="G83" s="55"/>
      <c r="H83" s="55"/>
    </row>
    <row r="84" spans="3:8" x14ac:dyDescent="0.15">
      <c r="C84" s="55"/>
      <c r="D84" s="55"/>
      <c r="E84" s="55"/>
      <c r="F84" s="55"/>
      <c r="G84" s="55"/>
      <c r="H84" s="55"/>
    </row>
    <row r="85" spans="3:8" x14ac:dyDescent="0.15">
      <c r="C85" s="55"/>
      <c r="D85" s="55"/>
      <c r="E85" s="55"/>
      <c r="F85" s="55"/>
      <c r="G85" s="55"/>
      <c r="H85" s="55"/>
    </row>
    <row r="86" spans="3:8" x14ac:dyDescent="0.15">
      <c r="C86" s="55"/>
      <c r="D86" s="55"/>
      <c r="E86" s="55"/>
      <c r="F86" s="55"/>
      <c r="G86" s="55"/>
      <c r="H86" s="55"/>
    </row>
    <row r="87" spans="3:8" x14ac:dyDescent="0.15">
      <c r="C87" s="55"/>
      <c r="D87" s="55"/>
      <c r="E87" s="55"/>
      <c r="F87" s="55"/>
      <c r="G87" s="55"/>
      <c r="H87" s="55"/>
    </row>
    <row r="88" spans="3:8" x14ac:dyDescent="0.15">
      <c r="C88" s="55"/>
      <c r="D88" s="55"/>
      <c r="E88" s="55"/>
      <c r="F88" s="55"/>
      <c r="G88" s="55"/>
      <c r="H88" s="55"/>
    </row>
    <row r="89" spans="3:8" x14ac:dyDescent="0.15">
      <c r="C89" s="55"/>
      <c r="D89" s="55"/>
      <c r="E89" s="55"/>
      <c r="F89" s="55"/>
      <c r="G89" s="55"/>
      <c r="H89" s="55"/>
    </row>
    <row r="90" spans="3:8" x14ac:dyDescent="0.15">
      <c r="C90" s="55"/>
      <c r="D90" s="55"/>
      <c r="E90" s="55"/>
      <c r="F90" s="55"/>
      <c r="G90" s="55"/>
      <c r="H90" s="55"/>
    </row>
    <row r="91" spans="3:8" x14ac:dyDescent="0.15">
      <c r="C91" s="55"/>
      <c r="D91" s="55"/>
      <c r="E91" s="55"/>
      <c r="F91" s="55"/>
      <c r="G91" s="55"/>
      <c r="H91" s="55"/>
    </row>
    <row r="92" spans="3:8" x14ac:dyDescent="0.15">
      <c r="C92" s="55"/>
      <c r="D92" s="55"/>
      <c r="E92" s="55"/>
      <c r="F92" s="55"/>
      <c r="G92" s="55"/>
      <c r="H92" s="55"/>
    </row>
    <row r="93" spans="3:8" x14ac:dyDescent="0.15">
      <c r="C93" s="55"/>
      <c r="D93" s="55"/>
      <c r="E93" s="55"/>
      <c r="F93" s="55"/>
      <c r="G93" s="55"/>
      <c r="H93" s="55"/>
    </row>
    <row r="94" spans="3:8" x14ac:dyDescent="0.15">
      <c r="C94" s="55"/>
      <c r="D94" s="55"/>
      <c r="E94" s="55"/>
      <c r="F94" s="55"/>
      <c r="G94" s="55"/>
      <c r="H94" s="55"/>
    </row>
    <row r="95" spans="3:8" x14ac:dyDescent="0.15">
      <c r="C95" s="55"/>
      <c r="D95" s="55"/>
      <c r="E95" s="55"/>
      <c r="F95" s="55"/>
      <c r="G95" s="55"/>
      <c r="H95" s="55"/>
    </row>
    <row r="96" spans="3:8" x14ac:dyDescent="0.15">
      <c r="C96" s="55"/>
      <c r="D96" s="55"/>
      <c r="E96" s="55"/>
      <c r="F96" s="55"/>
      <c r="G96" s="55"/>
      <c r="H96" s="55"/>
    </row>
    <row r="97" spans="3:8" x14ac:dyDescent="0.15">
      <c r="C97" s="55"/>
      <c r="D97" s="55"/>
      <c r="E97" s="55"/>
      <c r="F97" s="55"/>
      <c r="G97" s="55"/>
      <c r="H97" s="55"/>
    </row>
    <row r="98" spans="3:8" x14ac:dyDescent="0.15">
      <c r="C98" s="55"/>
      <c r="D98" s="55"/>
      <c r="E98" s="55"/>
      <c r="F98" s="55"/>
      <c r="G98" s="55"/>
      <c r="H98" s="55"/>
    </row>
    <row r="99" spans="3:8" x14ac:dyDescent="0.15">
      <c r="C99" s="55"/>
      <c r="D99" s="55"/>
      <c r="E99" s="55"/>
      <c r="F99" s="55"/>
      <c r="G99" s="55"/>
      <c r="H99" s="55"/>
    </row>
    <row r="100" spans="3:8" x14ac:dyDescent="0.15">
      <c r="C100" s="55"/>
      <c r="D100" s="55"/>
      <c r="E100" s="55"/>
      <c r="F100" s="55"/>
      <c r="G100" s="55"/>
      <c r="H100" s="55"/>
    </row>
    <row r="101" spans="3:8" x14ac:dyDescent="0.15">
      <c r="C101" s="55"/>
      <c r="D101" s="55"/>
      <c r="E101" s="55"/>
      <c r="F101" s="55"/>
      <c r="G101" s="55"/>
      <c r="H101" s="55"/>
    </row>
    <row r="102" spans="3:8" x14ac:dyDescent="0.15">
      <c r="C102" s="55"/>
      <c r="D102" s="55"/>
      <c r="E102" s="55"/>
      <c r="F102" s="55"/>
      <c r="G102" s="55"/>
      <c r="H102" s="55"/>
    </row>
    <row r="103" spans="3:8" x14ac:dyDescent="0.15">
      <c r="C103" s="55"/>
      <c r="D103" s="55"/>
      <c r="E103" s="55"/>
      <c r="F103" s="55"/>
      <c r="G103" s="55"/>
      <c r="H103" s="55"/>
    </row>
    <row r="104" spans="3:8" x14ac:dyDescent="0.15">
      <c r="C104" s="55"/>
      <c r="D104" s="55"/>
      <c r="E104" s="55"/>
      <c r="F104" s="55"/>
      <c r="G104" s="55"/>
      <c r="H104" s="55"/>
    </row>
    <row r="105" spans="3:8" x14ac:dyDescent="0.15">
      <c r="C105" s="55"/>
      <c r="D105" s="55"/>
      <c r="E105" s="55"/>
      <c r="F105" s="55"/>
      <c r="G105" s="55"/>
      <c r="H105" s="55"/>
    </row>
    <row r="106" spans="3:8" x14ac:dyDescent="0.15">
      <c r="C106" s="55"/>
      <c r="D106" s="55"/>
      <c r="E106" s="55"/>
      <c r="F106" s="55"/>
      <c r="G106" s="55"/>
      <c r="H106" s="55"/>
    </row>
    <row r="107" spans="3:8" x14ac:dyDescent="0.15">
      <c r="C107" s="55"/>
      <c r="D107" s="55"/>
      <c r="E107" s="55"/>
      <c r="F107" s="55"/>
      <c r="G107" s="55"/>
      <c r="H107" s="55"/>
    </row>
    <row r="108" spans="3:8" x14ac:dyDescent="0.15">
      <c r="C108" s="55"/>
      <c r="D108" s="55"/>
      <c r="E108" s="55"/>
      <c r="F108" s="55"/>
      <c r="G108" s="55"/>
      <c r="H108" s="55"/>
    </row>
    <row r="109" spans="3:8" x14ac:dyDescent="0.15">
      <c r="C109" s="55"/>
      <c r="D109" s="55"/>
      <c r="E109" s="55"/>
      <c r="F109" s="55"/>
      <c r="G109" s="55"/>
      <c r="H109" s="55"/>
    </row>
    <row r="110" spans="3:8" x14ac:dyDescent="0.15">
      <c r="C110" s="55"/>
      <c r="D110" s="55"/>
      <c r="E110" s="55"/>
      <c r="F110" s="55"/>
      <c r="G110" s="55"/>
      <c r="H110" s="55"/>
    </row>
    <row r="111" spans="3:8" x14ac:dyDescent="0.15">
      <c r="C111" s="55"/>
      <c r="D111" s="55"/>
      <c r="E111" s="55"/>
      <c r="F111" s="55"/>
      <c r="G111" s="55"/>
      <c r="H111" s="55"/>
    </row>
    <row r="112" spans="3:8" x14ac:dyDescent="0.15">
      <c r="C112" s="55"/>
      <c r="D112" s="55"/>
      <c r="E112" s="55"/>
      <c r="F112" s="55"/>
      <c r="G112" s="55"/>
      <c r="H112" s="55"/>
    </row>
    <row r="113" spans="3:8" x14ac:dyDescent="0.15">
      <c r="C113" s="55"/>
      <c r="D113" s="55"/>
      <c r="E113" s="55"/>
      <c r="F113" s="55"/>
      <c r="G113" s="55"/>
      <c r="H113" s="55"/>
    </row>
    <row r="114" spans="3:8" x14ac:dyDescent="0.15">
      <c r="C114" s="55"/>
      <c r="D114" s="55"/>
      <c r="E114" s="55"/>
      <c r="F114" s="55"/>
      <c r="G114" s="55"/>
      <c r="H114" s="55"/>
    </row>
    <row r="115" spans="3:8" x14ac:dyDescent="0.15">
      <c r="C115" s="55"/>
      <c r="D115" s="55"/>
      <c r="E115" s="55"/>
      <c r="F115" s="55"/>
      <c r="G115" s="55"/>
      <c r="H115" s="55"/>
    </row>
    <row r="116" spans="3:8" x14ac:dyDescent="0.15">
      <c r="C116" s="55"/>
      <c r="D116" s="55"/>
      <c r="E116" s="55"/>
      <c r="F116" s="55"/>
      <c r="G116" s="55"/>
      <c r="H116" s="55"/>
    </row>
    <row r="117" spans="3:8" x14ac:dyDescent="0.15">
      <c r="C117" s="55"/>
      <c r="D117" s="55"/>
      <c r="E117" s="55"/>
      <c r="F117" s="55"/>
      <c r="G117" s="55"/>
      <c r="H117" s="55"/>
    </row>
    <row r="118" spans="3:8" x14ac:dyDescent="0.15">
      <c r="C118" s="55"/>
      <c r="D118" s="55"/>
      <c r="E118" s="55"/>
      <c r="F118" s="55"/>
      <c r="G118" s="55"/>
      <c r="H118" s="55"/>
    </row>
    <row r="119" spans="3:8" x14ac:dyDescent="0.15">
      <c r="C119" s="55"/>
      <c r="D119" s="55"/>
      <c r="E119" s="55"/>
      <c r="F119" s="55"/>
      <c r="G119" s="55"/>
      <c r="H119" s="55"/>
    </row>
    <row r="120" spans="3:8" x14ac:dyDescent="0.15">
      <c r="C120" s="55"/>
      <c r="D120" s="55"/>
      <c r="E120" s="55"/>
      <c r="F120" s="55"/>
      <c r="G120" s="55"/>
      <c r="H120" s="55"/>
    </row>
    <row r="121" spans="3:8" x14ac:dyDescent="0.15">
      <c r="C121" s="55"/>
      <c r="D121" s="55"/>
      <c r="E121" s="55"/>
      <c r="F121" s="55"/>
      <c r="G121" s="55"/>
      <c r="H121" s="55"/>
    </row>
    <row r="122" spans="3:8" x14ac:dyDescent="0.15">
      <c r="C122" s="55"/>
      <c r="D122" s="55"/>
      <c r="E122" s="55"/>
      <c r="F122" s="55"/>
      <c r="G122" s="55"/>
      <c r="H122" s="55"/>
    </row>
    <row r="123" spans="3:8" x14ac:dyDescent="0.15">
      <c r="C123" s="55"/>
      <c r="D123" s="55"/>
      <c r="E123" s="55"/>
      <c r="F123" s="55"/>
      <c r="G123" s="55"/>
      <c r="H123" s="55"/>
    </row>
    <row r="124" spans="3:8" x14ac:dyDescent="0.15">
      <c r="C124" s="55"/>
      <c r="D124" s="55"/>
      <c r="E124" s="55"/>
      <c r="F124" s="55"/>
      <c r="G124" s="55"/>
      <c r="H124" s="55"/>
    </row>
    <row r="125" spans="3:8" x14ac:dyDescent="0.15">
      <c r="C125" s="55"/>
      <c r="D125" s="55"/>
      <c r="E125" s="55"/>
      <c r="F125" s="55"/>
      <c r="G125" s="55"/>
      <c r="H125" s="55"/>
    </row>
    <row r="126" spans="3:8" x14ac:dyDescent="0.15">
      <c r="C126" s="55"/>
      <c r="D126" s="55"/>
      <c r="E126" s="55"/>
      <c r="F126" s="55"/>
      <c r="G126" s="55"/>
      <c r="H126" s="55"/>
    </row>
    <row r="127" spans="3:8" x14ac:dyDescent="0.15">
      <c r="C127" s="55"/>
      <c r="D127" s="55"/>
      <c r="E127" s="55"/>
      <c r="F127" s="55"/>
      <c r="G127" s="55"/>
      <c r="H127" s="55"/>
    </row>
    <row r="128" spans="3:8" x14ac:dyDescent="0.15">
      <c r="C128" s="55"/>
      <c r="D128" s="55"/>
      <c r="E128" s="55"/>
      <c r="F128" s="55"/>
      <c r="G128" s="55"/>
      <c r="H128" s="55"/>
    </row>
    <row r="129" spans="3:8" x14ac:dyDescent="0.15">
      <c r="C129" s="55"/>
      <c r="D129" s="55"/>
      <c r="E129" s="55"/>
      <c r="F129" s="55"/>
      <c r="G129" s="55"/>
      <c r="H129" s="55"/>
    </row>
    <row r="130" spans="3:8" x14ac:dyDescent="0.15">
      <c r="C130" s="55"/>
      <c r="D130" s="55"/>
      <c r="E130" s="55"/>
      <c r="F130" s="55"/>
      <c r="G130" s="55"/>
      <c r="H130" s="55"/>
    </row>
    <row r="131" spans="3:8" x14ac:dyDescent="0.15">
      <c r="C131" s="55"/>
      <c r="D131" s="55"/>
      <c r="E131" s="55"/>
      <c r="F131" s="55"/>
      <c r="G131" s="55"/>
      <c r="H131" s="55"/>
    </row>
    <row r="132" spans="3:8" x14ac:dyDescent="0.15">
      <c r="C132" s="55"/>
      <c r="D132" s="55"/>
      <c r="E132" s="55"/>
      <c r="F132" s="55"/>
      <c r="G132" s="55"/>
      <c r="H132" s="55"/>
    </row>
    <row r="133" spans="3:8" x14ac:dyDescent="0.15">
      <c r="C133" s="55"/>
      <c r="D133" s="55"/>
      <c r="E133" s="55"/>
      <c r="F133" s="55"/>
      <c r="G133" s="55"/>
      <c r="H133" s="55"/>
    </row>
    <row r="134" spans="3:8" x14ac:dyDescent="0.15">
      <c r="C134" s="55"/>
      <c r="D134" s="55"/>
      <c r="E134" s="55"/>
      <c r="F134" s="55"/>
      <c r="G134" s="55"/>
      <c r="H134" s="55"/>
    </row>
    <row r="135" spans="3:8" x14ac:dyDescent="0.15">
      <c r="C135" s="55"/>
      <c r="D135" s="55"/>
      <c r="E135" s="55"/>
      <c r="F135" s="55"/>
      <c r="G135" s="55"/>
      <c r="H135" s="55"/>
    </row>
    <row r="136" spans="3:8" x14ac:dyDescent="0.15">
      <c r="C136" s="55"/>
      <c r="D136" s="55"/>
      <c r="E136" s="55"/>
      <c r="F136" s="55"/>
      <c r="G136" s="55"/>
      <c r="H136" s="55"/>
    </row>
    <row r="137" spans="3:8" x14ac:dyDescent="0.15">
      <c r="C137" s="55"/>
      <c r="D137" s="55"/>
      <c r="E137" s="55"/>
      <c r="F137" s="55"/>
      <c r="G137" s="55"/>
      <c r="H137" s="55"/>
    </row>
    <row r="138" spans="3:8" x14ac:dyDescent="0.15">
      <c r="C138" s="55"/>
      <c r="D138" s="55"/>
      <c r="E138" s="55"/>
      <c r="F138" s="55"/>
      <c r="G138" s="55"/>
      <c r="H138" s="55"/>
    </row>
    <row r="139" spans="3:8" x14ac:dyDescent="0.15">
      <c r="C139" s="55"/>
      <c r="D139" s="55"/>
      <c r="E139" s="55"/>
      <c r="F139" s="55"/>
      <c r="G139" s="55"/>
      <c r="H139" s="55"/>
    </row>
    <row r="140" spans="3:8" x14ac:dyDescent="0.15">
      <c r="C140" s="55"/>
      <c r="D140" s="55"/>
      <c r="E140" s="55"/>
      <c r="F140" s="55"/>
      <c r="G140" s="55"/>
      <c r="H140" s="55"/>
    </row>
    <row r="141" spans="3:8" x14ac:dyDescent="0.15">
      <c r="C141" s="55"/>
      <c r="D141" s="55"/>
      <c r="E141" s="55"/>
      <c r="F141" s="55"/>
      <c r="G141" s="55"/>
      <c r="H141" s="55"/>
    </row>
    <row r="142" spans="3:8" x14ac:dyDescent="0.15">
      <c r="C142" s="55"/>
      <c r="D142" s="55"/>
      <c r="E142" s="55"/>
      <c r="F142" s="55"/>
      <c r="G142" s="55"/>
      <c r="H142" s="55"/>
    </row>
    <row r="143" spans="3:8" x14ac:dyDescent="0.15">
      <c r="C143" s="55"/>
      <c r="D143" s="55"/>
      <c r="E143" s="55"/>
      <c r="F143" s="55"/>
      <c r="G143" s="55"/>
      <c r="H143" s="55"/>
    </row>
    <row r="144" spans="3:8" x14ac:dyDescent="0.15">
      <c r="C144" s="55"/>
      <c r="D144" s="55"/>
      <c r="E144" s="55"/>
      <c r="F144" s="55"/>
      <c r="G144" s="55"/>
      <c r="H144" s="55"/>
    </row>
    <row r="145" spans="3:10" x14ac:dyDescent="0.15">
      <c r="C145" s="55"/>
      <c r="D145" s="55"/>
      <c r="E145" s="55"/>
      <c r="F145" s="55"/>
      <c r="G145" s="55"/>
      <c r="H145" s="55"/>
    </row>
    <row r="146" spans="3:10" x14ac:dyDescent="0.15">
      <c r="C146" s="55"/>
      <c r="D146" s="55"/>
      <c r="E146" s="55"/>
      <c r="F146" s="55"/>
      <c r="G146" s="55"/>
      <c r="H146" s="55"/>
    </row>
    <row r="147" spans="3:10" x14ac:dyDescent="0.15">
      <c r="C147" s="55"/>
      <c r="D147" s="55"/>
      <c r="E147" s="55"/>
      <c r="F147" s="55"/>
      <c r="G147" s="55"/>
      <c r="H147" s="55"/>
    </row>
    <row r="148" spans="3:10" x14ac:dyDescent="0.15">
      <c r="C148" s="55"/>
      <c r="D148" s="55"/>
      <c r="E148" s="55"/>
      <c r="F148" s="55"/>
      <c r="G148" s="55"/>
      <c r="H148" s="55"/>
    </row>
    <row r="149" spans="3:10" x14ac:dyDescent="0.15">
      <c r="C149" s="55"/>
      <c r="D149" s="55"/>
      <c r="E149" s="55"/>
      <c r="F149" s="55"/>
      <c r="G149" s="55"/>
      <c r="H149" s="55"/>
    </row>
    <row r="150" spans="3:10" x14ac:dyDescent="0.15">
      <c r="C150" s="55"/>
      <c r="D150" s="55"/>
      <c r="E150" s="55"/>
      <c r="F150" s="55"/>
      <c r="G150" s="55"/>
      <c r="H150" s="55"/>
    </row>
    <row r="151" spans="3:10" x14ac:dyDescent="0.15">
      <c r="C151" s="55"/>
      <c r="D151" s="55"/>
      <c r="E151" s="55"/>
      <c r="F151" s="55"/>
      <c r="G151" s="55"/>
      <c r="H151" s="55"/>
    </row>
    <row r="152" spans="3:10" x14ac:dyDescent="0.15">
      <c r="C152" s="55"/>
      <c r="D152" s="55"/>
      <c r="E152" s="55"/>
      <c r="F152" s="55"/>
      <c r="G152" s="55"/>
      <c r="H152" s="55"/>
    </row>
    <row r="153" spans="3:10" x14ac:dyDescent="0.15">
      <c r="C153" s="55"/>
      <c r="D153" s="55"/>
      <c r="E153" s="55"/>
      <c r="F153" s="55"/>
      <c r="G153" s="55"/>
      <c r="H153" s="55"/>
    </row>
    <row r="154" spans="3:10" x14ac:dyDescent="0.15">
      <c r="C154" s="55"/>
      <c r="D154" s="55"/>
      <c r="E154" s="55"/>
      <c r="F154" s="55"/>
      <c r="G154" s="55"/>
      <c r="H154" s="55"/>
    </row>
    <row r="155" spans="3:10" x14ac:dyDescent="0.15">
      <c r="C155" s="55"/>
      <c r="D155" s="55"/>
      <c r="E155" s="55"/>
      <c r="F155" s="55"/>
      <c r="G155" s="55"/>
      <c r="H155" s="55"/>
    </row>
    <row r="156" spans="3:10" x14ac:dyDescent="0.15">
      <c r="C156" s="55"/>
      <c r="D156" s="55"/>
      <c r="E156" s="55"/>
      <c r="F156" s="55"/>
      <c r="G156" s="55"/>
      <c r="H156" s="55"/>
    </row>
    <row r="157" spans="3:10" x14ac:dyDescent="0.15">
      <c r="C157" s="55"/>
      <c r="D157" s="55"/>
      <c r="E157" s="55"/>
      <c r="F157" s="55"/>
      <c r="G157" s="55"/>
      <c r="H157" s="55"/>
      <c r="J157" s="55"/>
    </row>
    <row r="158" spans="3:10" x14ac:dyDescent="0.15">
      <c r="C158" s="55"/>
      <c r="D158" s="55"/>
      <c r="E158" s="55"/>
      <c r="F158" s="55"/>
      <c r="G158" s="55"/>
      <c r="H158" s="55"/>
    </row>
    <row r="159" spans="3:10" x14ac:dyDescent="0.15">
      <c r="C159" s="55"/>
      <c r="D159" s="55"/>
      <c r="E159" s="55"/>
      <c r="F159" s="55"/>
      <c r="G159" s="55"/>
      <c r="H159" s="55"/>
    </row>
    <row r="160" spans="3:10" x14ac:dyDescent="0.15">
      <c r="C160" s="55"/>
      <c r="D160" s="55"/>
      <c r="E160" s="55"/>
      <c r="F160" s="55"/>
      <c r="G160" s="55"/>
      <c r="H160" s="55"/>
    </row>
    <row r="161" spans="3:8" x14ac:dyDescent="0.15">
      <c r="C161" s="55"/>
      <c r="D161" s="55"/>
      <c r="E161" s="55"/>
      <c r="F161" s="55"/>
      <c r="G161" s="55"/>
      <c r="H161" s="55"/>
    </row>
    <row r="162" spans="3:8" x14ac:dyDescent="0.15">
      <c r="C162" s="55"/>
      <c r="D162" s="55"/>
      <c r="E162" s="55"/>
      <c r="F162" s="55"/>
      <c r="G162" s="55"/>
      <c r="H162" s="55"/>
    </row>
    <row r="163" spans="3:8" x14ac:dyDescent="0.15">
      <c r="C163" s="55"/>
      <c r="D163" s="55"/>
      <c r="E163" s="55"/>
      <c r="F163" s="55"/>
      <c r="G163" s="55"/>
      <c r="H163" s="55"/>
    </row>
    <row r="164" spans="3:8" x14ac:dyDescent="0.15">
      <c r="C164" s="55"/>
      <c r="D164" s="55"/>
      <c r="E164" s="55"/>
      <c r="F164" s="55"/>
      <c r="G164" s="55"/>
      <c r="H164" s="55"/>
    </row>
    <row r="165" spans="3:8" x14ac:dyDescent="0.15">
      <c r="C165" s="55"/>
      <c r="D165" s="55"/>
      <c r="E165" s="55"/>
      <c r="F165" s="55"/>
      <c r="G165" s="55"/>
      <c r="H165" s="55"/>
    </row>
  </sheetData>
  <sheetProtection algorithmName="SHA-512" hashValue="95lo4ByQHmTkRzp3AuWrzPeCnlKdn0kWOVHOUk84e3Y8Oz+FoiNv4wyjYOWAWT964c8XlevLXKQLyEDSqkle/Q==" saltValue="dA0UcAWCP/uwHgwta18hNQ==" spinCount="100000" sheet="1" formatColumns="0" formatRows="0"/>
  <mergeCells count="1">
    <mergeCell ref="A1:J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
  <sheetViews>
    <sheetView workbookViewId="0">
      <selection activeCell="C2" sqref="C2"/>
    </sheetView>
  </sheetViews>
  <sheetFormatPr defaultRowHeight="11.25" x14ac:dyDescent="0.15"/>
  <sheetData>
    <row r="1" spans="1:3" x14ac:dyDescent="0.15">
      <c r="A1" t="s">
        <v>156</v>
      </c>
      <c r="B1" t="s">
        <v>157</v>
      </c>
      <c r="C1" t="s">
        <v>159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Basisassortiment</vt:lpstr>
      <vt:lpstr>Aanvullend assortiment</vt: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Borst, Anne (CD)</dc:creator>
  <cp:lastModifiedBy>Borst, Anne (CD)</cp:lastModifiedBy>
  <dcterms:created xsi:type="dcterms:W3CDTF">2024-01-19T10:12:34Z</dcterms:created>
  <dcterms:modified xsi:type="dcterms:W3CDTF">2024-05-23T12:59:43Z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v.5.xlsx</vt:lpwstr>
  </property>
</Properties>
</file>