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bizob.sharepoint.com/sites/2024-GEZ-MUI-00442ASTENUitgebreidegevarenverzekeringUGVbrand/Gedeelde documenten/Algemeen/"/>
    </mc:Choice>
  </mc:AlternateContent>
  <xr:revisionPtr revIDLastSave="0" documentId="8_{BE5DE515-6360-465C-8F2A-CBB52CC544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  <c r="C46" i="1"/>
  <c r="H39" i="1"/>
  <c r="G39" i="1"/>
  <c r="D39" i="1"/>
  <c r="C39" i="1"/>
  <c r="E38" i="1"/>
  <c r="E39" i="1" s="1"/>
  <c r="F37" i="1"/>
  <c r="I37" i="1" s="1"/>
  <c r="F36" i="1"/>
  <c r="I36" i="1" s="1"/>
  <c r="H31" i="1"/>
  <c r="D31" i="1"/>
  <c r="G30" i="1"/>
  <c r="G31" i="1" s="1"/>
  <c r="E30" i="1"/>
  <c r="E31" i="1" s="1"/>
  <c r="C30" i="1"/>
  <c r="C31" i="1" s="1"/>
  <c r="H25" i="1"/>
  <c r="G25" i="1"/>
  <c r="E25" i="1"/>
  <c r="D25" i="1"/>
  <c r="C25" i="1"/>
  <c r="F24" i="1"/>
  <c r="I24" i="1" s="1"/>
  <c r="I25" i="1" s="1"/>
  <c r="H19" i="1"/>
  <c r="G19" i="1"/>
  <c r="D19" i="1"/>
  <c r="C19" i="1"/>
  <c r="E18" i="1"/>
  <c r="F18" i="1" s="1"/>
  <c r="H12" i="1"/>
  <c r="G12" i="1"/>
  <c r="D12" i="1"/>
  <c r="C12" i="1"/>
  <c r="E11" i="1"/>
  <c r="F11" i="1" s="1"/>
  <c r="I11" i="1" s="1"/>
  <c r="E10" i="1"/>
  <c r="F10" i="1" s="1"/>
  <c r="I10" i="1" s="1"/>
  <c r="E9" i="1"/>
  <c r="E12" i="1" s="1"/>
  <c r="F38" i="1" l="1"/>
  <c r="I38" i="1" s="1"/>
  <c r="I39" i="1"/>
  <c r="F25" i="1"/>
  <c r="E19" i="1"/>
  <c r="I18" i="1"/>
  <c r="I19" i="1" s="1"/>
  <c r="F19" i="1"/>
  <c r="F39" i="1"/>
  <c r="F30" i="1"/>
  <c r="F9" i="1"/>
  <c r="I9" i="1" l="1"/>
  <c r="I12" i="1" s="1"/>
  <c r="F12" i="1"/>
  <c r="F31" i="1"/>
  <c r="I30" i="1"/>
  <c r="I31" i="1" s="1"/>
</calcChain>
</file>

<file path=xl/sharedStrings.xml><?xml version="1.0" encoding="utf-8"?>
<sst xmlns="http://schemas.openxmlformats.org/spreadsheetml/2006/main" count="80" uniqueCount="29">
  <si>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</si>
  <si>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</si>
  <si>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</si>
  <si>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</si>
  <si>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</si>
  <si>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</si>
  <si>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</si>
  <si>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</si>
  <si>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</si>
  <si>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 xml:space="preserve"> </t>
  </si>
  <si>
    <t>Brandstichting Jeugdcentrum Todo</t>
  </si>
  <si>
    <t>Bliksemschade sporthal Beatrixlaan + W. de Zwijgerlaan</t>
  </si>
  <si>
    <t>Aanrijding Heerbeeck College</t>
  </si>
  <si>
    <t>641.128.902 tnv GEMEENTE BEST</t>
  </si>
  <si>
    <t>Mogelijke aanrijding Heidevelden, Rendierheide 10</t>
  </si>
  <si>
    <t>expert iom WM</t>
  </si>
  <si>
    <t>Lekkage vloerverwarming W. de Zwijgerlaan 1a</t>
  </si>
  <si>
    <t>Aanrijding BS de Heydonck</t>
  </si>
  <si>
    <t>schade verhaald</t>
  </si>
  <si>
    <t>Vandalismeschade J. Verleunstraat 31 (gymzaal)</t>
  </si>
  <si>
    <t>aanrijding slagboominstallatie De Dieze 26</t>
  </si>
  <si>
    <t>Schade verhaald incl. ER</t>
  </si>
  <si>
    <t>Brandschade Max de Bossusstraat 8</t>
  </si>
  <si>
    <t>Waterschade lekkate Prinses Beatrixlaan 27</t>
  </si>
  <si>
    <t>Waterschade kindcentrum De Kiezel</t>
  </si>
  <si>
    <t>Gemeente Best</t>
  </si>
  <si>
    <t xml:space="preserve">Schadestatistieken </t>
  </si>
  <si>
    <t>Brandverzekering</t>
  </si>
  <si>
    <t>01-01-2019 tot 20-08-2024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</si>
</sst>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4" fontId="0" fillId="0" borderId="0" xfId="0" applyNumberFormat="1"/>
    <xf numFmtId="0" fontId="3" fillId="0" borderId="0" xfId="0" applyFont="1"/>
    <xf numFmtId="0" fontId="2" fillId="0" borderId="1" xfId="0" applyFont="1" applyBorder="1"/>
    <xf numFmtId="44" fontId="2" fillId="0" borderId="1" xfId="0" applyNumberFormat="1" applyFont="1" applyBorder="1"/>
    <xf numFmtId="14" fontId="0" fillId="0" borderId="1" xfId="0" applyNumberFormat="1" applyBorder="1"/>
    <xf numFmtId="14" fontId="2" fillId="0" borderId="2" xfId="0" applyNumberFormat="1" applyFont="1" applyBorder="1"/>
    <xf numFmtId="14" fontId="2" fillId="0" borderId="0" xfId="0" applyNumberFormat="1" applyFont="1"/>
    <xf numFmtId="14" fontId="0" fillId="0" borderId="5" xfId="0" applyNumberFormat="1" applyBorder="1"/>
    <xf numFmtId="0" fontId="0" fillId="0" borderId="5" xfId="0" applyBorder="1"/>
    <xf numFmtId="44" fontId="0" fillId="0" borderId="5" xfId="0" applyNumberFormat="1" applyBorder="1"/>
    <xf numFmtId="0" fontId="0" fillId="0" borderId="1" xfId="0" applyBorder="1"/>
    <xf numFmtId="44" fontId="0" fillId="0" borderId="1" xfId="0" applyNumberFormat="1" applyBorder="1"/>
    <xf numFmtId="44" fontId="2" fillId="0" borderId="3" xfId="0" applyNumberFormat="1" applyFont="1" applyBorder="1"/>
    <xf numFmtId="44" fontId="2" fillId="0" borderId="4" xfId="0" applyNumberFormat="1" applyFont="1" applyBorder="1"/>
    <xf numFmtId="44" fontId="2" fillId="0" borderId="0" xfId="0" applyNumberFormat="1" applyFont="1"/>
    <xf numFmtId="164" fontId="0" fillId="0" borderId="0" xfId="0" applyNumberFormat="1"/>
    <xf numFmtId="0" fontId="0" fillId="0" borderId="3" xfId="0" applyBorder="1"/>
    <xf numFmtId="44" fontId="0" fillId="0" borderId="1" xfId="1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0" fillId="0" borderId="0" xfId="0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K32" sqref="K32"/>
    </sheetView>
  </sheetViews>
  <sheetFormatPr defaultRowHeight="14.5" x14ac:dyDescent="0.35"/>
  <cols>
    <col min="1" max="1" width="12.81640625" customWidth="1"/>
    <col min="2" max="2" width="64.1796875" customWidth="1"/>
    <col min="3" max="3" width="12.81640625" style="2" bestFit="1" customWidth="1"/>
    <col min="4" max="4" width="11.81640625" style="2" bestFit="1" customWidth="1"/>
    <col min="5" max="5" width="10.81640625" style="2" bestFit="1" customWidth="1"/>
    <col min="6" max="7" width="11.81640625" style="2" bestFit="1" customWidth="1"/>
    <col min="8" max="8" width="12.453125" style="2" bestFit="1" customWidth="1"/>
    <col min="9" max="9" width="11.81640625" style="2" bestFit="1" customWidth="1"/>
    <col min="10" max="10" width="26.453125" customWidth="1"/>
  </cols>
  <sheetData>
    <row r="1" spans="1:10" ht="15.5" x14ac:dyDescent="0.35">
      <c r="A1" s="23" t="s">
        <v>25</v>
      </c>
      <c r="B1" s="24"/>
    </row>
    <row r="2" spans="1:10" ht="15.5" x14ac:dyDescent="0.35">
      <c r="A2" s="23" t="s">
        <v>26</v>
      </c>
      <c r="B2" s="24"/>
    </row>
    <row r="3" spans="1:10" ht="15.5" x14ac:dyDescent="0.35">
      <c r="A3" s="20" t="s">
        <v>27</v>
      </c>
      <c r="B3" s="21"/>
    </row>
    <row r="4" spans="1:10" ht="15.5" x14ac:dyDescent="0.35">
      <c r="A4" s="20" t="s">
        <v>28</v>
      </c>
      <c r="B4" s="21"/>
    </row>
    <row r="5" spans="1:10" x14ac:dyDescent="0.35">
      <c r="A5" s="1"/>
    </row>
    <row r="7" spans="1:10" x14ac:dyDescent="0.35">
      <c r="A7" s="3">
        <v>2019</v>
      </c>
      <c r="J7" s="17"/>
    </row>
    <row r="8" spans="1:10" x14ac:dyDescent="0.35">
      <c r="A8" s="4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</row>
    <row r="9" spans="1:10" x14ac:dyDescent="0.35">
      <c r="A9" s="6">
        <v>43666</v>
      </c>
      <c r="B9" s="12" t="s">
        <v>10</v>
      </c>
      <c r="C9" s="13">
        <v>11668</v>
      </c>
      <c r="D9" s="13">
        <v>2500</v>
      </c>
      <c r="E9" s="13">
        <f>913.55+1.32+91.68</f>
        <v>1006.55</v>
      </c>
      <c r="F9" s="13">
        <f>C9-D9+E9</f>
        <v>10174.549999999999</v>
      </c>
      <c r="G9" s="13">
        <v>0</v>
      </c>
      <c r="H9" s="13">
        <v>0</v>
      </c>
      <c r="I9" s="13">
        <f>F9</f>
        <v>10174.549999999999</v>
      </c>
    </row>
    <row r="10" spans="1:10" x14ac:dyDescent="0.35">
      <c r="A10" s="6">
        <v>43706</v>
      </c>
      <c r="B10" s="12" t="s">
        <v>11</v>
      </c>
      <c r="C10" s="13">
        <v>8013.53</v>
      </c>
      <c r="D10" s="13">
        <v>2500</v>
      </c>
      <c r="E10" s="13">
        <f>1197.9+55.14+1.43</f>
        <v>1254.4700000000003</v>
      </c>
      <c r="F10" s="13">
        <f>C10-D10+E10</f>
        <v>6768</v>
      </c>
      <c r="G10" s="13">
        <v>0</v>
      </c>
      <c r="H10" s="13">
        <v>0</v>
      </c>
      <c r="I10" s="13">
        <f>F10-G10+H10</f>
        <v>6768</v>
      </c>
    </row>
    <row r="11" spans="1:10" ht="15" thickBot="1" x14ac:dyDescent="0.4">
      <c r="A11" s="9">
        <v>43754</v>
      </c>
      <c r="B11" s="10" t="s">
        <v>12</v>
      </c>
      <c r="C11" s="11">
        <v>3591</v>
      </c>
      <c r="D11" s="11">
        <v>2500</v>
      </c>
      <c r="E11" s="11">
        <f>598.95+10.91+1.14</f>
        <v>611</v>
      </c>
      <c r="F11" s="11">
        <f>C11-D11+E11</f>
        <v>1702</v>
      </c>
      <c r="G11" s="11">
        <v>1550</v>
      </c>
      <c r="H11" s="11">
        <v>0</v>
      </c>
      <c r="I11" s="11">
        <f>F11-G11+H11</f>
        <v>152</v>
      </c>
    </row>
    <row r="12" spans="1:10" ht="15" thickBot="1" x14ac:dyDescent="0.4">
      <c r="A12" s="7" t="s">
        <v>8</v>
      </c>
      <c r="B12" s="18"/>
      <c r="C12" s="14">
        <f t="shared" ref="C12:I12" si="0">SUM(C9:C11)</f>
        <v>23272.53</v>
      </c>
      <c r="D12" s="14">
        <f t="shared" si="0"/>
        <v>7500</v>
      </c>
      <c r="E12" s="14">
        <f t="shared" si="0"/>
        <v>2872.0200000000004</v>
      </c>
      <c r="F12" s="14">
        <f t="shared" si="0"/>
        <v>18644.55</v>
      </c>
      <c r="G12" s="14">
        <f t="shared" si="0"/>
        <v>1550</v>
      </c>
      <c r="H12" s="14">
        <f t="shared" si="0"/>
        <v>0</v>
      </c>
      <c r="I12" s="15">
        <f t="shared" si="0"/>
        <v>17094.55</v>
      </c>
    </row>
    <row r="13" spans="1:10" x14ac:dyDescent="0.35">
      <c r="A13" s="8"/>
      <c r="C13" s="16"/>
      <c r="D13" s="16"/>
      <c r="E13" s="16"/>
      <c r="F13" s="16"/>
      <c r="G13" s="16"/>
      <c r="H13" s="16"/>
      <c r="I13" s="16"/>
    </row>
    <row r="15" spans="1:10" x14ac:dyDescent="0.35">
      <c r="A15" s="25" t="s">
        <v>13</v>
      </c>
      <c r="B15" s="26"/>
    </row>
    <row r="16" spans="1:10" x14ac:dyDescent="0.35">
      <c r="A16" s="3">
        <v>2020</v>
      </c>
    </row>
    <row r="17" spans="1:11" x14ac:dyDescent="0.35">
      <c r="A17" s="4" t="s">
        <v>0</v>
      </c>
      <c r="B17" s="4" t="s">
        <v>1</v>
      </c>
      <c r="C17" s="5" t="s">
        <v>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</row>
    <row r="18" spans="1:11" ht="15" thickBot="1" x14ac:dyDescent="0.4">
      <c r="A18" s="9">
        <v>44153</v>
      </c>
      <c r="B18" s="10" t="s">
        <v>14</v>
      </c>
      <c r="C18" s="11">
        <v>9965.94</v>
      </c>
      <c r="D18" s="11">
        <v>2500</v>
      </c>
      <c r="E18" s="11">
        <f>74.66+901.45</f>
        <v>976.11</v>
      </c>
      <c r="F18" s="11">
        <f>C18-D18+E18</f>
        <v>8442.0500000000011</v>
      </c>
      <c r="G18" s="11">
        <v>0</v>
      </c>
      <c r="H18" s="11">
        <v>0</v>
      </c>
      <c r="I18" s="11">
        <f>F18-G18+H18</f>
        <v>8442.0500000000011</v>
      </c>
      <c r="J18" t="s">
        <v>15</v>
      </c>
    </row>
    <row r="19" spans="1:11" ht="15" thickBot="1" x14ac:dyDescent="0.4">
      <c r="A19" s="7" t="s">
        <v>8</v>
      </c>
      <c r="B19" s="18"/>
      <c r="C19" s="14">
        <f t="shared" ref="C19:I19" si="1">SUM(C16:C18)</f>
        <v>9965.94</v>
      </c>
      <c r="D19" s="14">
        <f t="shared" si="1"/>
        <v>2500</v>
      </c>
      <c r="E19" s="14">
        <f t="shared" si="1"/>
        <v>976.11</v>
      </c>
      <c r="F19" s="14">
        <f t="shared" si="1"/>
        <v>8442.0500000000011</v>
      </c>
      <c r="G19" s="14">
        <f t="shared" si="1"/>
        <v>0</v>
      </c>
      <c r="H19" s="14">
        <f t="shared" si="1"/>
        <v>0</v>
      </c>
      <c r="I19" s="15">
        <f t="shared" si="1"/>
        <v>8442.0500000000011</v>
      </c>
    </row>
    <row r="22" spans="1:11" x14ac:dyDescent="0.35">
      <c r="A22" s="3">
        <v>2021</v>
      </c>
    </row>
    <row r="23" spans="1:11" x14ac:dyDescent="0.35">
      <c r="A23" s="4" t="s">
        <v>0</v>
      </c>
      <c r="B23" s="4" t="s">
        <v>1</v>
      </c>
      <c r="C23" s="5" t="s">
        <v>2</v>
      </c>
      <c r="D23" s="5" t="s">
        <v>3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</v>
      </c>
    </row>
    <row r="24" spans="1:11" ht="15" thickBot="1" x14ac:dyDescent="0.4">
      <c r="A24" s="6">
        <v>37219</v>
      </c>
      <c r="B24" s="12" t="s">
        <v>16</v>
      </c>
      <c r="C24" s="13">
        <v>0</v>
      </c>
      <c r="D24" s="13">
        <v>0</v>
      </c>
      <c r="E24" s="13">
        <v>611.03</v>
      </c>
      <c r="F24" s="13">
        <f>C24-D24+E24</f>
        <v>611.03</v>
      </c>
      <c r="G24" s="13">
        <v>0</v>
      </c>
      <c r="H24" s="13">
        <v>0</v>
      </c>
      <c r="I24" s="13">
        <f>F24-G24+H24</f>
        <v>611.03</v>
      </c>
    </row>
    <row r="25" spans="1:11" ht="15" thickBot="1" x14ac:dyDescent="0.4">
      <c r="A25" s="7" t="s">
        <v>8</v>
      </c>
      <c r="B25" s="18"/>
      <c r="C25" s="14">
        <f t="shared" ref="C25:I25" si="2">SUM(C22:C24)</f>
        <v>0</v>
      </c>
      <c r="D25" s="14">
        <f t="shared" si="2"/>
        <v>0</v>
      </c>
      <c r="E25" s="14">
        <f t="shared" si="2"/>
        <v>611.03</v>
      </c>
      <c r="F25" s="14">
        <f t="shared" si="2"/>
        <v>611.03</v>
      </c>
      <c r="G25" s="14">
        <f t="shared" si="2"/>
        <v>0</v>
      </c>
      <c r="H25" s="14">
        <f t="shared" si="2"/>
        <v>0</v>
      </c>
      <c r="I25" s="15">
        <f t="shared" si="2"/>
        <v>611.03</v>
      </c>
    </row>
    <row r="28" spans="1:11" x14ac:dyDescent="0.35">
      <c r="A28" s="3">
        <v>2022</v>
      </c>
    </row>
    <row r="29" spans="1:11" x14ac:dyDescent="0.35">
      <c r="A29" s="4" t="s">
        <v>0</v>
      </c>
      <c r="B29" s="4" t="s">
        <v>1</v>
      </c>
      <c r="C29" s="5" t="s">
        <v>2</v>
      </c>
      <c r="D29" s="5" t="s">
        <v>3</v>
      </c>
      <c r="E29" s="5" t="s">
        <v>4</v>
      </c>
      <c r="F29" s="5" t="s">
        <v>5</v>
      </c>
      <c r="G29" s="5" t="s">
        <v>6</v>
      </c>
      <c r="H29" s="5" t="s">
        <v>7</v>
      </c>
      <c r="I29" s="5" t="s">
        <v>8</v>
      </c>
    </row>
    <row r="30" spans="1:11" ht="15" thickBot="1" x14ac:dyDescent="0.4">
      <c r="A30" s="6">
        <v>44690</v>
      </c>
      <c r="B30" s="12" t="s">
        <v>17</v>
      </c>
      <c r="C30" s="13">
        <f>15361.93 + 2250</f>
        <v>17611.93</v>
      </c>
      <c r="D30" s="13">
        <v>0</v>
      </c>
      <c r="E30" s="13">
        <f>696.45+128.62</f>
        <v>825.07</v>
      </c>
      <c r="F30" s="13">
        <f>C30-D30+E30</f>
        <v>18437</v>
      </c>
      <c r="G30" s="13">
        <f>14675.95+2250</f>
        <v>16925.95</v>
      </c>
      <c r="H30" s="13">
        <v>0</v>
      </c>
      <c r="I30" s="13">
        <f>F30-G30+H30</f>
        <v>1511.0499999999993</v>
      </c>
      <c r="J30" t="s">
        <v>18</v>
      </c>
      <c r="K30" t="s">
        <v>9</v>
      </c>
    </row>
    <row r="31" spans="1:11" ht="15" thickBot="1" x14ac:dyDescent="0.4">
      <c r="A31" s="7" t="s">
        <v>8</v>
      </c>
      <c r="B31" s="18"/>
      <c r="C31" s="14">
        <f t="shared" ref="C31:I31" si="3">SUM(C28:C30)</f>
        <v>17611.93</v>
      </c>
      <c r="D31" s="14">
        <f t="shared" si="3"/>
        <v>0</v>
      </c>
      <c r="E31" s="14">
        <f t="shared" si="3"/>
        <v>825.07</v>
      </c>
      <c r="F31" s="14">
        <f t="shared" si="3"/>
        <v>18437</v>
      </c>
      <c r="G31" s="14">
        <f t="shared" si="3"/>
        <v>16925.95</v>
      </c>
      <c r="H31" s="14">
        <f t="shared" si="3"/>
        <v>0</v>
      </c>
      <c r="I31" s="15">
        <f t="shared" si="3"/>
        <v>1511.0499999999993</v>
      </c>
    </row>
    <row r="34" spans="1:10" x14ac:dyDescent="0.35">
      <c r="A34" s="3">
        <v>2023</v>
      </c>
    </row>
    <row r="35" spans="1:10" x14ac:dyDescent="0.35">
      <c r="A35" s="4" t="s">
        <v>0</v>
      </c>
      <c r="B35" s="4" t="s">
        <v>1</v>
      </c>
      <c r="C35" s="5" t="s">
        <v>2</v>
      </c>
      <c r="D35" s="5" t="s">
        <v>3</v>
      </c>
      <c r="E35" s="5" t="s">
        <v>4</v>
      </c>
      <c r="F35" s="5" t="s">
        <v>5</v>
      </c>
      <c r="G35" s="5" t="s">
        <v>6</v>
      </c>
      <c r="H35" s="5" t="s">
        <v>7</v>
      </c>
      <c r="I35" s="5" t="s">
        <v>8</v>
      </c>
    </row>
    <row r="36" spans="1:10" x14ac:dyDescent="0.35">
      <c r="A36" s="6">
        <v>45026</v>
      </c>
      <c r="B36" s="12" t="s">
        <v>19</v>
      </c>
      <c r="C36" s="13">
        <v>5673.99</v>
      </c>
      <c r="D36" s="13">
        <v>2500</v>
      </c>
      <c r="E36" s="13">
        <v>31.74</v>
      </c>
      <c r="F36" s="13">
        <f>C36-D36+E36</f>
        <v>3205.7299999999996</v>
      </c>
      <c r="G36" s="13">
        <v>0</v>
      </c>
      <c r="H36" s="13">
        <v>0</v>
      </c>
      <c r="I36" s="13">
        <f>F36-G36+H36</f>
        <v>3205.7299999999996</v>
      </c>
    </row>
    <row r="37" spans="1:10" x14ac:dyDescent="0.35">
      <c r="A37" s="6">
        <v>45185</v>
      </c>
      <c r="B37" s="12" t="s">
        <v>20</v>
      </c>
      <c r="C37" s="13">
        <v>5924.16</v>
      </c>
      <c r="D37" s="13">
        <v>2500</v>
      </c>
      <c r="E37" s="13">
        <v>34.24</v>
      </c>
      <c r="F37" s="13">
        <f>C37-D37+E37</f>
        <v>3458.3999999999996</v>
      </c>
      <c r="G37" s="13">
        <v>3300</v>
      </c>
      <c r="H37" s="13">
        <v>0</v>
      </c>
      <c r="I37" s="13">
        <f>F37-G37+H37</f>
        <v>158.39999999999964</v>
      </c>
      <c r="J37" t="s">
        <v>21</v>
      </c>
    </row>
    <row r="38" spans="1:10" ht="15" thickBot="1" x14ac:dyDescent="0.4">
      <c r="A38" s="6">
        <v>45054</v>
      </c>
      <c r="B38" s="12" t="s">
        <v>22</v>
      </c>
      <c r="C38" s="19">
        <v>6151.64</v>
      </c>
      <c r="D38" s="13">
        <v>2500</v>
      </c>
      <c r="E38" s="13">
        <f>690.61+36.52</f>
        <v>727.13</v>
      </c>
      <c r="F38" s="13">
        <f>C38-D38+E38</f>
        <v>4378.7700000000004</v>
      </c>
      <c r="G38" s="13">
        <v>0</v>
      </c>
      <c r="H38" s="13">
        <v>0</v>
      </c>
      <c r="I38" s="13">
        <f>F38-G38+H38</f>
        <v>4378.7700000000004</v>
      </c>
    </row>
    <row r="39" spans="1:10" ht="15" thickBot="1" x14ac:dyDescent="0.4">
      <c r="A39" s="7" t="s">
        <v>8</v>
      </c>
      <c r="B39" s="18"/>
      <c r="C39" s="14">
        <f t="shared" ref="C39:I39" si="4">SUM(C36:C38)</f>
        <v>17749.79</v>
      </c>
      <c r="D39" s="14">
        <f t="shared" si="4"/>
        <v>7500</v>
      </c>
      <c r="E39" s="14">
        <f t="shared" si="4"/>
        <v>793.11</v>
      </c>
      <c r="F39" s="14">
        <f t="shared" si="4"/>
        <v>11042.9</v>
      </c>
      <c r="G39" s="14">
        <f t="shared" si="4"/>
        <v>3300</v>
      </c>
      <c r="H39" s="14">
        <f t="shared" si="4"/>
        <v>0</v>
      </c>
      <c r="I39" s="15">
        <f t="shared" si="4"/>
        <v>7742.9</v>
      </c>
    </row>
    <row r="42" spans="1:10" x14ac:dyDescent="0.35">
      <c r="A42" s="22">
        <v>2024</v>
      </c>
    </row>
    <row r="43" spans="1:10" x14ac:dyDescent="0.35">
      <c r="A43" s="4" t="s">
        <v>0</v>
      </c>
      <c r="B43" s="4" t="s">
        <v>1</v>
      </c>
      <c r="C43" s="5" t="s">
        <v>2</v>
      </c>
      <c r="D43" s="5" t="s">
        <v>3</v>
      </c>
      <c r="E43" s="5" t="s">
        <v>4</v>
      </c>
      <c r="F43" s="5" t="s">
        <v>5</v>
      </c>
      <c r="G43" s="5" t="s">
        <v>6</v>
      </c>
      <c r="H43" s="5" t="s">
        <v>7</v>
      </c>
      <c r="I43" s="5" t="s">
        <v>8</v>
      </c>
    </row>
    <row r="44" spans="1:10" x14ac:dyDescent="0.35">
      <c r="A44" s="6">
        <v>45477</v>
      </c>
      <c r="B44" s="12" t="s">
        <v>23</v>
      </c>
      <c r="C44" s="13">
        <v>7500</v>
      </c>
      <c r="D44" s="13">
        <v>2500</v>
      </c>
      <c r="E44" s="13">
        <v>1500</v>
      </c>
      <c r="F44" s="13"/>
      <c r="G44" s="13"/>
      <c r="H44" s="13">
        <v>6500</v>
      </c>
      <c r="I44" s="13">
        <v>6500</v>
      </c>
    </row>
    <row r="45" spans="1:10" ht="15" thickBot="1" x14ac:dyDescent="0.4">
      <c r="A45" s="6">
        <v>45486</v>
      </c>
      <c r="B45" s="12" t="s">
        <v>24</v>
      </c>
      <c r="C45" s="13">
        <v>20000</v>
      </c>
      <c r="D45" s="13">
        <v>2500</v>
      </c>
      <c r="E45" s="13">
        <v>1500</v>
      </c>
      <c r="F45" s="13"/>
      <c r="G45" s="13"/>
      <c r="H45" s="13">
        <v>19000</v>
      </c>
      <c r="I45" s="13">
        <v>19000</v>
      </c>
    </row>
    <row r="46" spans="1:10" ht="15" thickBot="1" x14ac:dyDescent="0.4">
      <c r="A46" s="7" t="s">
        <v>8</v>
      </c>
      <c r="B46" s="18"/>
      <c r="C46" s="14">
        <f t="shared" ref="C46:I46" si="5">SUM(C44:C45)</f>
        <v>27500</v>
      </c>
      <c r="D46" s="14">
        <f t="shared" si="5"/>
        <v>5000</v>
      </c>
      <c r="E46" s="14">
        <f t="shared" si="5"/>
        <v>3000</v>
      </c>
      <c r="F46" s="14">
        <f t="shared" si="5"/>
        <v>0</v>
      </c>
      <c r="G46" s="14">
        <f t="shared" si="5"/>
        <v>0</v>
      </c>
      <c r="H46" s="14">
        <f t="shared" si="5"/>
        <v>25500</v>
      </c>
      <c r="I46" s="15">
        <f t="shared" si="5"/>
        <v>25500</v>
      </c>
    </row>
  </sheetData>
  <mergeCells count="3">
    <mergeCell ref="A1:B1"/>
    <mergeCell ref="A2:B2"/>
    <mergeCell ref="A15:B15"/>
  </mergeCells>
  <pageMargins left="0.7" right="0.7" top="0.75" bottom="0.75" header="0.3" footer="0.3"/>
  <pageSetup paperSize="9" orientation="portrait" horizontalDpi="30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EA936EDBDEA4E87DC9586D96FDEB2" ma:contentTypeVersion="4" ma:contentTypeDescription="Een nieuw document maken." ma:contentTypeScope="" ma:versionID="0b1f2f74f330d5bb369278ef626772bb">
  <xsd:schema xmlns:xsd="http://www.w3.org/2001/XMLSchema" xmlns:xs="http://www.w3.org/2001/XMLSchema" xmlns:p="http://schemas.microsoft.com/office/2006/metadata/properties" xmlns:ns2="25cc6c80-50c5-429d-9ebb-f91fc730949e" targetNamespace="http://schemas.microsoft.com/office/2006/metadata/properties" ma:root="true" ma:fieldsID="2b6437b4b3ca47b02d6b3282708d7915" ns2:_="">
    <xsd:import namespace="25cc6c80-50c5-429d-9ebb-f91fc73094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c6c80-50c5-429d-9ebb-f91fc7309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B0A003-3968-499F-92DF-02769667C87C}"/>
</file>

<file path=customXml/itemProps2.xml><?xml version="1.0" encoding="utf-8"?>
<ds:datastoreItem xmlns:ds="http://schemas.openxmlformats.org/officeDocument/2006/customXml" ds:itemID="{482D2BEF-4B50-4AF7-9A16-6FF7906DFC52}"/>
</file>

<file path=customXml/itemProps3.xml><?xml version="1.0" encoding="utf-8"?>
<ds:datastoreItem xmlns:ds="http://schemas.openxmlformats.org/officeDocument/2006/customXml" ds:itemID="{C4A979F6-B5D9-4F75-8ADC-3AF67A8FC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Maike Uijen</cp:lastModifiedBy>
  <dcterms:created xsi:type="dcterms:W3CDTF">2024-08-20T10:31:01Z</dcterms:created>
  <dcterms:modified xsi:type="dcterms:W3CDTF">2024-10-03T08:48:33Z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0x0101007AFEA936EDBDEA4E87DC9586D96FDEB2</vt:lpwstr>
  </property>
</Properties>
</file>