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/>
  <xr:revisionPtr revIDLastSave="0" documentId="13_ncr:1_{59E834A7-C9CD-45D0-94E9-5A9ED81E9FF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jzenblad" sheetId="4" r:id="rId1"/>
    <sheet name="Gas" sheetId="1" r:id="rId2"/>
    <sheet name="Elektriciteit" sheetId="2" r:id="rId3"/>
    <sheet name="Profielcodes" sheetId="3" r:id="rId4"/>
  </sheets>
  <definedNames>
    <definedName name="_xlnm._FilterDatabase" localSheetId="1" hidden="1">Gas!$A$1:$L$5</definedName>
  </definedNames>
  <calcPr calcId="191029" concurrentManualCount="4"/>
  <fileRecoveryPr autoRecover="0"/>
</workbook>
</file>

<file path=xl/calcChain.xml><?xml version="1.0" encoding="utf-8"?>
<calcChain xmlns="http://schemas.openxmlformats.org/spreadsheetml/2006/main">
  <c r="D27" i="4" l="1"/>
  <c r="D29" i="4"/>
  <c r="D32" i="4" s="1"/>
  <c r="D19" i="4"/>
  <c r="D14" i="4"/>
  <c r="D15" i="4" s="1"/>
  <c r="D9" i="4"/>
  <c r="D8" i="4"/>
  <c r="D10" i="4" l="1"/>
  <c r="D20" i="4"/>
  <c r="N4" i="2"/>
  <c r="N5" i="2"/>
  <c r="N2" i="2"/>
  <c r="N3" i="2"/>
  <c r="M16" i="2"/>
  <c r="L16" i="2"/>
  <c r="L7" i="1"/>
  <c r="D22" i="4" l="1"/>
  <c r="D34" i="4" s="1"/>
  <c r="N16" i="2"/>
</calcChain>
</file>

<file path=xl/sharedStrings.xml><?xml version="1.0" encoding="utf-8"?>
<sst xmlns="http://schemas.openxmlformats.org/spreadsheetml/2006/main" count="188" uniqueCount="110">
  <si>
    <t>Klant Naam</t>
  </si>
  <si>
    <t>EAN</t>
  </si>
  <si>
    <t>Aansluiting Straat</t>
  </si>
  <si>
    <t>Aansluiting Huis Nummer</t>
  </si>
  <si>
    <t>Aansluiting Postcode</t>
  </si>
  <si>
    <t>Aansluiting Plaats</t>
  </si>
  <si>
    <t>EDSN Gebruiker Type</t>
  </si>
  <si>
    <t>EDSN Manier van Levering</t>
  </si>
  <si>
    <t>EDSN Meetmethode</t>
  </si>
  <si>
    <t>Product</t>
  </si>
  <si>
    <t>SJV Electra Hoog</t>
  </si>
  <si>
    <t>SJV Electra Laag</t>
  </si>
  <si>
    <t>SJV Electra Totaal</t>
  </si>
  <si>
    <t>SJV Gas</t>
  </si>
  <si>
    <t>_KV</t>
  </si>
  <si>
    <t>Levering</t>
  </si>
  <si>
    <t>Discreet</t>
  </si>
  <si>
    <t>Gas</t>
  </si>
  <si>
    <t>Slimme meter NTA8130</t>
  </si>
  <si>
    <t>Point of delivery ID</t>
  </si>
  <si>
    <t>EnergyUsageProfileCode</t>
  </si>
  <si>
    <t>Locatie</t>
  </si>
  <si>
    <t>Werkplaats</t>
  </si>
  <si>
    <t xml:space="preserve">Lange Brinkweg </t>
  </si>
  <si>
    <t>3764 AB</t>
  </si>
  <si>
    <t xml:space="preserve">Soest </t>
  </si>
  <si>
    <t>RMN</t>
  </si>
  <si>
    <t>871687400010683481</t>
  </si>
  <si>
    <t>871687460009483614</t>
  </si>
  <si>
    <t>871689296900364770</t>
  </si>
  <si>
    <t>Huis ter Heide</t>
  </si>
  <si>
    <t xml:space="preserve">Kantoor Soest </t>
  </si>
  <si>
    <t>Kantoor Zeist</t>
  </si>
  <si>
    <t xml:space="preserve">Zandbergenlaan </t>
  </si>
  <si>
    <t>3712 BZ</t>
  </si>
  <si>
    <t>Lange Brinkweg</t>
  </si>
  <si>
    <t>871687400008434149</t>
  </si>
  <si>
    <t xml:space="preserve">Kantoor Zeist </t>
  </si>
  <si>
    <t>Aansluiting Huisnummer</t>
  </si>
  <si>
    <t>871687460009942692</t>
  </si>
  <si>
    <t>Elektriciteit</t>
  </si>
  <si>
    <t>871687400008450811</t>
  </si>
  <si>
    <t>871687400010589974</t>
  </si>
  <si>
    <t>Ondergronds container</t>
  </si>
  <si>
    <t>Wiardi Beckmanstraat</t>
  </si>
  <si>
    <t>491 NST</t>
  </si>
  <si>
    <t>3762 GP</t>
  </si>
  <si>
    <t xml:space="preserve">Smitsweg </t>
  </si>
  <si>
    <t>20 THV</t>
  </si>
  <si>
    <t>871687460009791689</t>
  </si>
  <si>
    <t>3765 CT</t>
  </si>
  <si>
    <t>Soest</t>
  </si>
  <si>
    <t>Tamboerijn</t>
  </si>
  <si>
    <t>7 NABIJ</t>
  </si>
  <si>
    <t>871687460009754462</t>
  </si>
  <si>
    <t>Parallelweg</t>
  </si>
  <si>
    <t>19 NABIJ</t>
  </si>
  <si>
    <t>871687460009751843</t>
  </si>
  <si>
    <t>Zuidpromenade</t>
  </si>
  <si>
    <t>6 THV</t>
  </si>
  <si>
    <t>871687460009758934</t>
  </si>
  <si>
    <t xml:space="preserve">Burg. Grothestraat </t>
  </si>
  <si>
    <t>2 THV</t>
  </si>
  <si>
    <t>871687460010973012</t>
  </si>
  <si>
    <t>871687460010858548</t>
  </si>
  <si>
    <t xml:space="preserve">Achterheuvel </t>
  </si>
  <si>
    <t>6 NST</t>
  </si>
  <si>
    <t>Zeist</t>
  </si>
  <si>
    <t xml:space="preserve">Montaubanstraat </t>
  </si>
  <si>
    <t>104 NST</t>
  </si>
  <si>
    <t xml:space="preserve">Simon Stevinlaan </t>
  </si>
  <si>
    <t>82 THV</t>
  </si>
  <si>
    <t>Soesterberg</t>
  </si>
  <si>
    <t>871687460010858500</t>
  </si>
  <si>
    <t>871687460009827043</t>
  </si>
  <si>
    <t>3766 HA</t>
  </si>
  <si>
    <t>3764 BG</t>
  </si>
  <si>
    <t>3768 EM</t>
  </si>
  <si>
    <t>3761 CM</t>
  </si>
  <si>
    <t>3701 ZH</t>
  </si>
  <si>
    <t>3701 HX</t>
  </si>
  <si>
    <t>3769 VK</t>
  </si>
  <si>
    <t>SJV in KwH</t>
  </si>
  <si>
    <t>Opslag per KwH</t>
  </si>
  <si>
    <t>Totaal</t>
  </si>
  <si>
    <t>*Gele velden dienen te worden ingevuld</t>
  </si>
  <si>
    <t>Laag</t>
  </si>
  <si>
    <t>Hoog</t>
  </si>
  <si>
    <t>Soort</t>
  </si>
  <si>
    <t>Verduurzaming</t>
  </si>
  <si>
    <t>Kosten GVO's (NL wind of zonne-energie)</t>
  </si>
  <si>
    <t>Prijs per kwh</t>
  </si>
  <si>
    <t>Inschrijfprijs</t>
  </si>
  <si>
    <t>Teruglevering</t>
  </si>
  <si>
    <t>Profiel</t>
  </si>
  <si>
    <t>Telemetrisch</t>
  </si>
  <si>
    <t>SJV in m3</t>
  </si>
  <si>
    <t>Inschrijfprijs Elektriciteit</t>
  </si>
  <si>
    <t>Inschrijfprijs Gas</t>
  </si>
  <si>
    <t>Totale inschrijfprijs gas+elektra</t>
  </si>
  <si>
    <t>Naam</t>
  </si>
  <si>
    <t>Datum</t>
  </si>
  <si>
    <t>Inschrijver</t>
  </si>
  <si>
    <t>Handtekening</t>
  </si>
  <si>
    <t>Bijlage D - Prijzenblad
Europese aanbesteding levering elektriciteit en gas
RMN</t>
  </si>
  <si>
    <t xml:space="preserve">Teruglevering </t>
  </si>
  <si>
    <t>Teruglevervolume in KwH</t>
  </si>
  <si>
    <t>Totaalvolume in KwH</t>
  </si>
  <si>
    <t xml:space="preserve">Teruglevertarief </t>
  </si>
  <si>
    <t>Opslag per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</si>
</sst>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[$-10409]#,##0;\-#,##0"/>
    <numFmt numFmtId="166" formatCode="_(* #,##0_);_(* \(#,##0\);_(* &quot;-&quot;??_);_(@_)"/>
    <numFmt numFmtId="167" formatCode="_ &quot;€&quot;\ * #,##0.00000_ ;_ &quot;€&quot;\ * \-#,##0.00000_ ;_ &quot;€&quot;\ * &quot;-&quot;?????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10" fillId="0" borderId="0"/>
  </cellStyleXfs>
  <cellXfs count="63">
    <xf numFmtId="0" fontId="0" fillId="0" borderId="0" xfId="0"/>
    <xf numFmtId="0" fontId="5" fillId="0" borderId="1" xfId="0" applyFont="1" applyBorder="1" applyAlignment="1" applyProtection="1">
      <alignment vertical="top" wrapText="1" readingOrder="1"/>
      <protection locked="0"/>
    </xf>
    <xf numFmtId="165" fontId="5" fillId="0" borderId="1" xfId="0" applyNumberFormat="1" applyFont="1" applyBorder="1" applyAlignment="1" applyProtection="1">
      <alignment vertical="top" wrapText="1" readingOrder="1"/>
      <protection locked="0"/>
    </xf>
    <xf numFmtId="165" fontId="0" fillId="0" borderId="0" xfId="0" applyNumberFormat="1"/>
    <xf numFmtId="0" fontId="5" fillId="2" borderId="1" xfId="0" applyFont="1" applyFill="1" applyBorder="1" applyAlignment="1" applyProtection="1">
      <alignment vertical="top" wrapText="1" readingOrder="1"/>
      <protection locked="0"/>
    </xf>
    <xf numFmtId="165" fontId="5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2" borderId="1" xfId="0" quotePrefix="1" applyFont="1" applyFill="1" applyBorder="1" applyAlignment="1" applyProtection="1">
      <alignment vertical="top" wrapText="1" readingOrder="1"/>
      <protection locked="0"/>
    </xf>
    <xf numFmtId="0" fontId="0" fillId="3" borderId="0" xfId="0" applyFill="1"/>
    <xf numFmtId="0" fontId="6" fillId="3" borderId="1" xfId="0" applyFont="1" applyFill="1" applyBorder="1" applyAlignment="1" applyProtection="1">
      <alignment vertical="top" wrapText="1" readingOrder="1"/>
      <protection locked="0"/>
    </xf>
    <xf numFmtId="49" fontId="0" fillId="0" borderId="0" xfId="0" applyNumberFormat="1"/>
    <xf numFmtId="1" fontId="5" fillId="0" borderId="1" xfId="0" applyNumberFormat="1" applyFont="1" applyBorder="1" applyAlignment="1" applyProtection="1">
      <alignment vertical="top" wrapText="1" readingOrder="1"/>
      <protection locked="0"/>
    </xf>
    <xf numFmtId="2" fontId="5" fillId="2" borderId="1" xfId="0" applyNumberFormat="1" applyFont="1" applyFill="1" applyBorder="1" applyAlignment="1" applyProtection="1">
      <alignment vertical="top" wrapText="1" readingOrder="1"/>
      <protection locked="0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49" fontId="5" fillId="0" borderId="1" xfId="0" applyNumberFormat="1" applyFont="1" applyBorder="1" applyAlignment="1" applyProtection="1">
      <alignment horizontal="right" vertical="top" wrapText="1" readingOrder="1"/>
      <protection locked="0"/>
    </xf>
    <xf numFmtId="49" fontId="5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49" fontId="0" fillId="0" borderId="0" xfId="0" applyNumberFormat="1" applyAlignment="1">
      <alignment horizontal="right" vertical="top"/>
    </xf>
    <xf numFmtId="0" fontId="6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Alignment="1">
      <alignment horizontal="right" vertical="top"/>
    </xf>
    <xf numFmtId="0" fontId="5" fillId="0" borderId="1" xfId="0" applyFont="1" applyBorder="1" applyAlignment="1" applyProtection="1">
      <alignment horizontal="right" vertical="top" wrapText="1" readingOrder="1"/>
      <protection locked="0"/>
    </xf>
    <xf numFmtId="165" fontId="5" fillId="0" borderId="1" xfId="0" applyNumberFormat="1" applyFont="1" applyBorder="1" applyAlignment="1" applyProtection="1">
      <alignment horizontal="right" vertical="top" wrapText="1" readingOrder="1"/>
      <protection locked="0"/>
    </xf>
    <xf numFmtId="166" fontId="0" fillId="0" borderId="0" xfId="1" applyNumberFormat="1" applyFont="1" applyAlignment="1">
      <alignment horizontal="right" vertical="top"/>
    </xf>
    <xf numFmtId="0" fontId="5" fillId="2" borderId="1" xfId="0" applyFont="1" applyFill="1" applyBorder="1" applyAlignment="1" applyProtection="1">
      <alignment horizontal="right" vertical="top" wrapText="1" readingOrder="1"/>
      <protection locked="0"/>
    </xf>
    <xf numFmtId="165" fontId="5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166" fontId="0" fillId="2" borderId="0" xfId="1" applyNumberFormat="1" applyFont="1" applyFill="1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166" fontId="0" fillId="5" borderId="0" xfId="1" applyNumberFormat="1" applyFont="1" applyFill="1" applyAlignment="1">
      <alignment horizontal="right" vertical="top"/>
    </xf>
    <xf numFmtId="0" fontId="3" fillId="0" borderId="2" xfId="2" applyBorder="1"/>
    <xf numFmtId="0" fontId="3" fillId="0" borderId="2" xfId="2" applyBorder="1" applyAlignment="1">
      <alignment horizontal="center"/>
    </xf>
    <xf numFmtId="0" fontId="3" fillId="0" borderId="0" xfId="2"/>
    <xf numFmtId="3" fontId="3" fillId="0" borderId="2" xfId="3" applyNumberFormat="1" applyFont="1" applyBorder="1"/>
    <xf numFmtId="3" fontId="3" fillId="0" borderId="2" xfId="2" applyNumberFormat="1" applyBorder="1"/>
    <xf numFmtId="0" fontId="3" fillId="0" borderId="0" xfId="2" applyBorder="1"/>
    <xf numFmtId="0" fontId="11" fillId="8" borderId="2" xfId="2" applyFont="1" applyFill="1" applyBorder="1" applyAlignment="1">
      <alignment horizontal="left" wrapText="1"/>
    </xf>
    <xf numFmtId="0" fontId="13" fillId="0" borderId="0" xfId="2" applyFont="1" applyBorder="1"/>
    <xf numFmtId="0" fontId="14" fillId="0" borderId="0" xfId="0" applyFont="1"/>
    <xf numFmtId="0" fontId="13" fillId="0" borderId="6" xfId="2" applyFont="1" applyBorder="1"/>
    <xf numFmtId="0" fontId="0" fillId="0" borderId="6" xfId="0" applyBorder="1"/>
    <xf numFmtId="0" fontId="12" fillId="0" borderId="2" xfId="0" applyFont="1" applyBorder="1"/>
    <xf numFmtId="0" fontId="2" fillId="0" borderId="2" xfId="2" applyFont="1" applyBorder="1"/>
    <xf numFmtId="0" fontId="2" fillId="0" borderId="2" xfId="2" applyFont="1" applyBorder="1" applyAlignment="1">
      <alignment horizontal="center" vertical="center"/>
    </xf>
    <xf numFmtId="167" fontId="3" fillId="0" borderId="2" xfId="2" applyNumberFormat="1" applyBorder="1"/>
    <xf numFmtId="167" fontId="3" fillId="9" borderId="2" xfId="2" applyNumberFormat="1" applyFill="1" applyBorder="1"/>
    <xf numFmtId="167" fontId="3" fillId="0" borderId="0" xfId="2" applyNumberFormat="1" applyBorder="1"/>
    <xf numFmtId="167" fontId="0" fillId="0" borderId="6" xfId="0" applyNumberFormat="1" applyBorder="1"/>
    <xf numFmtId="167" fontId="0" fillId="0" borderId="0" xfId="0" applyNumberFormat="1"/>
    <xf numFmtId="167" fontId="3" fillId="6" borderId="2" xfId="4" applyNumberFormat="1" applyFont="1" applyFill="1" applyBorder="1" applyAlignment="1" applyProtection="1">
      <alignment vertical="top"/>
      <protection locked="0"/>
    </xf>
    <xf numFmtId="167" fontId="3" fillId="6" borderId="2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6" borderId="4" xfId="0" applyFont="1" applyFill="1" applyBorder="1" applyAlignment="1" applyProtection="1">
      <alignment horizontal="center"/>
      <protection locked="0"/>
    </xf>
    <xf numFmtId="0" fontId="12" fillId="6" borderId="5" xfId="0" applyFont="1" applyFill="1" applyBorder="1" applyAlignment="1" applyProtection="1">
      <alignment horizontal="center"/>
      <protection locked="0"/>
    </xf>
    <xf numFmtId="0" fontId="11" fillId="8" borderId="3" xfId="2" applyFont="1" applyFill="1" applyBorder="1" applyAlignment="1">
      <alignment horizontal="center" wrapText="1"/>
    </xf>
    <xf numFmtId="0" fontId="11" fillId="8" borderId="4" xfId="2" applyFont="1" applyFill="1" applyBorder="1" applyAlignment="1">
      <alignment horizontal="center" wrapText="1"/>
    </xf>
    <xf numFmtId="0" fontId="11" fillId="8" borderId="5" xfId="2" applyFont="1" applyFill="1" applyBorder="1" applyAlignment="1">
      <alignment horizontal="center" wrapText="1"/>
    </xf>
    <xf numFmtId="0" fontId="9" fillId="7" borderId="3" xfId="2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center" vertical="center" wrapText="1"/>
    </xf>
    <xf numFmtId="0" fontId="11" fillId="5" borderId="0" xfId="2" applyFont="1" applyFill="1" applyAlignment="1">
      <alignment horizontal="left" wrapText="1"/>
    </xf>
    <xf numFmtId="0" fontId="9" fillId="7" borderId="3" xfId="2" applyFont="1" applyFill="1" applyBorder="1" applyAlignment="1">
      <alignment horizontal="center" wrapText="1"/>
    </xf>
    <xf numFmtId="0" fontId="9" fillId="7" borderId="4" xfId="2" applyFont="1" applyFill="1" applyBorder="1" applyAlignment="1">
      <alignment horizontal="center" wrapText="1"/>
    </xf>
    <xf numFmtId="0" fontId="9" fillId="8" borderId="3" xfId="2" applyFont="1" applyFill="1" applyBorder="1" applyAlignment="1">
      <alignment horizontal="center" wrapText="1"/>
    </xf>
    <xf numFmtId="0" fontId="9" fillId="8" borderId="4" xfId="2" applyFont="1" applyFill="1" applyBorder="1" applyAlignment="1">
      <alignment horizontal="center" wrapText="1"/>
    </xf>
    <xf numFmtId="0" fontId="9" fillId="8" borderId="5" xfId="2" applyFont="1" applyFill="1" applyBorder="1" applyAlignment="1">
      <alignment horizontal="center" wrapText="1"/>
    </xf>
  </cellXfs>
  <cellStyles count="7">
    <cellStyle name="Komma" xfId="1" builtinId="3"/>
    <cellStyle name="Komma 2" xfId="3" xr:uid="{00000000-0005-0000-0000-00002F000000}"/>
    <cellStyle name="Normal" xfId="6" xr:uid="{CBD778D7-07BC-46B9-9CAD-9CF7B395DE93}"/>
    <cellStyle name="Standaard" xfId="0" builtinId="0"/>
    <cellStyle name="Standaard 2" xfId="5" xr:uid="{A4C920C0-DD9F-4DCD-9C7B-DB70A6103A78}"/>
    <cellStyle name="Standaard 3" xfId="2" xr:uid="{00000000-0005-0000-0000-000031000000}"/>
    <cellStyle name="Valuta 2" xfId="4" xr:uid="{00000000-0005-0000-0000-00003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19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FB77-7EF2-4227-A708-3D5A45796186}">
  <dimension ref="A1:E39"/>
  <sheetViews>
    <sheetView showGridLines="0" tabSelected="1" topLeftCell="A10" workbookViewId="0">
      <selection activeCell="C20" sqref="C20"/>
    </sheetView>
  </sheetViews>
  <sheetFormatPr defaultRowHeight="13.2" x14ac:dyDescent="0.25"/>
  <cols>
    <col min="1" max="1" width="39" bestFit="1" customWidth="1"/>
    <col min="2" max="2" width="21.5546875" customWidth="1"/>
    <col min="3" max="3" width="24.44140625" customWidth="1"/>
    <col min="4" max="4" width="19.44140625" customWidth="1"/>
  </cols>
  <sheetData>
    <row r="1" spans="1:5" ht="47.4" customHeight="1" x14ac:dyDescent="0.25">
      <c r="A1" s="55" t="s">
        <v>104</v>
      </c>
      <c r="B1" s="56"/>
      <c r="C1" s="56"/>
      <c r="D1" s="56"/>
    </row>
    <row r="3" spans="1:5" ht="14.4" x14ac:dyDescent="0.3">
      <c r="A3" s="57" t="s">
        <v>85</v>
      </c>
      <c r="B3" s="57"/>
      <c r="C3" s="57"/>
      <c r="D3" s="57"/>
      <c r="E3" s="29"/>
    </row>
    <row r="4" spans="1:5" ht="14.4" x14ac:dyDescent="0.3">
      <c r="E4" s="29"/>
    </row>
    <row r="5" spans="1:5" ht="14.4" x14ac:dyDescent="0.3">
      <c r="A5" s="58" t="s">
        <v>40</v>
      </c>
      <c r="B5" s="59"/>
      <c r="C5" s="59"/>
      <c r="D5" s="59"/>
      <c r="E5" s="29"/>
    </row>
    <row r="6" spans="1:5" ht="14.4" x14ac:dyDescent="0.3">
      <c r="A6" s="33" t="s">
        <v>88</v>
      </c>
      <c r="B6" s="52"/>
      <c r="C6" s="53"/>
      <c r="D6" s="54"/>
      <c r="E6" s="29"/>
    </row>
    <row r="7" spans="1:5" ht="14.4" x14ac:dyDescent="0.3">
      <c r="A7" s="27"/>
      <c r="B7" s="27" t="s">
        <v>82</v>
      </c>
      <c r="C7" s="28" t="s">
        <v>83</v>
      </c>
      <c r="D7" s="27" t="s">
        <v>92</v>
      </c>
      <c r="E7" s="29"/>
    </row>
    <row r="8" spans="1:5" ht="14.4" x14ac:dyDescent="0.3">
      <c r="A8" s="27" t="s">
        <v>86</v>
      </c>
      <c r="B8" s="30">
        <v>66914</v>
      </c>
      <c r="C8" s="46">
        <v>0</v>
      </c>
      <c r="D8" s="41">
        <f>C8*B8</f>
        <v>0</v>
      </c>
      <c r="E8" s="29"/>
    </row>
    <row r="9" spans="1:5" ht="14.4" x14ac:dyDescent="0.3">
      <c r="A9" s="27" t="s">
        <v>87</v>
      </c>
      <c r="B9" s="30">
        <v>144187</v>
      </c>
      <c r="C9" s="46">
        <v>0</v>
      </c>
      <c r="D9" s="41">
        <f>B9*C9</f>
        <v>0</v>
      </c>
      <c r="E9" s="29"/>
    </row>
    <row r="10" spans="1:5" ht="14.4" x14ac:dyDescent="0.3">
      <c r="A10" s="27" t="s">
        <v>84</v>
      </c>
      <c r="B10" s="31">
        <v>211101</v>
      </c>
      <c r="C10" s="27"/>
      <c r="D10" s="42">
        <f>SUM(D8:D9)</f>
        <v>0</v>
      </c>
      <c r="E10" s="29"/>
    </row>
    <row r="12" spans="1:5" ht="14.4" x14ac:dyDescent="0.3">
      <c r="A12" s="33" t="s">
        <v>89</v>
      </c>
      <c r="B12" s="60"/>
      <c r="C12" s="61"/>
      <c r="D12" s="62"/>
    </row>
    <row r="13" spans="1:5" ht="14.4" x14ac:dyDescent="0.3">
      <c r="A13" s="27"/>
      <c r="B13" s="39" t="s">
        <v>107</v>
      </c>
      <c r="C13" s="28" t="s">
        <v>91</v>
      </c>
      <c r="D13" s="27" t="s">
        <v>92</v>
      </c>
    </row>
    <row r="14" spans="1:5" ht="14.4" x14ac:dyDescent="0.3">
      <c r="A14" s="27" t="s">
        <v>90</v>
      </c>
      <c r="B14" s="31">
        <v>211101</v>
      </c>
      <c r="C14" s="47">
        <v>0</v>
      </c>
      <c r="D14" s="41">
        <f>B14*C14</f>
        <v>0</v>
      </c>
    </row>
    <row r="15" spans="1:5" ht="14.4" x14ac:dyDescent="0.3">
      <c r="A15" s="27" t="s">
        <v>84</v>
      </c>
      <c r="B15" s="27"/>
      <c r="C15" s="27"/>
      <c r="D15" s="42">
        <f>D14</f>
        <v>0</v>
      </c>
    </row>
    <row r="17" spans="1:4" ht="14.4" x14ac:dyDescent="0.3">
      <c r="A17" s="33" t="s">
        <v>93</v>
      </c>
      <c r="B17" s="60"/>
      <c r="C17" s="61"/>
      <c r="D17" s="62"/>
    </row>
    <row r="18" spans="1:4" ht="14.4" x14ac:dyDescent="0.3">
      <c r="A18" s="27"/>
      <c r="B18" s="39" t="s">
        <v>106</v>
      </c>
      <c r="C18" s="40" t="s">
        <v>108</v>
      </c>
      <c r="D18" s="27" t="s">
        <v>92</v>
      </c>
    </row>
    <row r="19" spans="1:4" ht="14.4" x14ac:dyDescent="0.3">
      <c r="A19" s="39" t="s">
        <v>105</v>
      </c>
      <c r="B19" s="31">
        <v>42500</v>
      </c>
      <c r="C19" s="47">
        <v>0</v>
      </c>
      <c r="D19" s="41">
        <f>B19*C19</f>
        <v>0</v>
      </c>
    </row>
    <row r="20" spans="1:4" ht="14.4" x14ac:dyDescent="0.3">
      <c r="A20" s="27" t="s">
        <v>84</v>
      </c>
      <c r="B20" s="27"/>
      <c r="C20" s="27"/>
      <c r="D20" s="42">
        <f>SUM(D19:D19)</f>
        <v>0</v>
      </c>
    </row>
    <row r="21" spans="1:4" ht="14.4" x14ac:dyDescent="0.3">
      <c r="A21" s="32"/>
      <c r="B21" s="32"/>
      <c r="C21" s="32"/>
      <c r="D21" s="32"/>
    </row>
    <row r="22" spans="1:4" ht="15.6" x14ac:dyDescent="0.3">
      <c r="A22" s="34" t="s">
        <v>97</v>
      </c>
      <c r="B22" s="32"/>
      <c r="C22" s="32"/>
      <c r="D22" s="43">
        <f>(D10+D15)-D20</f>
        <v>0</v>
      </c>
    </row>
    <row r="23" spans="1:4" ht="14.4" x14ac:dyDescent="0.3">
      <c r="A23" s="32"/>
      <c r="B23" s="32"/>
      <c r="C23" s="32"/>
      <c r="D23" s="32"/>
    </row>
    <row r="24" spans="1:4" ht="14.4" x14ac:dyDescent="0.3">
      <c r="A24" s="58" t="s">
        <v>17</v>
      </c>
      <c r="B24" s="59"/>
      <c r="C24" s="59"/>
      <c r="D24" s="59"/>
    </row>
    <row r="25" spans="1:4" ht="14.4" x14ac:dyDescent="0.3">
      <c r="A25" s="33" t="s">
        <v>88</v>
      </c>
      <c r="B25" s="52"/>
      <c r="C25" s="53"/>
      <c r="D25" s="54"/>
    </row>
    <row r="26" spans="1:4" ht="14.4" x14ac:dyDescent="0.3">
      <c r="A26" s="27"/>
      <c r="B26" s="27" t="s">
        <v>96</v>
      </c>
      <c r="C26" s="48" t="s">
        <v>109</v>
      </c>
      <c r="D26" s="27" t="s">
        <v>92</v>
      </c>
    </row>
    <row r="27" spans="1:4" ht="14.4" x14ac:dyDescent="0.3">
      <c r="A27" s="27" t="s">
        <v>94</v>
      </c>
      <c r="B27" s="30">
        <v>59000</v>
      </c>
      <c r="C27" s="46">
        <v>0</v>
      </c>
      <c r="D27" s="41">
        <f>B27*C27</f>
        <v>0</v>
      </c>
    </row>
    <row r="28" spans="1:4" ht="14.4" x14ac:dyDescent="0.3">
      <c r="A28" s="27" t="s">
        <v>95</v>
      </c>
      <c r="B28" s="30">
        <v>0</v>
      </c>
      <c r="C28" s="30">
        <v>0</v>
      </c>
      <c r="D28" s="30">
        <v>0</v>
      </c>
    </row>
    <row r="29" spans="1:4" ht="14.4" x14ac:dyDescent="0.3">
      <c r="A29" s="27" t="s">
        <v>84</v>
      </c>
      <c r="B29" s="31">
        <v>59000</v>
      </c>
      <c r="C29" s="27"/>
      <c r="D29" s="42">
        <f>SUM(D27:D28)</f>
        <v>0</v>
      </c>
    </row>
    <row r="30" spans="1:4" ht="14.4" x14ac:dyDescent="0.3">
      <c r="A30" s="32"/>
      <c r="B30" s="32"/>
      <c r="C30" s="32"/>
      <c r="D30" s="32"/>
    </row>
    <row r="32" spans="1:4" ht="16.2" thickBot="1" x14ac:dyDescent="0.35">
      <c r="A32" s="36" t="s">
        <v>98</v>
      </c>
      <c r="B32" s="37"/>
      <c r="C32" s="37"/>
      <c r="D32" s="44">
        <f>D29</f>
        <v>0</v>
      </c>
    </row>
    <row r="33" spans="1:4" ht="13.8" thickTop="1" x14ac:dyDescent="0.25"/>
    <row r="34" spans="1:4" ht="15.6" x14ac:dyDescent="0.3">
      <c r="A34" s="35" t="s">
        <v>99</v>
      </c>
      <c r="D34" s="45">
        <f>D22+D32</f>
        <v>0</v>
      </c>
    </row>
    <row r="36" spans="1:4" ht="14.4" x14ac:dyDescent="0.3">
      <c r="A36" s="38" t="s">
        <v>102</v>
      </c>
      <c r="B36" s="49"/>
      <c r="C36" s="50"/>
      <c r="D36" s="51"/>
    </row>
    <row r="37" spans="1:4" ht="14.4" x14ac:dyDescent="0.3">
      <c r="A37" s="38" t="s">
        <v>101</v>
      </c>
      <c r="B37" s="49"/>
      <c r="C37" s="50"/>
      <c r="D37" s="51"/>
    </row>
    <row r="38" spans="1:4" ht="14.4" x14ac:dyDescent="0.3">
      <c r="A38" s="38" t="s">
        <v>100</v>
      </c>
      <c r="B38" s="49"/>
      <c r="C38" s="50"/>
      <c r="D38" s="51"/>
    </row>
    <row r="39" spans="1:4" ht="67.8" customHeight="1" x14ac:dyDescent="0.3">
      <c r="A39" s="38" t="s">
        <v>103</v>
      </c>
      <c r="B39" s="49"/>
      <c r="C39" s="50"/>
      <c r="D39" s="51"/>
    </row>
  </sheetData>
  <sheetProtection algorithmName="SHA-512" hashValue="1s6ROlUyfOliOrFVAF1eySFuHMxzl2Ln1AqKAvgc3Jzv5t/Ohfv4YZSp4V2lYlJoU0d2wpMGjTyKgUrGUaDHtg==" saltValue="TDg4CDPvi54JqVo9znHQ1w==" spinCount="100000" sheet="1" objects="1" scenarios="1"/>
  <mergeCells count="12">
    <mergeCell ref="B39:D39"/>
    <mergeCell ref="B25:D25"/>
    <mergeCell ref="A1:D1"/>
    <mergeCell ref="B36:D36"/>
    <mergeCell ref="B37:D37"/>
    <mergeCell ref="B38:D38"/>
    <mergeCell ref="A3:D3"/>
    <mergeCell ref="A5:D5"/>
    <mergeCell ref="A24:D24"/>
    <mergeCell ref="B6:D6"/>
    <mergeCell ref="B12:D12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workbookViewId="0">
      <selection activeCell="I18" sqref="I18"/>
    </sheetView>
  </sheetViews>
  <sheetFormatPr defaultColWidth="8.6640625" defaultRowHeight="13.2" x14ac:dyDescent="0.25"/>
  <cols>
    <col min="1" max="1" width="16.44140625" customWidth="1"/>
    <col min="2" max="2" width="27" customWidth="1"/>
    <col min="3" max="3" width="28.44140625" customWidth="1"/>
    <col min="4" max="4" width="24.44140625" customWidth="1"/>
    <col min="5" max="5" width="26.6640625" customWidth="1"/>
    <col min="6" max="6" width="24.6640625" customWidth="1"/>
    <col min="7" max="7" width="20.6640625" customWidth="1"/>
    <col min="8" max="8" width="15.109375" customWidth="1"/>
    <col min="9" max="9" width="13.77734375" customWidth="1"/>
    <col min="10" max="10" width="7.88671875" customWidth="1"/>
    <col min="11" max="11" width="6.44140625" customWidth="1"/>
    <col min="12" max="12" width="13.6640625" customWidth="1"/>
    <col min="13" max="13" width="2.44140625" customWidth="1"/>
  </cols>
  <sheetData>
    <row r="1" spans="1:12" s="7" customFormat="1" ht="41.4" x14ac:dyDescent="0.25">
      <c r="A1" s="12" t="s">
        <v>0</v>
      </c>
      <c r="B1" s="8" t="s">
        <v>1</v>
      </c>
      <c r="C1" s="8" t="s">
        <v>21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13</v>
      </c>
    </row>
    <row r="2" spans="1:12" x14ac:dyDescent="0.25">
      <c r="A2" s="10" t="s">
        <v>26</v>
      </c>
      <c r="B2" s="13" t="s">
        <v>27</v>
      </c>
      <c r="C2" s="1" t="s">
        <v>22</v>
      </c>
      <c r="D2" s="1" t="s">
        <v>23</v>
      </c>
      <c r="E2" s="1">
        <v>79</v>
      </c>
      <c r="F2" s="1" t="s">
        <v>24</v>
      </c>
      <c r="G2" s="1" t="s">
        <v>25</v>
      </c>
      <c r="H2" s="1" t="s">
        <v>14</v>
      </c>
      <c r="I2" s="1" t="s">
        <v>15</v>
      </c>
      <c r="J2" s="1" t="s">
        <v>16</v>
      </c>
      <c r="K2" s="1" t="s">
        <v>17</v>
      </c>
      <c r="L2" s="2">
        <v>34000</v>
      </c>
    </row>
    <row r="3" spans="1:12" ht="52.8" x14ac:dyDescent="0.25">
      <c r="A3" s="11" t="s">
        <v>26</v>
      </c>
      <c r="B3" s="14" t="s">
        <v>28</v>
      </c>
      <c r="C3" s="6" t="s">
        <v>31</v>
      </c>
      <c r="D3" s="4" t="s">
        <v>23</v>
      </c>
      <c r="E3" s="4">
        <v>81</v>
      </c>
      <c r="F3" s="4" t="s">
        <v>24</v>
      </c>
      <c r="G3" s="4" t="s">
        <v>25</v>
      </c>
      <c r="H3" s="4" t="s">
        <v>14</v>
      </c>
      <c r="I3" s="4" t="s">
        <v>15</v>
      </c>
      <c r="J3" s="4" t="s">
        <v>18</v>
      </c>
      <c r="K3" s="4" t="s">
        <v>17</v>
      </c>
      <c r="L3" s="5">
        <v>20000</v>
      </c>
    </row>
    <row r="4" spans="1:12" ht="52.8" x14ac:dyDescent="0.25">
      <c r="A4" s="10" t="s">
        <v>26</v>
      </c>
      <c r="B4" s="13" t="s">
        <v>29</v>
      </c>
      <c r="C4" s="1" t="s">
        <v>32</v>
      </c>
      <c r="D4" s="1" t="s">
        <v>33</v>
      </c>
      <c r="E4" s="1">
        <v>2</v>
      </c>
      <c r="F4" s="1" t="s">
        <v>34</v>
      </c>
      <c r="G4" s="1" t="s">
        <v>30</v>
      </c>
      <c r="H4" s="1" t="s">
        <v>14</v>
      </c>
      <c r="I4" s="1" t="s">
        <v>15</v>
      </c>
      <c r="J4" s="1" t="s">
        <v>18</v>
      </c>
      <c r="K4" s="1" t="s">
        <v>17</v>
      </c>
      <c r="L4" s="2">
        <v>5000</v>
      </c>
    </row>
    <row r="5" spans="1:12" x14ac:dyDescent="0.25">
      <c r="A5" s="11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7" spans="1:12" x14ac:dyDescent="0.25">
      <c r="L7" s="3">
        <f>SUM(L2:L6)</f>
        <v>59000</v>
      </c>
    </row>
  </sheetData>
  <autoFilter ref="A1:L5" xr:uid="{00000000-0009-0000-0000-000000000000}"/>
  <phoneticPr fontId="0" type="noConversion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C1" zoomScaleNormal="100" workbookViewId="0">
      <selection activeCell="D32" sqref="D32"/>
    </sheetView>
  </sheetViews>
  <sheetFormatPr defaultColWidth="11.5546875" defaultRowHeight="13.2" x14ac:dyDescent="0.25"/>
  <cols>
    <col min="1" max="1" width="14" style="17" customWidth="1"/>
    <col min="2" max="2" width="22.6640625" style="17" customWidth="1"/>
    <col min="3" max="3" width="24.109375" style="17" customWidth="1"/>
    <col min="4" max="4" width="24.6640625" style="17" customWidth="1"/>
    <col min="5" max="5" width="27.5546875" style="17" customWidth="1"/>
    <col min="6" max="6" width="23.5546875" style="17" customWidth="1"/>
    <col min="7" max="7" width="21" style="17" customWidth="1"/>
    <col min="8" max="8" width="20.6640625" style="17" hidden="1" customWidth="1"/>
    <col min="9" max="9" width="25.44140625" style="17" hidden="1" customWidth="1"/>
    <col min="10" max="10" width="20.44140625" style="17" hidden="1" customWidth="1"/>
    <col min="11" max="11" width="11.5546875" style="17"/>
    <col min="12" max="12" width="20.6640625" style="17" customWidth="1"/>
    <col min="13" max="13" width="22.44140625" style="17" customWidth="1"/>
    <col min="14" max="14" width="26.44140625" style="17" customWidth="1"/>
    <col min="15" max="16384" width="11.5546875" style="17"/>
  </cols>
  <sheetData>
    <row r="1" spans="1:14" ht="13.95" customHeight="1" x14ac:dyDescent="0.25">
      <c r="A1" s="16" t="s">
        <v>0</v>
      </c>
      <c r="B1" s="16" t="s">
        <v>1</v>
      </c>
      <c r="C1" s="16" t="s">
        <v>21</v>
      </c>
      <c r="D1" s="16" t="s">
        <v>2</v>
      </c>
      <c r="E1" s="16" t="s">
        <v>38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</row>
    <row r="2" spans="1:14" ht="13.95" customHeight="1" x14ac:dyDescent="0.25">
      <c r="A2" s="18" t="s">
        <v>26</v>
      </c>
      <c r="B2" s="15" t="s">
        <v>41</v>
      </c>
      <c r="C2" s="18" t="s">
        <v>22</v>
      </c>
      <c r="D2" s="18" t="s">
        <v>35</v>
      </c>
      <c r="E2" s="18">
        <v>79</v>
      </c>
      <c r="F2" s="18" t="s">
        <v>24</v>
      </c>
      <c r="G2" s="18" t="s">
        <v>25</v>
      </c>
      <c r="H2" s="18"/>
      <c r="I2" s="18"/>
      <c r="J2" s="18"/>
      <c r="K2" s="18" t="s">
        <v>40</v>
      </c>
      <c r="L2" s="19">
        <v>22144</v>
      </c>
      <c r="M2" s="20">
        <v>14852</v>
      </c>
      <c r="N2" s="20">
        <f>SUM(L2:M2)</f>
        <v>36996</v>
      </c>
    </row>
    <row r="3" spans="1:14" ht="13.95" customHeight="1" x14ac:dyDescent="0.25">
      <c r="A3" s="21" t="s">
        <v>26</v>
      </c>
      <c r="B3" s="14" t="s">
        <v>39</v>
      </c>
      <c r="C3" s="21" t="s">
        <v>31</v>
      </c>
      <c r="D3" s="21" t="s">
        <v>35</v>
      </c>
      <c r="E3" s="21">
        <v>81</v>
      </c>
      <c r="F3" s="21" t="s">
        <v>24</v>
      </c>
      <c r="G3" s="21" t="s">
        <v>25</v>
      </c>
      <c r="H3" s="21"/>
      <c r="I3" s="21"/>
      <c r="J3" s="21"/>
      <c r="K3" s="21" t="s">
        <v>40</v>
      </c>
      <c r="L3" s="22">
        <v>88438</v>
      </c>
      <c r="M3" s="23">
        <v>31248</v>
      </c>
      <c r="N3" s="23">
        <f>SUM(L3:M3)</f>
        <v>119686</v>
      </c>
    </row>
    <row r="4" spans="1:14" ht="13.95" customHeight="1" x14ac:dyDescent="0.25">
      <c r="A4" s="18" t="s">
        <v>26</v>
      </c>
      <c r="B4" s="13" t="s">
        <v>36</v>
      </c>
      <c r="C4" s="18" t="s">
        <v>37</v>
      </c>
      <c r="D4" s="18" t="s">
        <v>33</v>
      </c>
      <c r="E4" s="18">
        <v>2</v>
      </c>
      <c r="F4" s="18" t="s">
        <v>34</v>
      </c>
      <c r="G4" s="18" t="s">
        <v>30</v>
      </c>
      <c r="H4" s="18"/>
      <c r="I4" s="18"/>
      <c r="J4" s="18"/>
      <c r="K4" s="18" t="s">
        <v>40</v>
      </c>
      <c r="L4" s="19">
        <v>32287</v>
      </c>
      <c r="M4" s="20">
        <v>20716</v>
      </c>
      <c r="N4" s="26">
        <f>SUM(L4:M4)</f>
        <v>53003</v>
      </c>
    </row>
    <row r="5" spans="1:14" ht="13.95" customHeight="1" x14ac:dyDescent="0.25">
      <c r="A5" s="21" t="s">
        <v>26</v>
      </c>
      <c r="B5" s="14" t="s">
        <v>42</v>
      </c>
      <c r="C5" s="21" t="s">
        <v>43</v>
      </c>
      <c r="D5" s="25" t="s">
        <v>44</v>
      </c>
      <c r="E5" s="21" t="s">
        <v>45</v>
      </c>
      <c r="F5" s="21" t="s">
        <v>46</v>
      </c>
      <c r="G5" s="21" t="s">
        <v>25</v>
      </c>
      <c r="H5" s="21"/>
      <c r="I5" s="21"/>
      <c r="J5" s="21"/>
      <c r="K5" s="21" t="s">
        <v>40</v>
      </c>
      <c r="L5" s="22">
        <v>118</v>
      </c>
      <c r="M5" s="23">
        <v>90</v>
      </c>
      <c r="N5" s="23">
        <f>SUM(L5:M5)</f>
        <v>208</v>
      </c>
    </row>
    <row r="6" spans="1:14" ht="13.95" customHeight="1" x14ac:dyDescent="0.25">
      <c r="A6" s="18" t="s">
        <v>26</v>
      </c>
      <c r="B6" s="13" t="s">
        <v>49</v>
      </c>
      <c r="C6" s="18" t="s">
        <v>43</v>
      </c>
      <c r="D6" s="18" t="s">
        <v>47</v>
      </c>
      <c r="E6" s="18" t="s">
        <v>48</v>
      </c>
      <c r="F6" s="18" t="s">
        <v>50</v>
      </c>
      <c r="G6" s="18" t="s">
        <v>51</v>
      </c>
      <c r="H6" s="18"/>
      <c r="I6" s="18"/>
      <c r="J6" s="18"/>
      <c r="K6" s="18" t="s">
        <v>40</v>
      </c>
      <c r="L6" s="19">
        <v>150</v>
      </c>
      <c r="M6" s="20">
        <v>1</v>
      </c>
      <c r="N6" s="20">
        <v>151</v>
      </c>
    </row>
    <row r="7" spans="1:14" ht="13.95" customHeight="1" x14ac:dyDescent="0.25">
      <c r="A7" s="21" t="s">
        <v>26</v>
      </c>
      <c r="B7" s="14" t="s">
        <v>54</v>
      </c>
      <c r="C7" s="21" t="s">
        <v>43</v>
      </c>
      <c r="D7" s="21" t="s">
        <v>52</v>
      </c>
      <c r="E7" s="21" t="s">
        <v>53</v>
      </c>
      <c r="F7" s="21" t="s">
        <v>75</v>
      </c>
      <c r="G7" s="21" t="s">
        <v>25</v>
      </c>
      <c r="H7" s="21"/>
      <c r="I7" s="21"/>
      <c r="J7" s="21"/>
      <c r="K7" s="21" t="s">
        <v>40</v>
      </c>
      <c r="L7" s="22">
        <v>150</v>
      </c>
      <c r="M7" s="23">
        <v>1</v>
      </c>
      <c r="N7" s="23">
        <v>151</v>
      </c>
    </row>
    <row r="8" spans="1:14" ht="13.95" customHeight="1" x14ac:dyDescent="0.25">
      <c r="A8" s="18" t="s">
        <v>26</v>
      </c>
      <c r="B8" s="13" t="s">
        <v>57</v>
      </c>
      <c r="C8" s="18" t="s">
        <v>43</v>
      </c>
      <c r="D8" s="18" t="s">
        <v>55</v>
      </c>
      <c r="E8" s="18" t="s">
        <v>56</v>
      </c>
      <c r="F8" s="18" t="s">
        <v>76</v>
      </c>
      <c r="G8" s="18" t="s">
        <v>25</v>
      </c>
      <c r="H8" s="18"/>
      <c r="I8" s="18"/>
      <c r="J8" s="18"/>
      <c r="K8" s="18" t="s">
        <v>40</v>
      </c>
      <c r="L8" s="19">
        <v>150</v>
      </c>
      <c r="M8" s="20">
        <v>1</v>
      </c>
      <c r="N8" s="20">
        <v>151</v>
      </c>
    </row>
    <row r="9" spans="1:14" ht="13.95" customHeight="1" x14ac:dyDescent="0.25">
      <c r="A9" s="21" t="s">
        <v>26</v>
      </c>
      <c r="B9" s="14" t="s">
        <v>60</v>
      </c>
      <c r="C9" s="21" t="s">
        <v>43</v>
      </c>
      <c r="D9" s="21" t="s">
        <v>58</v>
      </c>
      <c r="E9" s="21" t="s">
        <v>59</v>
      </c>
      <c r="F9" s="21" t="s">
        <v>77</v>
      </c>
      <c r="G9" s="21" t="s">
        <v>25</v>
      </c>
      <c r="H9" s="21"/>
      <c r="I9" s="21"/>
      <c r="J9" s="21"/>
      <c r="K9" s="21" t="s">
        <v>40</v>
      </c>
      <c r="L9" s="22">
        <v>150</v>
      </c>
      <c r="M9" s="23">
        <v>1</v>
      </c>
      <c r="N9" s="23">
        <v>151</v>
      </c>
    </row>
    <row r="10" spans="1:14" ht="13.95" customHeight="1" x14ac:dyDescent="0.25">
      <c r="A10" s="18" t="s">
        <v>26</v>
      </c>
      <c r="B10" s="13" t="s">
        <v>63</v>
      </c>
      <c r="C10" s="18" t="s">
        <v>43</v>
      </c>
      <c r="D10" s="18" t="s">
        <v>61</v>
      </c>
      <c r="E10" s="18" t="s">
        <v>62</v>
      </c>
      <c r="F10" s="18" t="s">
        <v>78</v>
      </c>
      <c r="G10" s="18" t="s">
        <v>25</v>
      </c>
      <c r="H10" s="18"/>
      <c r="I10" s="18"/>
      <c r="J10" s="18"/>
      <c r="K10" s="18" t="s">
        <v>40</v>
      </c>
      <c r="L10" s="19">
        <v>150</v>
      </c>
      <c r="M10" s="20">
        <v>1</v>
      </c>
      <c r="N10" s="20">
        <v>151</v>
      </c>
    </row>
    <row r="11" spans="1:14" ht="13.95" customHeight="1" x14ac:dyDescent="0.25">
      <c r="A11" s="21" t="s">
        <v>26</v>
      </c>
      <c r="B11" s="14" t="s">
        <v>64</v>
      </c>
      <c r="C11" s="21" t="s">
        <v>43</v>
      </c>
      <c r="D11" s="21" t="s">
        <v>65</v>
      </c>
      <c r="E11" s="21" t="s">
        <v>66</v>
      </c>
      <c r="F11" s="21" t="s">
        <v>79</v>
      </c>
      <c r="G11" s="21" t="s">
        <v>67</v>
      </c>
      <c r="H11" s="21"/>
      <c r="I11" s="21"/>
      <c r="J11" s="21"/>
      <c r="K11" s="21" t="s">
        <v>40</v>
      </c>
      <c r="L11" s="22">
        <v>150</v>
      </c>
      <c r="M11" s="23">
        <v>1</v>
      </c>
      <c r="N11" s="23">
        <v>151</v>
      </c>
    </row>
    <row r="12" spans="1:14" ht="13.95" customHeight="1" x14ac:dyDescent="0.25">
      <c r="A12" s="18" t="s">
        <v>26</v>
      </c>
      <c r="B12" s="13" t="s">
        <v>73</v>
      </c>
      <c r="C12" s="18" t="s">
        <v>43</v>
      </c>
      <c r="D12" s="18" t="s">
        <v>68</v>
      </c>
      <c r="E12" s="18" t="s">
        <v>69</v>
      </c>
      <c r="F12" s="18" t="s">
        <v>80</v>
      </c>
      <c r="G12" s="18" t="s">
        <v>67</v>
      </c>
      <c r="H12" s="18"/>
      <c r="I12" s="18"/>
      <c r="J12" s="18"/>
      <c r="K12" s="18" t="s">
        <v>40</v>
      </c>
      <c r="L12" s="19">
        <v>150</v>
      </c>
      <c r="M12" s="20">
        <v>1</v>
      </c>
      <c r="N12" s="20">
        <v>151</v>
      </c>
    </row>
    <row r="13" spans="1:14" ht="13.95" customHeight="1" x14ac:dyDescent="0.25">
      <c r="A13" s="21" t="s">
        <v>26</v>
      </c>
      <c r="B13" s="14" t="s">
        <v>74</v>
      </c>
      <c r="C13" s="21" t="s">
        <v>43</v>
      </c>
      <c r="D13" s="21" t="s">
        <v>70</v>
      </c>
      <c r="E13" s="21" t="s">
        <v>71</v>
      </c>
      <c r="F13" s="21" t="s">
        <v>81</v>
      </c>
      <c r="G13" s="21" t="s">
        <v>72</v>
      </c>
      <c r="H13" s="21"/>
      <c r="I13" s="21"/>
      <c r="J13" s="21"/>
      <c r="K13" s="21" t="s">
        <v>40</v>
      </c>
      <c r="L13" s="22">
        <v>150</v>
      </c>
      <c r="M13" s="23">
        <v>1</v>
      </c>
      <c r="N13" s="23">
        <v>151</v>
      </c>
    </row>
    <row r="14" spans="1:14" ht="13.95" customHeight="1" x14ac:dyDescent="0.25">
      <c r="A14" s="18"/>
      <c r="B14" s="13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20"/>
      <c r="N14" s="20"/>
    </row>
    <row r="16" spans="1:14" x14ac:dyDescent="0.25">
      <c r="L16" s="24">
        <f>SUM(L2:L15)</f>
        <v>144187</v>
      </c>
      <c r="M16" s="24">
        <f>SUM(M2:M15)</f>
        <v>66914</v>
      </c>
      <c r="N16" s="24">
        <f>SUM(N2:N15)</f>
        <v>211101</v>
      </c>
    </row>
  </sheetData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35E8-CFF2-4319-977C-43105F4A2A61}">
  <dimension ref="A1:B40"/>
  <sheetViews>
    <sheetView workbookViewId="0">
      <selection activeCell="G21" sqref="G21"/>
    </sheetView>
  </sheetViews>
  <sheetFormatPr defaultColWidth="8.88671875" defaultRowHeight="13.2" x14ac:dyDescent="0.25"/>
  <cols>
    <col min="1" max="1" width="19.33203125" bestFit="1" customWidth="1"/>
    <col min="2" max="2" width="21.88671875" bestFit="1" customWidth="1"/>
  </cols>
  <sheetData>
    <row r="1" spans="1:2" x14ac:dyDescent="0.25">
      <c r="A1" t="s">
        <v>19</v>
      </c>
      <c r="B1" t="s">
        <v>20</v>
      </c>
    </row>
    <row r="2" spans="1:2" x14ac:dyDescent="0.25">
      <c r="A2" s="9"/>
      <c r="B2" s="9"/>
    </row>
    <row r="3" spans="1:2" x14ac:dyDescent="0.25">
      <c r="A3" s="9"/>
      <c r="B3" s="9"/>
    </row>
    <row r="4" spans="1:2" x14ac:dyDescent="0.25">
      <c r="A4" s="9"/>
      <c r="B4" s="9"/>
    </row>
    <row r="5" spans="1:2" x14ac:dyDescent="0.25">
      <c r="A5" s="9"/>
      <c r="B5" s="9"/>
    </row>
    <row r="6" spans="1:2" x14ac:dyDescent="0.25">
      <c r="A6" s="9"/>
      <c r="B6" s="9"/>
    </row>
    <row r="7" spans="1:2" x14ac:dyDescent="0.25">
      <c r="A7" s="9"/>
      <c r="B7" s="9"/>
    </row>
    <row r="8" spans="1:2" x14ac:dyDescent="0.25">
      <c r="A8" s="9"/>
      <c r="B8" s="9"/>
    </row>
    <row r="9" spans="1:2" x14ac:dyDescent="0.25">
      <c r="A9" s="9"/>
      <c r="B9" s="9"/>
    </row>
    <row r="10" spans="1:2" x14ac:dyDescent="0.25">
      <c r="A10" s="9"/>
      <c r="B10" s="9"/>
    </row>
    <row r="11" spans="1:2" x14ac:dyDescent="0.25">
      <c r="A11" s="9"/>
      <c r="B11" s="9"/>
    </row>
    <row r="12" spans="1:2" x14ac:dyDescent="0.25">
      <c r="A12" s="9"/>
      <c r="B12" s="9"/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</sheetData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CA0E46C392AA40A804E0073183CFFE" ma:contentTypeVersion="10" ma:contentTypeDescription="Create a new document." ma:contentTypeScope="" ma:versionID="4428a8d3314a57465ab3100a9212aa9a">
  <xsd:schema xmlns:xsd="http://www.w3.org/2001/XMLSchema" xmlns:xs="http://www.w3.org/2001/XMLSchema" xmlns:p="http://schemas.microsoft.com/office/2006/metadata/properties" xmlns:ns3="87037488-ec5d-4aba-84c2-9b1d22638e8e" xmlns:ns4="ee62cc26-0249-4831-9f24-23ac7411fe2b" targetNamespace="http://schemas.microsoft.com/office/2006/metadata/properties" ma:root="true" ma:fieldsID="df0b880248f42818c5c555121ac3811a" ns3:_="" ns4:_="">
    <xsd:import namespace="87037488-ec5d-4aba-84c2-9b1d22638e8e"/>
    <xsd:import namespace="ee62cc26-0249-4831-9f24-23ac7411fe2b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e6b660-f8e0-4094-a569-52e2aa3dff58}" ma:internalName="TaxCatchAll" ma:showField="CatchAllData" ma:web="1b405898-15e9-48ef-bd47-b559c568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e6b660-f8e0-4094-a569-52e2aa3dff58}" ma:internalName="TaxCatchAllLabel" ma:readOnly="true" ma:showField="CatchAllDataLabel" ma:web="1b405898-15e9-48ef-bd47-b559c568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2cc26-0249-4831-9f24-23ac7411f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D20BBA9C-8EE2-476D-AB5B-7E2F23834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96E71-52B9-4867-94D1-A03C160E51C6}">
  <ds:schemaRefs>
    <ds:schemaRef ds:uri="http://purl.org/dc/terms/"/>
    <ds:schemaRef ds:uri="http://schemas.openxmlformats.org/package/2006/metadata/core-properties"/>
    <ds:schemaRef ds:uri="ee62cc26-0249-4831-9f24-23ac7411fe2b"/>
    <ds:schemaRef ds:uri="http://schemas.microsoft.com/office/2006/documentManagement/types"/>
    <ds:schemaRef ds:uri="87037488-ec5d-4aba-84c2-9b1d22638e8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90A975-9776-472E-9E32-069FDEEEF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ee62cc26-0249-4831-9f24-23ac7411f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46C8D1-267D-4F7F-8E6F-704D5E8B364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Prijzenblad</vt:lpstr>
      <vt:lpstr>Gas</vt:lpstr>
      <vt:lpstr>Elektriciteit</vt:lpstr>
      <vt:lpstr>Profielcodes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2018-10-25T10:53:48Z</dcterms:created>
  <dcterms:modified xsi:type="dcterms:W3CDTF">2024-11-11T07:11:34Z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EGK524@engie.com</vt:lpwstr>
  </property>
  <property fmtid="{D5CDD505-2E9C-101B-9397-08002B2CF9AE}" pid="5" name="MSIP_Label_c135c4ba-2280-41f8-be7d-6f21d368baa3_SetDate">
    <vt:lpwstr>2019-10-23T14:25:51.8732758Z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24bbf410-320b-45d7-b599-8b8d5500860d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0x010100A3CA0E46C392AA40A804E0073183CFFE</vt:lpwstr>
  </property>
</Properties>
</file>