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 polis en sluiting\Sluiting\PVE\2024\"/>
    </mc:Choice>
  </mc:AlternateContent>
  <xr:revisionPtr revIDLastSave="0" documentId="13_ncr:1_{9889CA26-7A1A-4BFB-AC9C-FC650D77CCAA}" xr6:coauthVersionLast="47" xr6:coauthVersionMax="47" xr10:uidLastSave="{00000000-0000-0000-0000-000000000000}"/>
  <bookViews>
    <workbookView xWindow="13080" yWindow="90" windowWidth="15390" windowHeight="15585" tabRatio="958" xr2:uid="{00000000-000D-0000-FFFF-FFFF00000000}"/>
  </bookViews>
  <sheets>
    <sheet name="specificatie" sheetId="22" r:id="rId1"/>
  </sheets>
  <definedNames>
    <definedName name="_xlnm._FilterDatabase" localSheetId="0" hidden="1">specificatie!$A$1:$M$81</definedName>
    <definedName name="_xlnm.Print_Area" localSheetId="0">specificatie!$A$1:$L$83</definedName>
    <definedName name="_xlnm.Print_Titles" localSheetId="0">specificatie!$1:$4</definedName>
    <definedName name="afr">#REF!</definedName>
    <definedName name="afrind">#REF!</definedName>
    <definedName name="cad">#REF!</definedName>
    <definedName name="Eurokoers">#REF!</definedName>
    <definedName name="ign">#REF!</definedName>
    <definedName name="igo">#REF!</definedName>
    <definedName name="iin">#REF!</definedName>
    <definedName name="iio">#REF!</definedName>
    <definedName name="index">#REF!</definedName>
    <definedName name="premieGMB">#REF!</definedName>
    <definedName name="premieoud">#REF!</definedName>
    <definedName name="premieOWS">#REF!</definedName>
    <definedName name="vv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22" l="1"/>
  <c r="J11" i="22"/>
  <c r="K10" i="22"/>
  <c r="K14" i="22" l="1"/>
  <c r="K43" i="22"/>
  <c r="K16" i="22"/>
  <c r="K17" i="22"/>
  <c r="K21" i="22"/>
  <c r="K22" i="22"/>
  <c r="K23" i="22"/>
  <c r="K24" i="22"/>
  <c r="K26" i="22"/>
  <c r="K27" i="22"/>
  <c r="K29" i="22"/>
  <c r="K30" i="22"/>
  <c r="K31" i="22"/>
  <c r="K33" i="22"/>
  <c r="K34" i="22"/>
  <c r="K36" i="22"/>
  <c r="K40" i="22"/>
  <c r="K42" i="22"/>
  <c r="K44" i="22"/>
  <c r="K45" i="22"/>
  <c r="K46" i="22"/>
  <c r="K47" i="22"/>
  <c r="K50" i="22"/>
  <c r="K51" i="22"/>
  <c r="K52" i="22"/>
  <c r="K53" i="22"/>
  <c r="K54" i="22"/>
  <c r="K55" i="22"/>
  <c r="K56" i="22"/>
  <c r="K58" i="22"/>
  <c r="K60" i="22"/>
  <c r="K61" i="22"/>
  <c r="K63" i="22"/>
  <c r="K65" i="22"/>
  <c r="K67" i="22"/>
  <c r="K68" i="22"/>
  <c r="K70" i="22"/>
  <c r="K71" i="22"/>
  <c r="K73" i="22"/>
  <c r="K76" i="22"/>
  <c r="K77" i="22"/>
  <c r="K78" i="22"/>
  <c r="K79" i="22"/>
  <c r="J9" i="22"/>
  <c r="J15" i="22"/>
  <c r="J43" i="22"/>
  <c r="J18" i="22"/>
  <c r="J19" i="22"/>
  <c r="J20" i="22"/>
  <c r="J25" i="22"/>
  <c r="J28" i="22"/>
  <c r="J32" i="22"/>
  <c r="J35" i="22"/>
  <c r="J37" i="22"/>
  <c r="J39" i="22"/>
  <c r="J41" i="22"/>
  <c r="J49" i="22"/>
  <c r="J57" i="22"/>
  <c r="J59" i="22"/>
  <c r="J62" i="22"/>
  <c r="J64" i="22"/>
  <c r="J66" i="22"/>
  <c r="J69" i="22"/>
  <c r="J72" i="22"/>
  <c r="J74" i="22"/>
  <c r="J75" i="22"/>
  <c r="J80" i="22"/>
  <c r="K49" i="22"/>
  <c r="K64" i="22" l="1"/>
  <c r="K57" i="22"/>
  <c r="K39" i="22"/>
  <c r="K35" i="22"/>
  <c r="K25" i="22"/>
  <c r="J45" i="22" l="1"/>
  <c r="J46" i="22"/>
  <c r="J47" i="22"/>
  <c r="K80" i="22"/>
  <c r="K75" i="22"/>
  <c r="K72" i="22"/>
  <c r="K69" i="22"/>
  <c r="K66" i="22"/>
  <c r="K62" i="22"/>
  <c r="K59" i="22"/>
  <c r="K41" i="22"/>
  <c r="K37" i="22"/>
  <c r="K32" i="22"/>
  <c r="K28" i="22"/>
  <c r="K20" i="22"/>
  <c r="K19" i="22"/>
  <c r="K18" i="22"/>
  <c r="K15" i="22"/>
  <c r="K9" i="22"/>
  <c r="J79" i="22"/>
  <c r="J78" i="22"/>
  <c r="J77" i="22"/>
  <c r="J76" i="22"/>
  <c r="J71" i="22"/>
  <c r="J70" i="22"/>
  <c r="J68" i="22"/>
  <c r="J65" i="22"/>
  <c r="J63" i="22"/>
  <c r="J61" i="22"/>
  <c r="J60" i="22"/>
  <c r="J58" i="22"/>
  <c r="J54" i="22"/>
  <c r="J53" i="22"/>
  <c r="J52" i="22"/>
  <c r="J51" i="22"/>
  <c r="J50" i="22"/>
  <c r="J44" i="22"/>
  <c r="J42" i="22"/>
  <c r="J40" i="22"/>
  <c r="J36" i="22"/>
  <c r="J33" i="22"/>
  <c r="J31" i="22"/>
  <c r="J30" i="22"/>
  <c r="J29" i="22"/>
  <c r="J27" i="22"/>
  <c r="J26" i="22"/>
  <c r="J23" i="22"/>
  <c r="J22" i="22"/>
  <c r="J21" i="22"/>
  <c r="J16" i="22"/>
  <c r="J14" i="22"/>
  <c r="J8" i="22"/>
  <c r="J7" i="22"/>
  <c r="J6" i="22"/>
  <c r="J5" i="22"/>
  <c r="J24" i="22" l="1"/>
  <c r="L81" i="22" l="1"/>
  <c r="J17" i="22" l="1"/>
  <c r="J56" i="22"/>
  <c r="J34" i="22"/>
  <c r="K74" i="22" l="1"/>
  <c r="K81" i="22" s="1"/>
  <c r="J67" i="22"/>
  <c r="J73" i="22"/>
  <c r="J81" i="22" l="1"/>
  <c r="L83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F10" authorId="0" shapeId="0" xr:uid="{201870C9-618B-4CB8-869B-F868A0142269}">
      <text>
        <r>
          <rPr>
            <sz val="9"/>
            <color indexed="81"/>
            <rFont val="Tahoma"/>
            <family val="2"/>
          </rPr>
          <t>inclusief fundering en 400 zonnepanelen</t>
        </r>
      </text>
    </comment>
    <comment ref="F38" authorId="0" shapeId="0" xr:uid="{5EBA812E-611B-4604-A562-86CC82F5EF66}">
      <text>
        <r>
          <rPr>
            <sz val="9"/>
            <color indexed="81"/>
            <rFont val="Tahoma"/>
            <family val="2"/>
          </rPr>
          <t>inclusief 60 zonnepanelen</t>
        </r>
      </text>
    </comment>
    <comment ref="H43" authorId="0" shapeId="0" xr:uid="{65988FEC-3AB8-41DE-8E7B-0FD9424CFB16}">
      <text>
        <r>
          <rPr>
            <sz val="9"/>
            <color indexed="81"/>
            <rFont val="Tahoma"/>
            <family val="2"/>
          </rPr>
          <t>- 52 units á € 1.950.465,40
- 28 units á € 969.274,04
- 2 units á € 47.140,00
- 2 untis á € 50.940,00
- Kosten extra gevel aankleding € 200.000,=
- Overige techniekzaken € 780.000,= waaronder 2 stuks centrale warmtepompen (LET op , hier zitten ook de warmteboilers in die ik nu bij de inrichting heb opgeteld).
- € 84.000,- aan inventaris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48" authorId="0" shapeId="0" xr:uid="{C36127D8-CA75-4453-86B8-69DF91DA2AD4}">
      <text>
        <r>
          <rPr>
            <sz val="9"/>
            <color indexed="81"/>
            <rFont val="Tahoma"/>
            <family val="2"/>
          </rPr>
          <t>indexcijfer juli 2024</t>
        </r>
      </text>
    </comment>
  </commentList>
</comments>
</file>

<file path=xl/sharedStrings.xml><?xml version="1.0" encoding="utf-8"?>
<sst xmlns="http://schemas.openxmlformats.org/spreadsheetml/2006/main" count="450" uniqueCount="246">
  <si>
    <t>Taxatie-</t>
  </si>
  <si>
    <t>Voorraden</t>
  </si>
  <si>
    <t>Monnickendam</t>
  </si>
  <si>
    <t>Steen/Bitumen</t>
  </si>
  <si>
    <t>Sporthal 't Spil</t>
  </si>
  <si>
    <t>Ilpendam</t>
  </si>
  <si>
    <t>Steen/Hard</t>
  </si>
  <si>
    <t>Gemeentekantoor Waterland</t>
  </si>
  <si>
    <t>Marken</t>
  </si>
  <si>
    <t>Medisch Centrum, Woning, Brandweergarage</t>
  </si>
  <si>
    <t>Broek in Waterland</t>
  </si>
  <si>
    <t>Brandweergarage Korps Marken</t>
  </si>
  <si>
    <t>Hout/Bitumen</t>
  </si>
  <si>
    <t>Pontwachtershuisje</t>
  </si>
  <si>
    <t>Havenbuurt</t>
  </si>
  <si>
    <t>Steen/Hout/Hard</t>
  </si>
  <si>
    <t>Toiletgebouw met Winkel</t>
  </si>
  <si>
    <t>Burg. van Oorschotplantsoen</t>
  </si>
  <si>
    <t>Muziekkapel</t>
  </si>
  <si>
    <t>Kerkstraat 19</t>
  </si>
  <si>
    <t>Toren bij de NH Kerk</t>
  </si>
  <si>
    <t>Toren Grote Kerk</t>
  </si>
  <si>
    <t>Watergang</t>
  </si>
  <si>
    <t>Toren, Klok &amp; Geluidsinstallatie</t>
  </si>
  <si>
    <t>Kerktoren inclusief Uurwerk/Klok etc.</t>
  </si>
  <si>
    <t>Cultureel Centrum "De Bolder"</t>
  </si>
  <si>
    <t>Dorpshuis</t>
  </si>
  <si>
    <t>Hout/Hard</t>
  </si>
  <si>
    <t>Hout/Hard/Riet</t>
  </si>
  <si>
    <t>Hout/Div</t>
  </si>
  <si>
    <t>Div</t>
  </si>
  <si>
    <t>Avegaar 85</t>
  </si>
  <si>
    <t>Basisschool De Fuut</t>
  </si>
  <si>
    <t>Gruttostraat 3</t>
  </si>
  <si>
    <t>Nieuwland 32</t>
  </si>
  <si>
    <t>Diverse</t>
  </si>
  <si>
    <t>Basisschool De Havenrakkers</t>
  </si>
  <si>
    <t>Nieuwland 30</t>
  </si>
  <si>
    <t>Steen/Golfplaten</t>
  </si>
  <si>
    <t>Sporthal De Havenrakkers</t>
  </si>
  <si>
    <t>Berging</t>
  </si>
  <si>
    <t>Zuiderwoude</t>
  </si>
  <si>
    <t>Basisschool De Overhaal</t>
  </si>
  <si>
    <t>Basisschool De Binnendijk</t>
  </si>
  <si>
    <t>Buurterstraat 3</t>
  </si>
  <si>
    <t>Basisschool De Rietlanden</t>
  </si>
  <si>
    <t>Inventaris</t>
  </si>
  <si>
    <t>Dorpsstraat 37</t>
  </si>
  <si>
    <t>Wilhelminalaan 52</t>
  </si>
  <si>
    <t>Gymnastiekzaal Marijkehal</t>
  </si>
  <si>
    <t>Pierebaan 3</t>
  </si>
  <si>
    <t>Gymzaal De Rietlanden</t>
  </si>
  <si>
    <t>Buurterstraat 3 a</t>
  </si>
  <si>
    <t>Berging en toiletruimte</t>
  </si>
  <si>
    <t>Buurterstraat 37</t>
  </si>
  <si>
    <t>Inventaris berging en draag-/graafmaterieel</t>
  </si>
  <si>
    <t xml:space="preserve">Inventaris Begraafplaatsen </t>
  </si>
  <si>
    <t>Berging, publieksruimte</t>
  </si>
  <si>
    <t>Kerkplein 13</t>
  </si>
  <si>
    <t>Zuiderw. Dorpsstraat t/o nr. 2</t>
  </si>
  <si>
    <t xml:space="preserve">Antiq./Inv.              </t>
  </si>
  <si>
    <t xml:space="preserve">Gebouwen </t>
  </si>
  <si>
    <t>Rapportnr.</t>
  </si>
  <si>
    <t>Jachthaven Hemmeland, Hemmeland 1</t>
  </si>
  <si>
    <t>toiletgebouw steen/eterniet</t>
  </si>
  <si>
    <t>werkplaats staal/eterniet</t>
  </si>
  <si>
    <t>kantoorgebouw steen/hard</t>
  </si>
  <si>
    <t>toiletgebouw steen/hard (Gouwzee)</t>
  </si>
  <si>
    <t>kapschuur staal/golfplaten</t>
  </si>
  <si>
    <t>Wilhelminalaan 58</t>
  </si>
  <si>
    <t>na index</t>
  </si>
  <si>
    <t>Pierebaan 5</t>
  </si>
  <si>
    <t xml:space="preserve">Bernard Nieuwentijt College </t>
  </si>
  <si>
    <t>Buurterstraat 46 t.o.</t>
  </si>
  <si>
    <t>Roomeinde 43</t>
  </si>
  <si>
    <t>Dorpsstraat 55 C</t>
  </si>
  <si>
    <t>t Spil 19</t>
  </si>
  <si>
    <t>Boxenring 39 A</t>
  </si>
  <si>
    <t>bibliotheek Monnickendam</t>
  </si>
  <si>
    <t>Speeltoren met carillon/museum</t>
  </si>
  <si>
    <t>Gruttostraat 5</t>
  </si>
  <si>
    <t>Basisschool H.M. van Randwijk</t>
  </si>
  <si>
    <t>Basisschool St. Sebastianus</t>
  </si>
  <si>
    <t>Kerkstraat 19 nabij</t>
  </si>
  <si>
    <t>Kloosterdijk 1a</t>
  </si>
  <si>
    <t>Basischool De Gouwzee</t>
  </si>
  <si>
    <t>Postcode</t>
  </si>
  <si>
    <t>Zuiderwouder Dorpsstraat 41</t>
  </si>
  <si>
    <t>1153 PD</t>
  </si>
  <si>
    <t>1151 AH</t>
  </si>
  <si>
    <t>1156 AL</t>
  </si>
  <si>
    <t>1151 BA</t>
  </si>
  <si>
    <t>1151 AM</t>
  </si>
  <si>
    <t>1452 XH</t>
  </si>
  <si>
    <t>1452 PR</t>
  </si>
  <si>
    <t>1156 AP</t>
  </si>
  <si>
    <t>1156 AS</t>
  </si>
  <si>
    <t>1156 DH</t>
  </si>
  <si>
    <t>1141 JL</t>
  </si>
  <si>
    <t>1141 LA</t>
  </si>
  <si>
    <t>1141 PJ</t>
  </si>
  <si>
    <t>Oude Zijds Burgwal 8</t>
  </si>
  <si>
    <t>1141 AA</t>
  </si>
  <si>
    <t>1141 SE</t>
  </si>
  <si>
    <t>'t Spil 22 (exclusief horeca)</t>
  </si>
  <si>
    <t>1452 PS</t>
  </si>
  <si>
    <t>Jaagweg t.o. Dorpsstraat 1</t>
  </si>
  <si>
    <t>1452 PD</t>
  </si>
  <si>
    <t>dagverblijf en berging gemeentewerken</t>
  </si>
  <si>
    <t>1156 DK</t>
  </si>
  <si>
    <t>De Zarken 2</t>
  </si>
  <si>
    <t>1141 BL</t>
  </si>
  <si>
    <t>1141 GJ</t>
  </si>
  <si>
    <t>1141 GV</t>
  </si>
  <si>
    <t>1141 SB</t>
  </si>
  <si>
    <t>'t Spil 22 (inclusief horeca)</t>
  </si>
  <si>
    <t>1454 AL</t>
  </si>
  <si>
    <t>1454 AM</t>
  </si>
  <si>
    <t>Buurterstraat 37, 43, 43A, 43E en 44
(gemeentelijk monument)</t>
  </si>
  <si>
    <t>Leeteinde 16 (rijksmonument)</t>
  </si>
  <si>
    <t>Noordeinde 2 (rijksmonument)</t>
  </si>
  <si>
    <t>'t Spil 1</t>
  </si>
  <si>
    <t>Eilandweg 35</t>
  </si>
  <si>
    <t>1151 BZ</t>
  </si>
  <si>
    <t>Brandweergarage</t>
  </si>
  <si>
    <t>1141 CW</t>
  </si>
  <si>
    <t>Sportfondsenbad</t>
  </si>
  <si>
    <t>1209-41 (Heien)</t>
  </si>
  <si>
    <t>(incl. computerapp.)</t>
  </si>
  <si>
    <t>Wilhelminalaan 54 (exclusief BTW)</t>
  </si>
  <si>
    <t>Loods voor werkmaterieel voor o.a. groenonderhoud</t>
  </si>
  <si>
    <t>Gruttostraat 1</t>
  </si>
  <si>
    <t>Gymzaal</t>
  </si>
  <si>
    <t>School De Verwondering</t>
  </si>
  <si>
    <t>1141 AM</t>
  </si>
  <si>
    <t>1151 AK</t>
  </si>
  <si>
    <t>Plaats</t>
  </si>
  <si>
    <t>Omschrijving</t>
  </si>
  <si>
    <t>Bouwaard</t>
  </si>
  <si>
    <t>Datum</t>
  </si>
  <si>
    <t>Risico adres</t>
  </si>
  <si>
    <t>Cornelis Dirkszoonlaan 348</t>
  </si>
  <si>
    <t>Pin- en toiletgebouw</t>
  </si>
  <si>
    <t>Zorgunit</t>
  </si>
  <si>
    <t>Dorpstraat 26</t>
  </si>
  <si>
    <t>1452 PE</t>
  </si>
  <si>
    <t>Basisschool De Blauwe Ster</t>
  </si>
  <si>
    <t>Katwoude</t>
  </si>
  <si>
    <t>1145 PM</t>
  </si>
  <si>
    <t>Gemeentewerf Katwoude</t>
  </si>
  <si>
    <t>Hoogedijk 11B (inclusief 120 zonnepanelen)</t>
  </si>
  <si>
    <t>1141 JV</t>
  </si>
  <si>
    <t>Avegaar 86</t>
  </si>
  <si>
    <t>2019.11.20852.006.O</t>
  </si>
  <si>
    <t>Karn 96A (inclusief 156 zonnepanelen)</t>
  </si>
  <si>
    <t>Kruisbaakweg 1 (inclusief 20 zonnepanelen)</t>
  </si>
  <si>
    <t>Steen</t>
  </si>
  <si>
    <t>Bedrijfsruimte</t>
  </si>
  <si>
    <t>1141 GP</t>
  </si>
  <si>
    <t>Galgeriet 35</t>
  </si>
  <si>
    <t>Galgeriet 40</t>
  </si>
  <si>
    <t>Galgeriet 41</t>
  </si>
  <si>
    <t>2021.08.20852.030-O</t>
  </si>
  <si>
    <t>2021.08.20852.022-O</t>
  </si>
  <si>
    <t>2021.08.20852.018-O</t>
  </si>
  <si>
    <t>2021.08.20852.013-O</t>
  </si>
  <si>
    <t>2021.08.20852.013-I</t>
  </si>
  <si>
    <t>2021.08.20852.033-O</t>
  </si>
  <si>
    <t>2021.08.20852.033-I</t>
  </si>
  <si>
    <t>2021.08.20852.038-O</t>
  </si>
  <si>
    <t>2021.08.20852.014-I</t>
  </si>
  <si>
    <t>2021.08.20852.005-I</t>
  </si>
  <si>
    <t>2021.08.20852.006-I</t>
  </si>
  <si>
    <t>2021.08.20852.041-O</t>
  </si>
  <si>
    <t>2021.08.20852.023-O</t>
  </si>
  <si>
    <t>2021.08.20852.026-O</t>
  </si>
  <si>
    <t xml:space="preserve">2019.11.20852.001-O
</t>
  </si>
  <si>
    <t>2019.11.20852.001-I</t>
  </si>
  <si>
    <t>2021.08.20852.027-O</t>
  </si>
  <si>
    <t>2021.08.20852.012</t>
  </si>
  <si>
    <t>2021.08.20852.012-I</t>
  </si>
  <si>
    <t>2021.08.20852.031-O</t>
  </si>
  <si>
    <t>2021.08.20852.042-O</t>
  </si>
  <si>
    <t>2021.08.20852.034-O</t>
  </si>
  <si>
    <t>2021.08.20852.034-I</t>
  </si>
  <si>
    <t>2021.08.20852.037-O</t>
  </si>
  <si>
    <t xml:space="preserve">2019.11.20852.007-O
</t>
  </si>
  <si>
    <t>2019.11.20852.007-I</t>
  </si>
  <si>
    <t xml:space="preserve">2021.08.20852.004-O
</t>
  </si>
  <si>
    <t>2021.08.20852.004-I</t>
  </si>
  <si>
    <t>2019.11.20852.004-I</t>
  </si>
  <si>
    <t>2021.08.20852.008-O</t>
  </si>
  <si>
    <t>2021.08.20852.008-I</t>
  </si>
  <si>
    <t>2021.08.20852.028-O</t>
  </si>
  <si>
    <t>2021.08.20852.021-O</t>
  </si>
  <si>
    <t>2021.08.20852.045-O</t>
  </si>
  <si>
    <t>2021.08.20852.046-O</t>
  </si>
  <si>
    <t>2021.08.20852.047-O</t>
  </si>
  <si>
    <t>2021.08.20852.048-O</t>
  </si>
  <si>
    <t>2021.08.20852.049-O</t>
  </si>
  <si>
    <t xml:space="preserve">2019.11.20852.003-O
</t>
  </si>
  <si>
    <t>2019.11.20852.003-I</t>
  </si>
  <si>
    <t xml:space="preserve">2021.08.20852.032-O
</t>
  </si>
  <si>
    <t>2021.08.20852.032-I</t>
  </si>
  <si>
    <t>2021.08.20852.019-O</t>
  </si>
  <si>
    <t xml:space="preserve">2021.08.20852.003-O </t>
  </si>
  <si>
    <t>2021.08.20852.003-I</t>
  </si>
  <si>
    <t>2021.08.20852.025-O</t>
  </si>
  <si>
    <t>2019.11.20852.002-I</t>
  </si>
  <si>
    <t>2021.08.20852.001-O</t>
  </si>
  <si>
    <t>2021.08.20852.001-I</t>
  </si>
  <si>
    <t>2021.08.20852.017-O</t>
  </si>
  <si>
    <t>2021.08.20852.011-I</t>
  </si>
  <si>
    <t>2021.08.20852.011-O</t>
  </si>
  <si>
    <t>2021.08.20852.015-O</t>
  </si>
  <si>
    <t>2021.08.20852.015-I</t>
  </si>
  <si>
    <t>2021.08.20852.002-I</t>
  </si>
  <si>
    <t>2021.08.20852.024-O</t>
  </si>
  <si>
    <t>2021.08.20852.036-O</t>
  </si>
  <si>
    <t>2021.08.20852.035-O</t>
  </si>
  <si>
    <t xml:space="preserve">2021.08.20852.009-O
</t>
  </si>
  <si>
    <t>2021.08.20852.009-I</t>
  </si>
  <si>
    <t>Jachthaven 1</t>
  </si>
  <si>
    <t>1141 AV</t>
  </si>
  <si>
    <t>opvang vluchtelingen</t>
  </si>
  <si>
    <t>Zorgunit WMO</t>
  </si>
  <si>
    <t>Jan Persijnlaan 87</t>
  </si>
  <si>
    <t>1141 WL</t>
  </si>
  <si>
    <t>n.o.t.g.</t>
  </si>
  <si>
    <t>per 31-12-2022</t>
  </si>
  <si>
    <t>indexcijfer 115,1</t>
  </si>
  <si>
    <t>indexcijfer 119,7</t>
  </si>
  <si>
    <t xml:space="preserve">Cornelis Dirkszoonlaan 360 t/m 462 (e) </t>
  </si>
  <si>
    <t>1141 XS</t>
  </si>
  <si>
    <t>84 units</t>
  </si>
  <si>
    <t>per 31-12-2023</t>
  </si>
  <si>
    <t>indexcijfer 125,2</t>
  </si>
  <si>
    <t>indexcijfer 123,3</t>
  </si>
  <si>
    <t>Bibliotheek</t>
  </si>
  <si>
    <t>Kinderdagverblijf</t>
  </si>
  <si>
    <t>2023.10.20852.001-1-I</t>
  </si>
  <si>
    <t>2023.10.20852.001-2-O</t>
  </si>
  <si>
    <t>2023.10.20852.001-1-O</t>
  </si>
  <si>
    <t>Haringklok 10</t>
  </si>
  <si>
    <t>1141 LD</t>
  </si>
  <si>
    <t>Multifunctioneel verenigingsgebouw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</si>
</sst>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\-* #,##0.00_-;_-* &quot;-&quot;??_-;_-@_-"/>
    <numFmt numFmtId="166" formatCode="_-[$€-413]\ * #,##0.00_-;_-[$€-413]\ * #,##0.00\-;_-[$€-413]\ * &quot;-&quot;??_-;_-@_-"/>
    <numFmt numFmtId="167" formatCode="_ [$€-413]\ * #,##0.00_ ;_ [$€-413]\ * \-#,##0.00_ ;_ [$€-413]\ * &quot;-&quot;??_ ;_ @_ "/>
  </numFmts>
  <fonts count="12" x14ac:knownFonts="1">
    <font>
      <sz val="10"/>
      <name val="Times New Roman"/>
    </font>
    <font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13">
    <xf numFmtId="0" fontId="0" fillId="0" borderId="0" xfId="0"/>
    <xf numFmtId="165" fontId="3" fillId="2" borderId="1" xfId="2" applyFont="1" applyFill="1" applyBorder="1" applyAlignment="1">
      <alignment vertical="top"/>
    </xf>
    <xf numFmtId="0" fontId="2" fillId="0" borderId="0" xfId="0" applyFont="1" applyAlignment="1">
      <alignment vertical="top"/>
    </xf>
    <xf numFmtId="165" fontId="3" fillId="2" borderId="0" xfId="2" applyFont="1" applyFill="1" applyBorder="1" applyAlignment="1">
      <alignment vertical="top"/>
    </xf>
    <xf numFmtId="165" fontId="3" fillId="2" borderId="10" xfId="2" applyFont="1" applyFill="1" applyBorder="1" applyAlignment="1">
      <alignment vertical="top"/>
    </xf>
    <xf numFmtId="4" fontId="2" fillId="0" borderId="11" xfId="0" applyNumberFormat="1" applyFont="1" applyBorder="1" applyAlignment="1" applyProtection="1">
      <alignment vertical="top"/>
      <protection locked="0"/>
    </xf>
    <xf numFmtId="166" fontId="2" fillId="0" borderId="11" xfId="2" applyNumberFormat="1" applyFont="1" applyFill="1" applyBorder="1" applyAlignment="1" applyProtection="1">
      <alignment vertical="top"/>
      <protection locked="0"/>
    </xf>
    <xf numFmtId="4" fontId="2" fillId="0" borderId="7" xfId="0" applyNumberFormat="1" applyFont="1" applyBorder="1" applyAlignment="1" applyProtection="1">
      <alignment horizontal="left" vertical="top" wrapText="1"/>
      <protection locked="0"/>
    </xf>
    <xf numFmtId="4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Fill="1" applyBorder="1" applyAlignment="1" applyProtection="1">
      <alignment horizontal="left" vertical="top" wrapText="1"/>
      <protection locked="0"/>
    </xf>
    <xf numFmtId="166" fontId="2" fillId="0" borderId="7" xfId="2" applyNumberFormat="1" applyFont="1" applyFill="1" applyBorder="1" applyAlignment="1" applyProtection="1">
      <alignment vertical="top"/>
      <protection locked="0"/>
    </xf>
    <xf numFmtId="166" fontId="2" fillId="0" borderId="7" xfId="2" applyNumberFormat="1" applyFont="1" applyBorder="1" applyAlignment="1" applyProtection="1">
      <alignment vertical="top"/>
      <protection locked="0"/>
    </xf>
    <xf numFmtId="4" fontId="2" fillId="0" borderId="16" xfId="0" applyNumberFormat="1" applyFont="1" applyBorder="1" applyAlignment="1" applyProtection="1">
      <alignment vertical="top"/>
      <protection locked="0"/>
    </xf>
    <xf numFmtId="4" fontId="2" fillId="0" borderId="12" xfId="0" applyNumberFormat="1" applyFont="1" applyBorder="1" applyAlignment="1" applyProtection="1">
      <alignment horizontal="left" vertical="top" wrapText="1"/>
      <protection locked="0"/>
    </xf>
    <xf numFmtId="4" fontId="2" fillId="0" borderId="12" xfId="0" applyNumberFormat="1" applyFont="1" applyBorder="1" applyAlignment="1" applyProtection="1">
      <alignment vertical="top"/>
      <protection locked="0"/>
    </xf>
    <xf numFmtId="15" fontId="2" fillId="0" borderId="7" xfId="0" applyNumberFormat="1" applyFont="1" applyBorder="1" applyAlignment="1" applyProtection="1">
      <alignment horizontal="left" vertical="top"/>
      <protection locked="0"/>
    </xf>
    <xf numFmtId="166" fontId="2" fillId="0" borderId="12" xfId="2" applyNumberFormat="1" applyFont="1" applyBorder="1" applyAlignment="1" applyProtection="1">
      <alignment vertical="top"/>
      <protection locked="0"/>
    </xf>
    <xf numFmtId="4" fontId="2" fillId="0" borderId="7" xfId="0" applyNumberFormat="1" applyFont="1" applyFill="1" applyBorder="1" applyAlignment="1" applyProtection="1">
      <alignment horizontal="left" vertical="top"/>
      <protection locked="0"/>
    </xf>
    <xf numFmtId="4" fontId="2" fillId="0" borderId="7" xfId="0" applyNumberFormat="1" applyFont="1" applyFill="1" applyBorder="1" applyAlignment="1" applyProtection="1">
      <alignment vertical="top"/>
      <protection locked="0"/>
    </xf>
    <xf numFmtId="4" fontId="2" fillId="0" borderId="7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>
      <alignment vertical="top"/>
    </xf>
    <xf numFmtId="167" fontId="2" fillId="0" borderId="0" xfId="0" applyNumberFormat="1" applyFont="1" applyFill="1" applyAlignment="1">
      <alignment vertical="top"/>
    </xf>
    <xf numFmtId="0" fontId="2" fillId="0" borderId="7" xfId="0" applyFont="1" applyBorder="1" applyAlignment="1">
      <alignment vertical="top"/>
    </xf>
    <xf numFmtId="165" fontId="2" fillId="0" borderId="7" xfId="2" applyFont="1" applyBorder="1" applyAlignment="1">
      <alignment vertical="top"/>
    </xf>
    <xf numFmtId="165" fontId="2" fillId="0" borderId="0" xfId="2" applyFont="1" applyAlignment="1">
      <alignment vertical="top"/>
    </xf>
    <xf numFmtId="0" fontId="2" fillId="0" borderId="7" xfId="0" applyFont="1" applyBorder="1" applyAlignment="1">
      <alignment vertical="top" wrapText="1"/>
    </xf>
    <xf numFmtId="165" fontId="2" fillId="0" borderId="0" xfId="2" applyFont="1" applyFill="1" applyAlignment="1">
      <alignment vertical="top"/>
    </xf>
    <xf numFmtId="167" fontId="2" fillId="0" borderId="0" xfId="0" applyNumberFormat="1" applyFont="1" applyAlignment="1">
      <alignment vertical="top"/>
    </xf>
    <xf numFmtId="4" fontId="4" fillId="0" borderId="3" xfId="0" applyNumberFormat="1" applyFont="1" applyBorder="1" applyAlignment="1">
      <alignment vertical="top"/>
    </xf>
    <xf numFmtId="1" fontId="4" fillId="0" borderId="3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vertical="top" wrapText="1"/>
    </xf>
    <xf numFmtId="15" fontId="4" fillId="0" borderId="5" xfId="0" applyNumberFormat="1" applyFont="1" applyBorder="1" applyAlignment="1">
      <alignment vertical="top"/>
    </xf>
    <xf numFmtId="166" fontId="3" fillId="0" borderId="2" xfId="2" applyNumberFormat="1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 wrapText="1"/>
    </xf>
    <xf numFmtId="15" fontId="4" fillId="0" borderId="0" xfId="0" applyNumberFormat="1" applyFont="1" applyBorder="1" applyAlignment="1">
      <alignment vertical="top"/>
    </xf>
    <xf numFmtId="165" fontId="2" fillId="0" borderId="0" xfId="2" applyFont="1" applyBorder="1" applyAlignment="1">
      <alignment vertical="top"/>
    </xf>
    <xf numFmtId="165" fontId="2" fillId="0" borderId="0" xfId="2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15" fontId="6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15" fontId="2" fillId="0" borderId="0" xfId="0" applyNumberFormat="1" applyFont="1" applyAlignment="1">
      <alignment vertical="top"/>
    </xf>
    <xf numFmtId="15" fontId="2" fillId="0" borderId="7" xfId="0" applyNumberFormat="1" applyFont="1" applyBorder="1" applyAlignment="1">
      <alignment vertical="top"/>
    </xf>
    <xf numFmtId="165" fontId="2" fillId="0" borderId="7" xfId="2" applyFont="1" applyFill="1" applyBorder="1" applyAlignment="1">
      <alignment vertical="top"/>
    </xf>
    <xf numFmtId="4" fontId="2" fillId="0" borderId="11" xfId="0" applyNumberFormat="1" applyFont="1" applyFill="1" applyBorder="1" applyAlignment="1" applyProtection="1">
      <alignment vertical="top"/>
      <protection locked="0"/>
    </xf>
    <xf numFmtId="4" fontId="2" fillId="0" borderId="11" xfId="0" applyNumberFormat="1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top" wrapText="1"/>
    </xf>
    <xf numFmtId="49" fontId="2" fillId="0" borderId="11" xfId="0" applyNumberFormat="1" applyFont="1" applyFill="1" applyBorder="1" applyAlignment="1" applyProtection="1">
      <alignment horizontal="left" vertical="top"/>
      <protection locked="0"/>
    </xf>
    <xf numFmtId="49" fontId="2" fillId="0" borderId="7" xfId="0" applyNumberFormat="1" applyFont="1" applyFill="1" applyBorder="1" applyAlignment="1" applyProtection="1">
      <alignment horizontal="left" vertical="top"/>
      <protection locked="0"/>
    </xf>
    <xf numFmtId="49" fontId="2" fillId="0" borderId="12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>
      <alignment vertical="top"/>
    </xf>
    <xf numFmtId="49" fontId="2" fillId="0" borderId="7" xfId="0" quotePrefix="1" applyNumberFormat="1" applyFont="1" applyBorder="1" applyAlignment="1" applyProtection="1">
      <alignment horizontal="left" vertical="top"/>
      <protection locked="0"/>
    </xf>
    <xf numFmtId="49" fontId="2" fillId="0" borderId="7" xfId="0" quotePrefix="1" applyNumberFormat="1" applyFont="1" applyBorder="1" applyAlignment="1">
      <alignment vertical="top"/>
    </xf>
    <xf numFmtId="49" fontId="2" fillId="0" borderId="7" xfId="0" applyNumberFormat="1" applyFont="1" applyFill="1" applyBorder="1" applyAlignment="1">
      <alignment vertical="top"/>
    </xf>
    <xf numFmtId="49" fontId="2" fillId="0" borderId="7" xfId="0" applyNumberFormat="1" applyFont="1" applyBorder="1" applyAlignment="1">
      <alignment horizontal="left" vertical="top"/>
    </xf>
    <xf numFmtId="49" fontId="2" fillId="0" borderId="7" xfId="0" applyNumberFormat="1" applyFont="1" applyFill="1" applyBorder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vertical="top"/>
    </xf>
    <xf numFmtId="15" fontId="7" fillId="0" borderId="7" xfId="0" applyNumberFormat="1" applyFont="1" applyBorder="1" applyAlignment="1">
      <alignment vertical="top"/>
    </xf>
    <xf numFmtId="165" fontId="7" fillId="0" borderId="7" xfId="2" applyFont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166" fontId="2" fillId="0" borderId="17" xfId="2" applyNumberFormat="1" applyFont="1" applyFill="1" applyBorder="1" applyAlignment="1" applyProtection="1">
      <alignment vertical="top"/>
      <protection locked="0"/>
    </xf>
    <xf numFmtId="4" fontId="3" fillId="2" borderId="8" xfId="2" applyNumberFormat="1" applyFont="1" applyFill="1" applyBorder="1" applyAlignment="1">
      <alignment horizontal="left" vertical="top"/>
    </xf>
    <xf numFmtId="4" fontId="3" fillId="2" borderId="1" xfId="2" applyNumberFormat="1" applyFont="1" applyFill="1" applyBorder="1" applyAlignment="1">
      <alignment horizontal="left" vertical="top"/>
    </xf>
    <xf numFmtId="4" fontId="3" fillId="2" borderId="1" xfId="2" applyNumberFormat="1" applyFont="1" applyFill="1" applyBorder="1" applyAlignment="1">
      <alignment horizontal="left" vertical="top" wrapText="1"/>
    </xf>
    <xf numFmtId="15" fontId="3" fillId="2" borderId="1" xfId="2" applyNumberFormat="1" applyFont="1" applyFill="1" applyBorder="1" applyAlignment="1">
      <alignment horizontal="left" vertical="top"/>
    </xf>
    <xf numFmtId="165" fontId="3" fillId="2" borderId="13" xfId="2" applyFont="1" applyFill="1" applyBorder="1" applyAlignment="1">
      <alignment vertical="top"/>
    </xf>
    <xf numFmtId="4" fontId="3" fillId="2" borderId="6" xfId="2" applyNumberFormat="1" applyFont="1" applyFill="1" applyBorder="1" applyAlignment="1">
      <alignment horizontal="left" vertical="top"/>
    </xf>
    <xf numFmtId="4" fontId="3" fillId="2" borderId="0" xfId="2" applyNumberFormat="1" applyFont="1" applyFill="1" applyBorder="1" applyAlignment="1">
      <alignment horizontal="left" vertical="top"/>
    </xf>
    <xf numFmtId="4" fontId="3" fillId="2" borderId="0" xfId="2" applyNumberFormat="1" applyFont="1" applyFill="1" applyBorder="1" applyAlignment="1">
      <alignment horizontal="left" vertical="top" wrapText="1"/>
    </xf>
    <xf numFmtId="15" fontId="3" fillId="2" borderId="0" xfId="2" applyNumberFormat="1" applyFont="1" applyFill="1" applyBorder="1" applyAlignment="1">
      <alignment horizontal="left" vertical="top"/>
    </xf>
    <xf numFmtId="165" fontId="3" fillId="2" borderId="14" xfId="2" applyFont="1" applyFill="1" applyBorder="1" applyAlignment="1">
      <alignment vertical="top"/>
    </xf>
    <xf numFmtId="4" fontId="2" fillId="2" borderId="6" xfId="2" quotePrefix="1" applyNumberFormat="1" applyFont="1" applyFill="1" applyBorder="1" applyAlignment="1">
      <alignment horizontal="left" vertical="top"/>
    </xf>
    <xf numFmtId="4" fontId="2" fillId="2" borderId="0" xfId="2" applyNumberFormat="1" applyFont="1" applyFill="1" applyBorder="1" applyAlignment="1">
      <alignment horizontal="left" vertical="top"/>
    </xf>
    <xf numFmtId="4" fontId="2" fillId="2" borderId="0" xfId="2" quotePrefix="1" applyNumberFormat="1" applyFont="1" applyFill="1" applyBorder="1" applyAlignment="1">
      <alignment horizontal="left" vertical="top"/>
    </xf>
    <xf numFmtId="4" fontId="2" fillId="2" borderId="0" xfId="2" applyNumberFormat="1" applyFont="1" applyFill="1" applyBorder="1" applyAlignment="1">
      <alignment horizontal="left" vertical="top" wrapText="1"/>
    </xf>
    <xf numFmtId="4" fontId="2" fillId="2" borderId="9" xfId="2" quotePrefix="1" applyNumberFormat="1" applyFont="1" applyFill="1" applyBorder="1" applyAlignment="1">
      <alignment horizontal="left" vertical="top"/>
    </xf>
    <xf numFmtId="4" fontId="2" fillId="2" borderId="10" xfId="2" applyNumberFormat="1" applyFont="1" applyFill="1" applyBorder="1" applyAlignment="1">
      <alignment horizontal="left" vertical="top"/>
    </xf>
    <xf numFmtId="4" fontId="2" fillId="2" borderId="10" xfId="2" quotePrefix="1" applyNumberFormat="1" applyFont="1" applyFill="1" applyBorder="1" applyAlignment="1">
      <alignment horizontal="left" vertical="top"/>
    </xf>
    <xf numFmtId="4" fontId="2" fillId="2" borderId="10" xfId="2" applyNumberFormat="1" applyFont="1" applyFill="1" applyBorder="1" applyAlignment="1">
      <alignment horizontal="left" vertical="top" wrapText="1"/>
    </xf>
    <xf numFmtId="15" fontId="3" fillId="2" borderId="10" xfId="2" applyNumberFormat="1" applyFont="1" applyFill="1" applyBorder="1" applyAlignment="1">
      <alignment horizontal="left" vertical="top"/>
    </xf>
    <xf numFmtId="165" fontId="3" fillId="2" borderId="15" xfId="2" applyFont="1" applyFill="1" applyBorder="1" applyAlignment="1">
      <alignment vertical="top"/>
    </xf>
    <xf numFmtId="165" fontId="8" fillId="0" borderId="0" xfId="2" applyFont="1" applyAlignment="1">
      <alignment vertical="top"/>
    </xf>
    <xf numFmtId="15" fontId="2" fillId="0" borderId="11" xfId="0" applyNumberFormat="1" applyFont="1" applyBorder="1" applyAlignment="1" applyProtection="1">
      <alignment horizontal="left" vertical="top" wrapText="1"/>
      <protection locked="0"/>
    </xf>
    <xf numFmtId="15" fontId="2" fillId="0" borderId="7" xfId="0" applyNumberFormat="1" applyFont="1" applyBorder="1" applyAlignment="1" applyProtection="1">
      <alignment horizontal="left" vertical="top" wrapText="1"/>
      <protection locked="0"/>
    </xf>
    <xf numFmtId="15" fontId="2" fillId="0" borderId="7" xfId="0" applyNumberFormat="1" applyFont="1" applyFill="1" applyBorder="1" applyAlignment="1" applyProtection="1">
      <alignment horizontal="left" vertical="top"/>
      <protection locked="0"/>
    </xf>
    <xf numFmtId="165" fontId="2" fillId="3" borderId="7" xfId="2" applyFont="1" applyFill="1" applyBorder="1" applyAlignment="1">
      <alignment vertical="top"/>
    </xf>
    <xf numFmtId="166" fontId="2" fillId="0" borderId="12" xfId="2" applyNumberFormat="1" applyFont="1" applyFill="1" applyBorder="1" applyAlignment="1" applyProtection="1">
      <alignment vertical="top"/>
      <protection locked="0"/>
    </xf>
    <xf numFmtId="44" fontId="2" fillId="0" borderId="7" xfId="3" applyFont="1" applyFill="1" applyBorder="1" applyAlignment="1">
      <alignment vertical="top"/>
    </xf>
    <xf numFmtId="49" fontId="3" fillId="2" borderId="1" xfId="2" applyNumberFormat="1" applyFont="1" applyFill="1" applyBorder="1" applyAlignment="1">
      <alignment horizontal="left" vertical="top"/>
    </xf>
    <xf numFmtId="49" fontId="3" fillId="2" borderId="0" xfId="2" applyNumberFormat="1" applyFont="1" applyFill="1" applyBorder="1" applyAlignment="1">
      <alignment horizontal="left" vertical="top"/>
    </xf>
    <xf numFmtId="49" fontId="2" fillId="2" borderId="0" xfId="2" applyNumberFormat="1" applyFont="1" applyFill="1" applyBorder="1" applyAlignment="1">
      <alignment horizontal="left" vertical="top"/>
    </xf>
    <xf numFmtId="49" fontId="2" fillId="2" borderId="10" xfId="2" applyNumberFormat="1" applyFont="1" applyFill="1" applyBorder="1" applyAlignment="1">
      <alignment horizontal="left" vertical="top"/>
    </xf>
    <xf numFmtId="49" fontId="2" fillId="0" borderId="11" xfId="0" applyNumberFormat="1" applyFont="1" applyBorder="1" applyAlignment="1" applyProtection="1">
      <alignment horizontal="left" vertical="top"/>
      <protection locked="0"/>
    </xf>
    <xf numFmtId="49" fontId="7" fillId="0" borderId="7" xfId="0" applyNumberFormat="1" applyFont="1" applyBorder="1" applyAlignment="1">
      <alignment vertical="top"/>
    </xf>
    <xf numFmtId="49" fontId="4" fillId="0" borderId="4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vertical="top"/>
    </xf>
    <xf numFmtId="49" fontId="6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" fontId="2" fillId="0" borderId="7" xfId="0" applyNumberFormat="1" applyFont="1" applyFill="1" applyBorder="1" applyAlignment="1" applyProtection="1">
      <alignment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166" fontId="2" fillId="0" borderId="11" xfId="2" applyNumberFormat="1" applyFont="1" applyFill="1" applyBorder="1" applyAlignment="1" applyProtection="1">
      <alignment vertical="top" wrapText="1"/>
      <protection locked="0"/>
    </xf>
    <xf numFmtId="166" fontId="2" fillId="0" borderId="7" xfId="2" applyNumberFormat="1" applyFont="1" applyFill="1" applyBorder="1" applyAlignment="1" applyProtection="1">
      <alignment vertical="top" wrapText="1"/>
      <protection locked="0"/>
    </xf>
    <xf numFmtId="167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</cellXfs>
  <cellStyles count="4">
    <cellStyle name="Euro" xfId="1" xr:uid="{00000000-0005-0000-0000-000000000000}"/>
    <cellStyle name="Komma" xfId="2" builtinId="3"/>
    <cellStyle name="Standaard" xfId="0" builtinId="0"/>
    <cellStyle name="Valuta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7"/>
  <sheetViews>
    <sheetView tabSelected="1" zoomScaleNormal="100" workbookViewId="0">
      <selection activeCell="C18" sqref="C18"/>
    </sheetView>
  </sheetViews>
  <sheetFormatPr defaultRowHeight="12.75" x14ac:dyDescent="0.2"/>
  <cols>
    <col min="1" max="1" width="49.1640625" style="2" bestFit="1" customWidth="1"/>
    <col min="2" max="2" width="11.1640625" style="2" bestFit="1" customWidth="1"/>
    <col min="3" max="3" width="22.83203125" style="45" bestFit="1" customWidth="1"/>
    <col min="4" max="4" width="26.83203125" style="46" customWidth="1"/>
    <col min="5" max="5" width="17.5" style="2" bestFit="1" customWidth="1"/>
    <col min="6" max="6" width="24.1640625" style="106" bestFit="1" customWidth="1"/>
    <col min="7" max="7" width="14.83203125" style="47" bestFit="1" customWidth="1"/>
    <col min="8" max="9" width="28" style="26" hidden="1" customWidth="1"/>
    <col min="10" max="11" width="28" style="26" customWidth="1"/>
    <col min="12" max="12" width="23.6640625" style="24" bestFit="1" customWidth="1"/>
    <col min="13" max="13" width="89.5" style="2" bestFit="1" customWidth="1"/>
    <col min="14" max="14" width="20.33203125" style="2" bestFit="1" customWidth="1"/>
    <col min="15" max="16384" width="9.33203125" style="2"/>
  </cols>
  <sheetData>
    <row r="1" spans="1:15" x14ac:dyDescent="0.2">
      <c r="A1" s="70" t="s">
        <v>140</v>
      </c>
      <c r="B1" s="71" t="s">
        <v>86</v>
      </c>
      <c r="C1" s="71" t="s">
        <v>136</v>
      </c>
      <c r="D1" s="72" t="s">
        <v>137</v>
      </c>
      <c r="E1" s="71" t="s">
        <v>138</v>
      </c>
      <c r="F1" s="97" t="s">
        <v>62</v>
      </c>
      <c r="G1" s="73" t="s">
        <v>0</v>
      </c>
      <c r="H1" s="1" t="s">
        <v>61</v>
      </c>
      <c r="I1" s="1" t="s">
        <v>46</v>
      </c>
      <c r="J1" s="1" t="s">
        <v>61</v>
      </c>
      <c r="K1" s="1" t="s">
        <v>46</v>
      </c>
      <c r="L1" s="74" t="s">
        <v>60</v>
      </c>
    </row>
    <row r="2" spans="1:15" x14ac:dyDescent="0.2">
      <c r="A2" s="75"/>
      <c r="B2" s="76"/>
      <c r="C2" s="76"/>
      <c r="D2" s="77"/>
      <c r="E2" s="76"/>
      <c r="F2" s="98"/>
      <c r="G2" s="78" t="s">
        <v>139</v>
      </c>
      <c r="H2" s="3" t="s">
        <v>229</v>
      </c>
      <c r="I2" s="3" t="s">
        <v>229</v>
      </c>
      <c r="J2" s="3" t="s">
        <v>235</v>
      </c>
      <c r="K2" s="3" t="s">
        <v>235</v>
      </c>
      <c r="L2" s="79" t="s">
        <v>1</v>
      </c>
    </row>
    <row r="3" spans="1:15" x14ac:dyDescent="0.2">
      <c r="A3" s="80"/>
      <c r="B3" s="81"/>
      <c r="C3" s="82"/>
      <c r="D3" s="83"/>
      <c r="E3" s="81"/>
      <c r="F3" s="99"/>
      <c r="G3" s="78"/>
      <c r="H3" s="3" t="s">
        <v>70</v>
      </c>
      <c r="I3" s="3" t="s">
        <v>70</v>
      </c>
      <c r="J3" s="3" t="s">
        <v>70</v>
      </c>
      <c r="K3" s="3" t="s">
        <v>70</v>
      </c>
      <c r="L3" s="79"/>
    </row>
    <row r="4" spans="1:15" ht="13.5" thickBot="1" x14ac:dyDescent="0.25">
      <c r="A4" s="84"/>
      <c r="B4" s="85"/>
      <c r="C4" s="86"/>
      <c r="D4" s="87"/>
      <c r="E4" s="85"/>
      <c r="F4" s="100"/>
      <c r="G4" s="88"/>
      <c r="H4" s="4" t="s">
        <v>231</v>
      </c>
      <c r="I4" s="4" t="s">
        <v>230</v>
      </c>
      <c r="J4" s="4" t="s">
        <v>236</v>
      </c>
      <c r="K4" s="4" t="s">
        <v>237</v>
      </c>
      <c r="L4" s="89"/>
    </row>
    <row r="5" spans="1:15" x14ac:dyDescent="0.2">
      <c r="A5" s="54" t="s">
        <v>122</v>
      </c>
      <c r="B5" s="50" t="s">
        <v>123</v>
      </c>
      <c r="C5" s="54" t="s">
        <v>10</v>
      </c>
      <c r="D5" s="51" t="s">
        <v>124</v>
      </c>
      <c r="E5" s="50" t="s">
        <v>30</v>
      </c>
      <c r="F5" s="101" t="s">
        <v>162</v>
      </c>
      <c r="G5" s="91">
        <v>44438</v>
      </c>
      <c r="H5" s="6">
        <v>1096108</v>
      </c>
      <c r="I5" s="6"/>
      <c r="J5" s="6">
        <f>ROUND(H5/119.7*125.2,0)</f>
        <v>1146472</v>
      </c>
      <c r="K5" s="6"/>
      <c r="L5" s="6">
        <v>34714</v>
      </c>
      <c r="M5" s="20"/>
      <c r="N5" s="20"/>
    </row>
    <row r="6" spans="1:15" ht="25.5" x14ac:dyDescent="0.2">
      <c r="A6" s="56" t="s">
        <v>58</v>
      </c>
      <c r="B6" s="12" t="s">
        <v>89</v>
      </c>
      <c r="C6" s="56" t="s">
        <v>10</v>
      </c>
      <c r="D6" s="13" t="s">
        <v>24</v>
      </c>
      <c r="E6" s="14" t="s">
        <v>6</v>
      </c>
      <c r="F6" s="57" t="s">
        <v>163</v>
      </c>
      <c r="G6" s="15">
        <v>44438</v>
      </c>
      <c r="H6" s="6">
        <v>3014298</v>
      </c>
      <c r="I6" s="10"/>
      <c r="J6" s="6">
        <f t="shared" ref="J6:J60" si="0">ROUND(H6/119.7*125.2,0)</f>
        <v>3152800</v>
      </c>
      <c r="K6" s="95"/>
      <c r="L6" s="16"/>
    </row>
    <row r="7" spans="1:15" x14ac:dyDescent="0.2">
      <c r="A7" s="57" t="s">
        <v>119</v>
      </c>
      <c r="B7" s="8" t="s">
        <v>135</v>
      </c>
      <c r="C7" s="57" t="s">
        <v>10</v>
      </c>
      <c r="D7" s="7" t="s">
        <v>26</v>
      </c>
      <c r="E7" s="8" t="s">
        <v>6</v>
      </c>
      <c r="F7" s="57" t="s">
        <v>164</v>
      </c>
      <c r="G7" s="15">
        <v>44438</v>
      </c>
      <c r="H7" s="6">
        <v>3692516</v>
      </c>
      <c r="I7" s="10"/>
      <c r="J7" s="6">
        <f t="shared" si="0"/>
        <v>3862180</v>
      </c>
      <c r="K7" s="10"/>
      <c r="L7" s="11"/>
    </row>
    <row r="8" spans="1:15" x14ac:dyDescent="0.2">
      <c r="A8" s="54" t="s">
        <v>37</v>
      </c>
      <c r="B8" s="5" t="s">
        <v>91</v>
      </c>
      <c r="C8" s="54" t="s">
        <v>10</v>
      </c>
      <c r="D8" s="51" t="s">
        <v>39</v>
      </c>
      <c r="E8" s="50" t="s">
        <v>38</v>
      </c>
      <c r="F8" s="57" t="s">
        <v>165</v>
      </c>
      <c r="G8" s="15">
        <v>44438</v>
      </c>
      <c r="H8" s="6">
        <v>1174206</v>
      </c>
      <c r="I8" s="6"/>
      <c r="J8" s="6">
        <f t="shared" si="0"/>
        <v>1228159</v>
      </c>
      <c r="K8" s="6"/>
      <c r="L8" s="6"/>
      <c r="M8" s="20"/>
      <c r="N8" s="20"/>
    </row>
    <row r="9" spans="1:15" x14ac:dyDescent="0.2">
      <c r="A9" s="57" t="s">
        <v>37</v>
      </c>
      <c r="B9" s="8" t="s">
        <v>91</v>
      </c>
      <c r="C9" s="57" t="s">
        <v>10</v>
      </c>
      <c r="D9" s="7" t="s">
        <v>39</v>
      </c>
      <c r="E9" s="8" t="s">
        <v>38</v>
      </c>
      <c r="F9" s="57" t="s">
        <v>166</v>
      </c>
      <c r="G9" s="15">
        <v>44438</v>
      </c>
      <c r="H9" s="6"/>
      <c r="I9" s="6">
        <v>153521</v>
      </c>
      <c r="J9" s="6">
        <f t="shared" si="0"/>
        <v>0</v>
      </c>
      <c r="K9" s="6">
        <f>ROUND(I9/115.1*123.3,0)</f>
        <v>164458</v>
      </c>
      <c r="L9" s="11"/>
    </row>
    <row r="10" spans="1:15" ht="25.5" x14ac:dyDescent="0.2">
      <c r="A10" s="57" t="s">
        <v>34</v>
      </c>
      <c r="B10" s="8" t="s">
        <v>91</v>
      </c>
      <c r="C10" s="57" t="s">
        <v>10</v>
      </c>
      <c r="D10" s="7" t="s">
        <v>36</v>
      </c>
      <c r="E10" s="8" t="s">
        <v>35</v>
      </c>
      <c r="F10" s="57" t="s">
        <v>241</v>
      </c>
      <c r="G10" s="92">
        <v>45323</v>
      </c>
      <c r="H10" s="6">
        <v>3856932</v>
      </c>
      <c r="I10" s="6"/>
      <c r="J10" s="10">
        <v>8512350</v>
      </c>
      <c r="K10" s="10">
        <f t="shared" ref="K10" si="1">ROUND(I10/115.1*123.3,0)</f>
        <v>0</v>
      </c>
      <c r="L10" s="11"/>
      <c r="M10" s="64"/>
    </row>
    <row r="11" spans="1:15" ht="25.5" x14ac:dyDescent="0.2">
      <c r="A11" s="57" t="s">
        <v>34</v>
      </c>
      <c r="B11" s="8" t="s">
        <v>91</v>
      </c>
      <c r="C11" s="57" t="s">
        <v>10</v>
      </c>
      <c r="D11" s="7" t="s">
        <v>36</v>
      </c>
      <c r="E11" s="8" t="s">
        <v>35</v>
      </c>
      <c r="F11" s="57" t="s">
        <v>240</v>
      </c>
      <c r="G11" s="92">
        <v>45323</v>
      </c>
      <c r="H11" s="6"/>
      <c r="I11" s="6">
        <v>1050196</v>
      </c>
      <c r="J11" s="6">
        <f t="shared" ref="J11" si="2">ROUND(H11/119.7*125.2,0)</f>
        <v>0</v>
      </c>
      <c r="K11" s="6">
        <v>795000</v>
      </c>
      <c r="L11" s="11"/>
      <c r="M11" s="64"/>
    </row>
    <row r="12" spans="1:15" x14ac:dyDescent="0.2">
      <c r="A12" s="57" t="s">
        <v>34</v>
      </c>
      <c r="B12" s="8" t="s">
        <v>91</v>
      </c>
      <c r="C12" s="57" t="s">
        <v>10</v>
      </c>
      <c r="D12" s="7" t="s">
        <v>238</v>
      </c>
      <c r="E12" s="8"/>
      <c r="F12" s="57" t="s">
        <v>240</v>
      </c>
      <c r="G12" s="92">
        <v>45323</v>
      </c>
      <c r="H12" s="6"/>
      <c r="I12" s="6"/>
      <c r="J12" s="6"/>
      <c r="K12" s="6">
        <v>25000</v>
      </c>
      <c r="L12" s="11"/>
      <c r="M12" s="64"/>
    </row>
    <row r="13" spans="1:15" x14ac:dyDescent="0.2">
      <c r="A13" s="57" t="s">
        <v>34</v>
      </c>
      <c r="B13" s="8" t="s">
        <v>91</v>
      </c>
      <c r="C13" s="57" t="s">
        <v>10</v>
      </c>
      <c r="D13" s="7" t="s">
        <v>239</v>
      </c>
      <c r="E13" s="8"/>
      <c r="F13" s="57" t="s">
        <v>240</v>
      </c>
      <c r="G13" s="92">
        <v>45323</v>
      </c>
      <c r="H13" s="6"/>
      <c r="I13" s="6"/>
      <c r="J13" s="6"/>
      <c r="K13" s="6">
        <v>130000</v>
      </c>
      <c r="L13" s="11"/>
      <c r="M13" s="64"/>
    </row>
    <row r="14" spans="1:15" s="20" customFormat="1" ht="12.75" customHeight="1" x14ac:dyDescent="0.2">
      <c r="A14" s="57" t="s">
        <v>74</v>
      </c>
      <c r="B14" s="8" t="s">
        <v>92</v>
      </c>
      <c r="C14" s="57" t="s">
        <v>10</v>
      </c>
      <c r="D14" s="7" t="s">
        <v>40</v>
      </c>
      <c r="E14" s="8" t="s">
        <v>27</v>
      </c>
      <c r="F14" s="57" t="s">
        <v>167</v>
      </c>
      <c r="G14" s="15">
        <v>44438</v>
      </c>
      <c r="H14" s="6">
        <v>61656</v>
      </c>
      <c r="I14" s="6"/>
      <c r="J14" s="6">
        <f t="shared" si="0"/>
        <v>64489</v>
      </c>
      <c r="K14" s="6">
        <f t="shared" ref="K14:K64" si="3">ROUND(I14/115.1*123.3,0)</f>
        <v>0</v>
      </c>
      <c r="L14" s="11"/>
      <c r="M14" s="2"/>
      <c r="N14" s="2"/>
      <c r="O14" s="2"/>
    </row>
    <row r="15" spans="1:15" s="20" customFormat="1" ht="12.75" customHeight="1" x14ac:dyDescent="0.2">
      <c r="A15" s="57" t="s">
        <v>74</v>
      </c>
      <c r="B15" s="8" t="s">
        <v>92</v>
      </c>
      <c r="C15" s="57" t="s">
        <v>10</v>
      </c>
      <c r="D15" s="7" t="s">
        <v>56</v>
      </c>
      <c r="E15" s="8" t="s">
        <v>30</v>
      </c>
      <c r="F15" s="57" t="s">
        <v>168</v>
      </c>
      <c r="G15" s="15">
        <v>44438</v>
      </c>
      <c r="H15" s="6"/>
      <c r="I15" s="6">
        <v>13586</v>
      </c>
      <c r="J15" s="6">
        <f t="shared" si="0"/>
        <v>0</v>
      </c>
      <c r="K15" s="6">
        <f t="shared" si="3"/>
        <v>14554</v>
      </c>
      <c r="L15" s="11"/>
      <c r="M15" s="2"/>
      <c r="N15" s="2"/>
    </row>
    <row r="16" spans="1:15" s="20" customFormat="1" x14ac:dyDescent="0.2">
      <c r="A16" s="57" t="s">
        <v>17</v>
      </c>
      <c r="B16" s="8" t="s">
        <v>105</v>
      </c>
      <c r="C16" s="57" t="s">
        <v>5</v>
      </c>
      <c r="D16" s="7" t="s">
        <v>18</v>
      </c>
      <c r="E16" s="8" t="s">
        <v>3</v>
      </c>
      <c r="F16" s="57" t="s">
        <v>169</v>
      </c>
      <c r="G16" s="15">
        <v>44438</v>
      </c>
      <c r="H16" s="6">
        <v>150714</v>
      </c>
      <c r="I16" s="6"/>
      <c r="J16" s="6">
        <f t="shared" si="0"/>
        <v>157639</v>
      </c>
      <c r="K16" s="6">
        <f t="shared" si="3"/>
        <v>0</v>
      </c>
      <c r="L16" s="11"/>
      <c r="M16" s="2"/>
      <c r="N16" s="2"/>
    </row>
    <row r="17" spans="1:15" s="64" customFormat="1" x14ac:dyDescent="0.2">
      <c r="A17" s="22" t="s">
        <v>144</v>
      </c>
      <c r="B17" s="22" t="s">
        <v>145</v>
      </c>
      <c r="C17" s="68" t="s">
        <v>5</v>
      </c>
      <c r="D17" s="25" t="s">
        <v>143</v>
      </c>
      <c r="E17" s="65"/>
      <c r="F17" s="102"/>
      <c r="G17" s="66"/>
      <c r="H17" s="6">
        <v>61081</v>
      </c>
      <c r="I17" s="6"/>
      <c r="J17" s="6">
        <f t="shared" si="0"/>
        <v>63888</v>
      </c>
      <c r="K17" s="6">
        <f t="shared" si="3"/>
        <v>0</v>
      </c>
      <c r="L17" s="67"/>
    </row>
    <row r="18" spans="1:15" s="20" customFormat="1" x14ac:dyDescent="0.2">
      <c r="A18" s="57" t="s">
        <v>131</v>
      </c>
      <c r="B18" s="8" t="s">
        <v>93</v>
      </c>
      <c r="C18" s="57" t="s">
        <v>5</v>
      </c>
      <c r="D18" s="7" t="s">
        <v>132</v>
      </c>
      <c r="E18" s="8"/>
      <c r="F18" s="57" t="s">
        <v>170</v>
      </c>
      <c r="G18" s="15">
        <v>44438</v>
      </c>
      <c r="H18" s="6"/>
      <c r="I18" s="6">
        <v>237754</v>
      </c>
      <c r="J18" s="6">
        <f t="shared" si="0"/>
        <v>0</v>
      </c>
      <c r="K18" s="6">
        <f t="shared" si="3"/>
        <v>254692</v>
      </c>
      <c r="L18" s="11"/>
      <c r="M18" s="2"/>
      <c r="N18" s="2"/>
      <c r="O18" s="2"/>
    </row>
    <row r="19" spans="1:15" s="20" customFormat="1" ht="25.5" x14ac:dyDescent="0.2">
      <c r="A19" s="57" t="s">
        <v>33</v>
      </c>
      <c r="B19" s="8" t="s">
        <v>93</v>
      </c>
      <c r="C19" s="57" t="s">
        <v>5</v>
      </c>
      <c r="D19" s="7" t="s">
        <v>81</v>
      </c>
      <c r="E19" s="8" t="s">
        <v>3</v>
      </c>
      <c r="F19" s="57" t="s">
        <v>171</v>
      </c>
      <c r="G19" s="15">
        <v>44438</v>
      </c>
      <c r="H19" s="6"/>
      <c r="I19" s="6">
        <v>588273</v>
      </c>
      <c r="J19" s="6">
        <f t="shared" si="0"/>
        <v>0</v>
      </c>
      <c r="K19" s="6">
        <f t="shared" si="3"/>
        <v>630183</v>
      </c>
      <c r="L19" s="11"/>
      <c r="M19" s="2"/>
      <c r="N19" s="2"/>
    </row>
    <row r="20" spans="1:15" s="20" customFormat="1" ht="25.5" x14ac:dyDescent="0.2">
      <c r="A20" s="57" t="s">
        <v>80</v>
      </c>
      <c r="B20" s="8" t="s">
        <v>93</v>
      </c>
      <c r="C20" s="57" t="s">
        <v>5</v>
      </c>
      <c r="D20" s="7" t="s">
        <v>82</v>
      </c>
      <c r="E20" s="8" t="s">
        <v>3</v>
      </c>
      <c r="F20" s="57" t="s">
        <v>172</v>
      </c>
      <c r="G20" s="15">
        <v>44438</v>
      </c>
      <c r="H20" s="6"/>
      <c r="I20" s="6">
        <v>328780</v>
      </c>
      <c r="J20" s="6">
        <f t="shared" si="0"/>
        <v>0</v>
      </c>
      <c r="K20" s="6">
        <f t="shared" si="3"/>
        <v>352203</v>
      </c>
      <c r="L20" s="11"/>
      <c r="M20" s="2"/>
      <c r="N20" s="2"/>
    </row>
    <row r="21" spans="1:15" s="20" customFormat="1" x14ac:dyDescent="0.2">
      <c r="A21" s="57" t="s">
        <v>106</v>
      </c>
      <c r="B21" s="8" t="s">
        <v>107</v>
      </c>
      <c r="C21" s="57" t="s">
        <v>5</v>
      </c>
      <c r="D21" s="7" t="s">
        <v>13</v>
      </c>
      <c r="E21" s="14" t="s">
        <v>12</v>
      </c>
      <c r="F21" s="57" t="s">
        <v>173</v>
      </c>
      <c r="G21" s="15">
        <v>44438</v>
      </c>
      <c r="H21" s="6">
        <v>41104</v>
      </c>
      <c r="I21" s="6"/>
      <c r="J21" s="6">
        <f t="shared" si="0"/>
        <v>42993</v>
      </c>
      <c r="K21" s="6">
        <f t="shared" si="3"/>
        <v>0</v>
      </c>
      <c r="L21" s="16"/>
      <c r="M21" s="2"/>
      <c r="N21" s="2"/>
    </row>
    <row r="22" spans="1:15" s="20" customFormat="1" x14ac:dyDescent="0.2">
      <c r="A22" s="55" t="s">
        <v>19</v>
      </c>
      <c r="B22" s="18" t="s">
        <v>94</v>
      </c>
      <c r="C22" s="55" t="s">
        <v>5</v>
      </c>
      <c r="D22" s="19" t="s">
        <v>20</v>
      </c>
      <c r="E22" s="18" t="s">
        <v>6</v>
      </c>
      <c r="F22" s="57" t="s">
        <v>174</v>
      </c>
      <c r="G22" s="15">
        <v>44438</v>
      </c>
      <c r="H22" s="6">
        <v>2048353</v>
      </c>
      <c r="I22" s="6"/>
      <c r="J22" s="6">
        <f t="shared" si="0"/>
        <v>2142471</v>
      </c>
      <c r="K22" s="6">
        <f t="shared" si="3"/>
        <v>0</v>
      </c>
      <c r="L22" s="10"/>
    </row>
    <row r="23" spans="1:15" ht="25.5" x14ac:dyDescent="0.2">
      <c r="A23" s="55" t="s">
        <v>83</v>
      </c>
      <c r="B23" s="18" t="s">
        <v>94</v>
      </c>
      <c r="C23" s="55" t="s">
        <v>5</v>
      </c>
      <c r="D23" s="19" t="s">
        <v>108</v>
      </c>
      <c r="E23" s="50"/>
      <c r="F23" s="57" t="s">
        <v>175</v>
      </c>
      <c r="G23" s="15">
        <v>44438</v>
      </c>
      <c r="H23" s="6">
        <v>61656</v>
      </c>
      <c r="I23" s="6"/>
      <c r="J23" s="6">
        <f t="shared" si="0"/>
        <v>64489</v>
      </c>
      <c r="K23" s="6">
        <f t="shared" si="3"/>
        <v>0</v>
      </c>
      <c r="L23" s="6"/>
      <c r="M23" s="20"/>
      <c r="N23" s="20"/>
    </row>
    <row r="24" spans="1:15" s="20" customFormat="1" ht="12.75" customHeight="1" x14ac:dyDescent="0.2">
      <c r="A24" s="55" t="s">
        <v>150</v>
      </c>
      <c r="B24" s="18" t="s">
        <v>148</v>
      </c>
      <c r="C24" s="55" t="s">
        <v>147</v>
      </c>
      <c r="D24" s="19" t="s">
        <v>149</v>
      </c>
      <c r="E24" s="18"/>
      <c r="F24" s="55" t="s">
        <v>176</v>
      </c>
      <c r="G24" s="93">
        <v>43798</v>
      </c>
      <c r="H24" s="6">
        <v>2477001</v>
      </c>
      <c r="I24" s="6"/>
      <c r="J24" s="6">
        <f t="shared" si="0"/>
        <v>2590815</v>
      </c>
      <c r="K24" s="6">
        <f t="shared" si="3"/>
        <v>0</v>
      </c>
      <c r="L24" s="10"/>
      <c r="O24" s="2"/>
    </row>
    <row r="25" spans="1:15" s="20" customFormat="1" x14ac:dyDescent="0.2">
      <c r="A25" s="55" t="s">
        <v>150</v>
      </c>
      <c r="B25" s="18" t="s">
        <v>148</v>
      </c>
      <c r="C25" s="55" t="s">
        <v>147</v>
      </c>
      <c r="D25" s="19" t="s">
        <v>149</v>
      </c>
      <c r="E25" s="18"/>
      <c r="F25" s="55" t="s">
        <v>177</v>
      </c>
      <c r="G25" s="93">
        <v>43798</v>
      </c>
      <c r="H25" s="6"/>
      <c r="I25" s="6">
        <v>925913</v>
      </c>
      <c r="J25" s="6">
        <f t="shared" si="0"/>
        <v>0</v>
      </c>
      <c r="K25" s="6">
        <f t="shared" si="3"/>
        <v>991877</v>
      </c>
      <c r="L25" s="10"/>
      <c r="O25" s="2"/>
    </row>
    <row r="26" spans="1:15" s="20" customFormat="1" x14ac:dyDescent="0.2">
      <c r="A26" s="57" t="s">
        <v>77</v>
      </c>
      <c r="B26" s="8" t="s">
        <v>109</v>
      </c>
      <c r="C26" s="57" t="s">
        <v>8</v>
      </c>
      <c r="D26" s="7" t="s">
        <v>53</v>
      </c>
      <c r="E26" s="8"/>
      <c r="F26" s="57" t="s">
        <v>178</v>
      </c>
      <c r="G26" s="15">
        <v>44438</v>
      </c>
      <c r="H26" s="6">
        <v>80838</v>
      </c>
      <c r="I26" s="6"/>
      <c r="J26" s="6">
        <f t="shared" si="0"/>
        <v>84552</v>
      </c>
      <c r="K26" s="6">
        <f t="shared" si="3"/>
        <v>0</v>
      </c>
      <c r="L26" s="11"/>
      <c r="M26" s="2"/>
      <c r="N26" s="2"/>
    </row>
    <row r="27" spans="1:15" s="20" customFormat="1" x14ac:dyDescent="0.2">
      <c r="A27" s="55" t="s">
        <v>52</v>
      </c>
      <c r="B27" s="18" t="s">
        <v>95</v>
      </c>
      <c r="C27" s="55" t="s">
        <v>8</v>
      </c>
      <c r="D27" s="19" t="s">
        <v>51</v>
      </c>
      <c r="E27" s="18" t="s">
        <v>3</v>
      </c>
      <c r="F27" s="57" t="s">
        <v>179</v>
      </c>
      <c r="G27" s="92">
        <v>44438</v>
      </c>
      <c r="H27" s="6">
        <v>1753774</v>
      </c>
      <c r="I27" s="6"/>
      <c r="J27" s="6">
        <f t="shared" si="0"/>
        <v>1834357</v>
      </c>
      <c r="K27" s="6">
        <f t="shared" si="3"/>
        <v>0</v>
      </c>
      <c r="L27" s="10"/>
      <c r="O27" s="2"/>
    </row>
    <row r="28" spans="1:15" s="20" customFormat="1" x14ac:dyDescent="0.2">
      <c r="A28" s="55" t="s">
        <v>52</v>
      </c>
      <c r="B28" s="18" t="s">
        <v>95</v>
      </c>
      <c r="C28" s="55" t="s">
        <v>8</v>
      </c>
      <c r="D28" s="19" t="s">
        <v>51</v>
      </c>
      <c r="E28" s="18" t="s">
        <v>3</v>
      </c>
      <c r="F28" s="57" t="s">
        <v>180</v>
      </c>
      <c r="G28" s="92">
        <v>44438</v>
      </c>
      <c r="H28" s="6"/>
      <c r="I28" s="6">
        <v>122274</v>
      </c>
      <c r="J28" s="6">
        <f t="shared" si="0"/>
        <v>0</v>
      </c>
      <c r="K28" s="6">
        <f t="shared" si="3"/>
        <v>130985</v>
      </c>
      <c r="L28" s="10"/>
      <c r="O28" s="2"/>
    </row>
    <row r="29" spans="1:15" s="20" customFormat="1" ht="25.5" x14ac:dyDescent="0.2">
      <c r="A29" s="55" t="s">
        <v>54</v>
      </c>
      <c r="B29" s="18" t="s">
        <v>95</v>
      </c>
      <c r="C29" s="55" t="s">
        <v>8</v>
      </c>
      <c r="D29" s="19" t="s">
        <v>11</v>
      </c>
      <c r="E29" s="18" t="s">
        <v>6</v>
      </c>
      <c r="F29" s="57" t="s">
        <v>181</v>
      </c>
      <c r="G29" s="15">
        <v>44438</v>
      </c>
      <c r="H29" s="6">
        <v>71247</v>
      </c>
      <c r="I29" s="6"/>
      <c r="J29" s="6">
        <f t="shared" si="0"/>
        <v>74521</v>
      </c>
      <c r="K29" s="6">
        <f t="shared" si="3"/>
        <v>0</v>
      </c>
      <c r="L29" s="10"/>
      <c r="M29" s="21"/>
    </row>
    <row r="30" spans="1:15" s="112" customFormat="1" ht="38.25" x14ac:dyDescent="0.2">
      <c r="A30" s="9" t="s">
        <v>118</v>
      </c>
      <c r="B30" s="107" t="s">
        <v>95</v>
      </c>
      <c r="C30" s="9" t="s">
        <v>8</v>
      </c>
      <c r="D30" s="19" t="s">
        <v>9</v>
      </c>
      <c r="E30" s="107" t="s">
        <v>6</v>
      </c>
      <c r="F30" s="108" t="s">
        <v>182</v>
      </c>
      <c r="G30" s="92">
        <v>44438</v>
      </c>
      <c r="H30" s="109">
        <v>2844402</v>
      </c>
      <c r="I30" s="109"/>
      <c r="J30" s="109">
        <f t="shared" si="0"/>
        <v>2975097</v>
      </c>
      <c r="K30" s="109">
        <f t="shared" si="3"/>
        <v>0</v>
      </c>
      <c r="L30" s="110"/>
      <c r="M30" s="111"/>
    </row>
    <row r="31" spans="1:15" s="20" customFormat="1" x14ac:dyDescent="0.2">
      <c r="A31" s="55" t="s">
        <v>73</v>
      </c>
      <c r="B31" s="18" t="s">
        <v>96</v>
      </c>
      <c r="C31" s="55" t="s">
        <v>8</v>
      </c>
      <c r="D31" s="19" t="s">
        <v>40</v>
      </c>
      <c r="E31" s="18"/>
      <c r="F31" s="57" t="s">
        <v>183</v>
      </c>
      <c r="G31" s="92">
        <v>44438</v>
      </c>
      <c r="H31" s="6">
        <v>49325</v>
      </c>
      <c r="I31" s="6"/>
      <c r="J31" s="6">
        <f t="shared" si="0"/>
        <v>51591</v>
      </c>
      <c r="K31" s="6">
        <f t="shared" si="3"/>
        <v>0</v>
      </c>
      <c r="L31" s="10"/>
    </row>
    <row r="32" spans="1:15" s="20" customFormat="1" ht="25.5" x14ac:dyDescent="0.2">
      <c r="A32" s="55" t="s">
        <v>73</v>
      </c>
      <c r="B32" s="18" t="s">
        <v>96</v>
      </c>
      <c r="C32" s="55" t="s">
        <v>8</v>
      </c>
      <c r="D32" s="19" t="s">
        <v>55</v>
      </c>
      <c r="E32" s="18" t="s">
        <v>27</v>
      </c>
      <c r="F32" s="57" t="s">
        <v>184</v>
      </c>
      <c r="G32" s="15">
        <v>44438</v>
      </c>
      <c r="H32" s="6"/>
      <c r="I32" s="6">
        <v>14944</v>
      </c>
      <c r="J32" s="6">
        <f t="shared" si="0"/>
        <v>0</v>
      </c>
      <c r="K32" s="6">
        <f t="shared" si="3"/>
        <v>16009</v>
      </c>
      <c r="L32" s="10"/>
    </row>
    <row r="33" spans="1:15" s="20" customFormat="1" x14ac:dyDescent="0.2">
      <c r="A33" s="57" t="s">
        <v>14</v>
      </c>
      <c r="B33" s="8" t="s">
        <v>90</v>
      </c>
      <c r="C33" s="57" t="s">
        <v>8</v>
      </c>
      <c r="D33" s="7" t="s">
        <v>16</v>
      </c>
      <c r="E33" s="8" t="s">
        <v>15</v>
      </c>
      <c r="F33" s="57" t="s">
        <v>185</v>
      </c>
      <c r="G33" s="92">
        <v>44438</v>
      </c>
      <c r="H33" s="6">
        <v>219221</v>
      </c>
      <c r="I33" s="6"/>
      <c r="J33" s="6">
        <f t="shared" si="0"/>
        <v>229294</v>
      </c>
      <c r="K33" s="6">
        <f t="shared" si="3"/>
        <v>0</v>
      </c>
      <c r="L33" s="11"/>
      <c r="M33" s="2"/>
      <c r="N33" s="2"/>
    </row>
    <row r="34" spans="1:15" ht="12.75" customHeight="1" x14ac:dyDescent="0.2">
      <c r="A34" s="57" t="s">
        <v>155</v>
      </c>
      <c r="B34" s="8" t="s">
        <v>97</v>
      </c>
      <c r="C34" s="68" t="s">
        <v>8</v>
      </c>
      <c r="D34" s="25" t="s">
        <v>142</v>
      </c>
      <c r="E34" s="22"/>
      <c r="F34" s="55" t="s">
        <v>186</v>
      </c>
      <c r="G34" s="93">
        <v>43798</v>
      </c>
      <c r="H34" s="6">
        <v>302543</v>
      </c>
      <c r="I34" s="6"/>
      <c r="J34" s="6">
        <f t="shared" si="0"/>
        <v>316444</v>
      </c>
      <c r="K34" s="6">
        <f t="shared" si="3"/>
        <v>0</v>
      </c>
      <c r="L34" s="67"/>
      <c r="M34" s="64"/>
      <c r="N34" s="64"/>
      <c r="O34" s="64"/>
    </row>
    <row r="35" spans="1:15" ht="12.75" customHeight="1" x14ac:dyDescent="0.2">
      <c r="A35" s="57" t="s">
        <v>155</v>
      </c>
      <c r="B35" s="8" t="s">
        <v>97</v>
      </c>
      <c r="C35" s="68" t="s">
        <v>8</v>
      </c>
      <c r="D35" s="25" t="s">
        <v>142</v>
      </c>
      <c r="E35" s="22"/>
      <c r="F35" s="55" t="s">
        <v>187</v>
      </c>
      <c r="G35" s="93">
        <v>43798</v>
      </c>
      <c r="H35" s="6"/>
      <c r="I35" s="6">
        <v>20912</v>
      </c>
      <c r="J35" s="6">
        <f t="shared" si="0"/>
        <v>0</v>
      </c>
      <c r="K35" s="6">
        <f t="shared" si="3"/>
        <v>22402</v>
      </c>
      <c r="L35" s="67"/>
      <c r="M35" s="64"/>
      <c r="N35" s="64"/>
      <c r="O35" s="64"/>
    </row>
    <row r="36" spans="1:15" x14ac:dyDescent="0.2">
      <c r="A36" s="57" t="s">
        <v>31</v>
      </c>
      <c r="B36" s="8" t="s">
        <v>98</v>
      </c>
      <c r="C36" s="57" t="s">
        <v>2</v>
      </c>
      <c r="D36" s="7" t="s">
        <v>32</v>
      </c>
      <c r="E36" s="8" t="s">
        <v>6</v>
      </c>
      <c r="F36" s="57" t="s">
        <v>188</v>
      </c>
      <c r="G36" s="92">
        <v>44438</v>
      </c>
      <c r="H36" s="6">
        <v>3117059</v>
      </c>
      <c r="I36" s="6"/>
      <c r="J36" s="6">
        <f t="shared" si="0"/>
        <v>3260282</v>
      </c>
      <c r="K36" s="6">
        <f t="shared" si="3"/>
        <v>0</v>
      </c>
      <c r="L36" s="11"/>
    </row>
    <row r="37" spans="1:15" x14ac:dyDescent="0.2">
      <c r="A37" s="57" t="s">
        <v>31</v>
      </c>
      <c r="B37" s="8" t="s">
        <v>98</v>
      </c>
      <c r="C37" s="57" t="s">
        <v>2</v>
      </c>
      <c r="D37" s="7" t="s">
        <v>32</v>
      </c>
      <c r="E37" s="8" t="s">
        <v>6</v>
      </c>
      <c r="F37" s="57" t="s">
        <v>189</v>
      </c>
      <c r="G37" s="92">
        <v>44438</v>
      </c>
      <c r="H37" s="6"/>
      <c r="I37" s="6">
        <v>634464</v>
      </c>
      <c r="J37" s="6">
        <f t="shared" si="0"/>
        <v>0</v>
      </c>
      <c r="K37" s="6">
        <f t="shared" si="3"/>
        <v>679665</v>
      </c>
      <c r="L37" s="11"/>
    </row>
    <row r="38" spans="1:15" ht="12.75" customHeight="1" x14ac:dyDescent="0.2">
      <c r="A38" s="57" t="s">
        <v>152</v>
      </c>
      <c r="B38" s="8" t="s">
        <v>98</v>
      </c>
      <c r="C38" s="57" t="s">
        <v>2</v>
      </c>
      <c r="D38" s="19" t="s">
        <v>133</v>
      </c>
      <c r="E38" s="8"/>
      <c r="F38" s="57" t="s">
        <v>242</v>
      </c>
      <c r="G38" s="92">
        <v>45273</v>
      </c>
      <c r="H38" s="6">
        <v>2624562</v>
      </c>
      <c r="I38" s="6"/>
      <c r="J38" s="6">
        <v>1740000</v>
      </c>
      <c r="K38" s="6">
        <f t="shared" si="3"/>
        <v>0</v>
      </c>
      <c r="L38" s="11"/>
    </row>
    <row r="39" spans="1:15" ht="12.75" customHeight="1" x14ac:dyDescent="0.2">
      <c r="A39" s="57" t="s">
        <v>152</v>
      </c>
      <c r="B39" s="8" t="s">
        <v>98</v>
      </c>
      <c r="C39" s="57" t="s">
        <v>2</v>
      </c>
      <c r="D39" s="19" t="s">
        <v>133</v>
      </c>
      <c r="E39" s="8"/>
      <c r="F39" s="55" t="s">
        <v>190</v>
      </c>
      <c r="G39" s="93">
        <v>43798</v>
      </c>
      <c r="H39" s="6"/>
      <c r="I39" s="6">
        <v>662233</v>
      </c>
      <c r="J39" s="6">
        <f t="shared" si="0"/>
        <v>0</v>
      </c>
      <c r="K39" s="6">
        <f t="shared" si="3"/>
        <v>709412</v>
      </c>
      <c r="L39" s="11"/>
    </row>
    <row r="40" spans="1:15" ht="12.75" customHeight="1" x14ac:dyDescent="0.2">
      <c r="A40" s="57" t="s">
        <v>44</v>
      </c>
      <c r="B40" s="8" t="s">
        <v>95</v>
      </c>
      <c r="C40" s="57" t="s">
        <v>2</v>
      </c>
      <c r="D40" s="7" t="s">
        <v>45</v>
      </c>
      <c r="E40" s="8" t="s">
        <v>6</v>
      </c>
      <c r="F40" s="57" t="s">
        <v>191</v>
      </c>
      <c r="G40" s="92">
        <v>44438</v>
      </c>
      <c r="H40" s="6">
        <v>3062254</v>
      </c>
      <c r="I40" s="6"/>
      <c r="J40" s="6">
        <f t="shared" si="0"/>
        <v>3202959</v>
      </c>
      <c r="K40" s="6">
        <f t="shared" si="3"/>
        <v>0</v>
      </c>
      <c r="L40" s="11"/>
    </row>
    <row r="41" spans="1:15" ht="12.75" customHeight="1" x14ac:dyDescent="0.2">
      <c r="A41" s="57" t="s">
        <v>44</v>
      </c>
      <c r="B41" s="8" t="s">
        <v>95</v>
      </c>
      <c r="C41" s="57" t="s">
        <v>2</v>
      </c>
      <c r="D41" s="7" t="s">
        <v>45</v>
      </c>
      <c r="E41" s="8" t="s">
        <v>6</v>
      </c>
      <c r="F41" s="57" t="s">
        <v>192</v>
      </c>
      <c r="G41" s="92">
        <v>44438</v>
      </c>
      <c r="H41" s="6"/>
      <c r="I41" s="6">
        <v>623596</v>
      </c>
      <c r="J41" s="6">
        <f t="shared" si="0"/>
        <v>0</v>
      </c>
      <c r="K41" s="6">
        <f t="shared" si="3"/>
        <v>668022</v>
      </c>
      <c r="L41" s="11"/>
    </row>
    <row r="42" spans="1:15" ht="25.5" x14ac:dyDescent="0.2">
      <c r="A42" s="61" t="s">
        <v>141</v>
      </c>
      <c r="B42" s="52" t="s">
        <v>233</v>
      </c>
      <c r="C42" s="63" t="s">
        <v>2</v>
      </c>
      <c r="D42" s="53" t="s">
        <v>130</v>
      </c>
      <c r="E42" s="52" t="s">
        <v>29</v>
      </c>
      <c r="F42" s="58" t="s">
        <v>193</v>
      </c>
      <c r="G42" s="92">
        <v>44438</v>
      </c>
      <c r="H42" s="6">
        <v>150714</v>
      </c>
      <c r="I42" s="6"/>
      <c r="J42" s="6">
        <f>ROUND(H42/119.7*125.2,0)</f>
        <v>157639</v>
      </c>
      <c r="K42" s="6">
        <f>ROUND(I42/115.1*123.3,0)</f>
        <v>0</v>
      </c>
      <c r="L42" s="49"/>
      <c r="M42" s="20"/>
      <c r="N42" s="20"/>
      <c r="O42" s="20"/>
    </row>
    <row r="43" spans="1:15" x14ac:dyDescent="0.2">
      <c r="A43" s="22" t="s">
        <v>232</v>
      </c>
      <c r="B43" s="52" t="s">
        <v>233</v>
      </c>
      <c r="C43" s="62" t="s">
        <v>2</v>
      </c>
      <c r="D43" s="25" t="s">
        <v>234</v>
      </c>
      <c r="E43" s="22"/>
      <c r="F43" s="58"/>
      <c r="G43" s="48"/>
      <c r="H43" s="96">
        <v>3997819</v>
      </c>
      <c r="I43" s="96">
        <v>84000</v>
      </c>
      <c r="J43" s="6">
        <f>ROUND(H43/119.7*125.2,0)</f>
        <v>4181512</v>
      </c>
      <c r="K43" s="6">
        <f>ROUND(I43/115.1*123.3,0)</f>
        <v>89984</v>
      </c>
      <c r="L43" s="23"/>
    </row>
    <row r="44" spans="1:15" x14ac:dyDescent="0.2">
      <c r="A44" s="57" t="s">
        <v>110</v>
      </c>
      <c r="B44" s="8" t="s">
        <v>111</v>
      </c>
      <c r="C44" s="57" t="s">
        <v>2</v>
      </c>
      <c r="D44" s="7" t="s">
        <v>21</v>
      </c>
      <c r="E44" s="8" t="s">
        <v>6</v>
      </c>
      <c r="F44" s="57" t="s">
        <v>194</v>
      </c>
      <c r="G44" s="92">
        <v>44438</v>
      </c>
      <c r="H44" s="6">
        <v>12194207</v>
      </c>
      <c r="I44" s="6"/>
      <c r="J44" s="6">
        <f t="shared" si="0"/>
        <v>12754509</v>
      </c>
      <c r="K44" s="6">
        <f t="shared" si="3"/>
        <v>0</v>
      </c>
      <c r="L44" s="11"/>
    </row>
    <row r="45" spans="1:15" ht="12.75" customHeight="1" x14ac:dyDescent="0.2">
      <c r="A45" s="58" t="s">
        <v>159</v>
      </c>
      <c r="B45" s="22" t="s">
        <v>112</v>
      </c>
      <c r="C45" s="62" t="s">
        <v>2</v>
      </c>
      <c r="D45" s="7" t="s">
        <v>157</v>
      </c>
      <c r="E45" s="8" t="s">
        <v>156</v>
      </c>
      <c r="F45" s="58"/>
      <c r="G45" s="48"/>
      <c r="H45" s="6">
        <v>110802</v>
      </c>
      <c r="I45" s="6"/>
      <c r="J45" s="6">
        <f t="shared" si="0"/>
        <v>115893</v>
      </c>
      <c r="K45" s="6">
        <f t="shared" si="3"/>
        <v>0</v>
      </c>
      <c r="L45" s="11"/>
    </row>
    <row r="46" spans="1:15" ht="12.75" customHeight="1" x14ac:dyDescent="0.2">
      <c r="A46" s="58" t="s">
        <v>160</v>
      </c>
      <c r="B46" s="8" t="s">
        <v>158</v>
      </c>
      <c r="C46" s="62" t="s">
        <v>2</v>
      </c>
      <c r="D46" s="7" t="s">
        <v>157</v>
      </c>
      <c r="E46" s="8" t="s">
        <v>156</v>
      </c>
      <c r="F46" s="57"/>
      <c r="G46" s="92"/>
      <c r="H46" s="6">
        <v>110802</v>
      </c>
      <c r="I46" s="6"/>
      <c r="J46" s="6">
        <f t="shared" si="0"/>
        <v>115893</v>
      </c>
      <c r="K46" s="6">
        <f t="shared" si="3"/>
        <v>0</v>
      </c>
      <c r="L46" s="11"/>
    </row>
    <row r="47" spans="1:15" ht="12.75" customHeight="1" x14ac:dyDescent="0.2">
      <c r="A47" s="58" t="s">
        <v>161</v>
      </c>
      <c r="B47" s="8" t="s">
        <v>112</v>
      </c>
      <c r="C47" s="62" t="s">
        <v>2</v>
      </c>
      <c r="D47" s="7" t="s">
        <v>157</v>
      </c>
      <c r="E47" s="22" t="s">
        <v>156</v>
      </c>
      <c r="F47" s="57"/>
      <c r="G47" s="92"/>
      <c r="H47" s="6">
        <v>110802</v>
      </c>
      <c r="I47" s="6"/>
      <c r="J47" s="6">
        <f t="shared" si="0"/>
        <v>115893</v>
      </c>
      <c r="K47" s="6">
        <f t="shared" si="3"/>
        <v>0</v>
      </c>
      <c r="L47" s="11"/>
    </row>
    <row r="48" spans="1:15" ht="25.5" x14ac:dyDescent="0.2">
      <c r="A48" s="22" t="s">
        <v>243</v>
      </c>
      <c r="B48" s="22" t="s">
        <v>244</v>
      </c>
      <c r="C48" s="62" t="s">
        <v>2</v>
      </c>
      <c r="D48" s="25" t="s">
        <v>245</v>
      </c>
      <c r="E48" s="22"/>
      <c r="F48" s="58"/>
      <c r="G48" s="48"/>
      <c r="H48" s="49"/>
      <c r="I48" s="49"/>
      <c r="J48" s="96">
        <v>1069000</v>
      </c>
      <c r="K48" s="49"/>
      <c r="L48" s="23"/>
    </row>
    <row r="49" spans="1:15" x14ac:dyDescent="0.2">
      <c r="A49" s="57" t="s">
        <v>222</v>
      </c>
      <c r="B49" s="8" t="s">
        <v>223</v>
      </c>
      <c r="C49" s="57" t="s">
        <v>2</v>
      </c>
      <c r="D49" s="7" t="s">
        <v>224</v>
      </c>
      <c r="E49" s="8"/>
      <c r="F49" s="57"/>
      <c r="G49" s="92"/>
      <c r="H49" s="6"/>
      <c r="I49" s="6">
        <v>26606</v>
      </c>
      <c r="J49" s="6">
        <f t="shared" si="0"/>
        <v>0</v>
      </c>
      <c r="K49" s="6">
        <f t="shared" si="3"/>
        <v>28501</v>
      </c>
      <c r="L49" s="11"/>
    </row>
    <row r="50" spans="1:15" ht="12.75" customHeight="1" x14ac:dyDescent="0.2">
      <c r="A50" s="57" t="s">
        <v>63</v>
      </c>
      <c r="B50" s="8" t="s">
        <v>99</v>
      </c>
      <c r="C50" s="57" t="s">
        <v>2</v>
      </c>
      <c r="D50" s="7" t="s">
        <v>64</v>
      </c>
      <c r="E50" s="8"/>
      <c r="F50" s="57" t="s">
        <v>195</v>
      </c>
      <c r="G50" s="15">
        <v>44438</v>
      </c>
      <c r="H50" s="6">
        <v>602860</v>
      </c>
      <c r="I50" s="6"/>
      <c r="J50" s="6">
        <f t="shared" si="0"/>
        <v>630560</v>
      </c>
      <c r="K50" s="6">
        <f t="shared" si="3"/>
        <v>0</v>
      </c>
      <c r="L50" s="11"/>
    </row>
    <row r="51" spans="1:15" x14ac:dyDescent="0.2">
      <c r="A51" s="57" t="s">
        <v>63</v>
      </c>
      <c r="B51" s="8" t="s">
        <v>99</v>
      </c>
      <c r="C51" s="57" t="s">
        <v>2</v>
      </c>
      <c r="D51" s="7" t="s">
        <v>65</v>
      </c>
      <c r="E51" s="8"/>
      <c r="F51" s="57" t="s">
        <v>196</v>
      </c>
      <c r="G51" s="15">
        <v>44438</v>
      </c>
      <c r="H51" s="6">
        <v>280878</v>
      </c>
      <c r="I51" s="6"/>
      <c r="J51" s="6">
        <f t="shared" si="0"/>
        <v>293784</v>
      </c>
      <c r="K51" s="6">
        <f t="shared" si="3"/>
        <v>0</v>
      </c>
      <c r="L51" s="11"/>
    </row>
    <row r="52" spans="1:15" ht="12.75" customHeight="1" x14ac:dyDescent="0.2">
      <c r="A52" s="57" t="s">
        <v>63</v>
      </c>
      <c r="B52" s="8" t="s">
        <v>99</v>
      </c>
      <c r="C52" s="57" t="s">
        <v>2</v>
      </c>
      <c r="D52" s="7" t="s">
        <v>66</v>
      </c>
      <c r="E52" s="8"/>
      <c r="F52" s="57" t="s">
        <v>197</v>
      </c>
      <c r="G52" s="15">
        <v>44438</v>
      </c>
      <c r="H52" s="6">
        <v>493249</v>
      </c>
      <c r="I52" s="6"/>
      <c r="J52" s="6">
        <f t="shared" si="0"/>
        <v>515913</v>
      </c>
      <c r="K52" s="6">
        <f t="shared" si="3"/>
        <v>0</v>
      </c>
      <c r="L52" s="11"/>
    </row>
    <row r="53" spans="1:15" ht="25.5" x14ac:dyDescent="0.2">
      <c r="A53" s="57" t="s">
        <v>63</v>
      </c>
      <c r="B53" s="8" t="s">
        <v>99</v>
      </c>
      <c r="C53" s="57" t="s">
        <v>2</v>
      </c>
      <c r="D53" s="7" t="s">
        <v>67</v>
      </c>
      <c r="E53" s="8"/>
      <c r="F53" s="57" t="s">
        <v>198</v>
      </c>
      <c r="G53" s="15">
        <v>44438</v>
      </c>
      <c r="H53" s="6">
        <v>131533</v>
      </c>
      <c r="I53" s="6"/>
      <c r="J53" s="6">
        <f t="shared" si="0"/>
        <v>137577</v>
      </c>
      <c r="K53" s="6">
        <f t="shared" si="3"/>
        <v>0</v>
      </c>
      <c r="L53" s="11"/>
    </row>
    <row r="54" spans="1:15" ht="12.75" customHeight="1" x14ac:dyDescent="0.2">
      <c r="A54" s="57" t="s">
        <v>63</v>
      </c>
      <c r="B54" s="8" t="s">
        <v>99</v>
      </c>
      <c r="C54" s="57" t="s">
        <v>2</v>
      </c>
      <c r="D54" s="7" t="s">
        <v>68</v>
      </c>
      <c r="E54" s="8"/>
      <c r="F54" s="57" t="s">
        <v>199</v>
      </c>
      <c r="G54" s="15">
        <v>44438</v>
      </c>
      <c r="H54" s="6">
        <v>82209</v>
      </c>
      <c r="I54" s="6"/>
      <c r="J54" s="6">
        <f t="shared" si="0"/>
        <v>85986</v>
      </c>
      <c r="K54" s="6">
        <f t="shared" si="3"/>
        <v>0</v>
      </c>
      <c r="L54" s="11"/>
    </row>
    <row r="55" spans="1:15" x14ac:dyDescent="0.2">
      <c r="A55" s="22" t="s">
        <v>226</v>
      </c>
      <c r="B55" s="22" t="s">
        <v>227</v>
      </c>
      <c r="C55" s="68" t="s">
        <v>2</v>
      </c>
      <c r="D55" s="25" t="s">
        <v>225</v>
      </c>
      <c r="E55" s="22"/>
      <c r="F55" s="58"/>
      <c r="G55" s="48"/>
      <c r="H55" s="94" t="s">
        <v>228</v>
      </c>
      <c r="I55" s="6"/>
      <c r="J55" s="94" t="s">
        <v>228</v>
      </c>
      <c r="K55" s="6">
        <f t="shared" si="3"/>
        <v>0</v>
      </c>
      <c r="L55" s="23"/>
    </row>
    <row r="56" spans="1:15" ht="11.25" customHeight="1" x14ac:dyDescent="0.2">
      <c r="A56" s="57" t="s">
        <v>154</v>
      </c>
      <c r="B56" s="8" t="s">
        <v>151</v>
      </c>
      <c r="C56" s="57" t="s">
        <v>2</v>
      </c>
      <c r="D56" s="19" t="s">
        <v>146</v>
      </c>
      <c r="E56" s="8" t="s">
        <v>6</v>
      </c>
      <c r="F56" s="55" t="s">
        <v>200</v>
      </c>
      <c r="G56" s="93">
        <v>43798</v>
      </c>
      <c r="H56" s="6">
        <v>3509500</v>
      </c>
      <c r="I56" s="6"/>
      <c r="J56" s="6">
        <f t="shared" si="0"/>
        <v>3670755</v>
      </c>
      <c r="K56" s="6">
        <f t="shared" si="3"/>
        <v>0</v>
      </c>
      <c r="L56" s="11"/>
      <c r="M56" s="64"/>
    </row>
    <row r="57" spans="1:15" ht="11.25" customHeight="1" x14ac:dyDescent="0.2">
      <c r="A57" s="57" t="s">
        <v>154</v>
      </c>
      <c r="B57" s="8" t="s">
        <v>151</v>
      </c>
      <c r="C57" s="57" t="s">
        <v>2</v>
      </c>
      <c r="D57" s="19" t="s">
        <v>146</v>
      </c>
      <c r="E57" s="8" t="s">
        <v>6</v>
      </c>
      <c r="F57" s="57" t="s">
        <v>201</v>
      </c>
      <c r="G57" s="15">
        <v>43798</v>
      </c>
      <c r="H57" s="6"/>
      <c r="I57" s="6">
        <v>913184</v>
      </c>
      <c r="J57" s="6">
        <f t="shared" si="0"/>
        <v>0</v>
      </c>
      <c r="K57" s="6">
        <f t="shared" si="3"/>
        <v>978241</v>
      </c>
      <c r="L57" s="11"/>
      <c r="M57" s="64"/>
    </row>
    <row r="58" spans="1:15" x14ac:dyDescent="0.2">
      <c r="A58" s="57" t="s">
        <v>84</v>
      </c>
      <c r="B58" s="8" t="s">
        <v>100</v>
      </c>
      <c r="C58" s="57" t="s">
        <v>2</v>
      </c>
      <c r="D58" s="7" t="s">
        <v>57</v>
      </c>
      <c r="E58" s="8" t="s">
        <v>27</v>
      </c>
      <c r="F58" s="57" t="s">
        <v>202</v>
      </c>
      <c r="G58" s="92">
        <v>44438</v>
      </c>
      <c r="H58" s="6">
        <v>75358</v>
      </c>
      <c r="I58" s="6"/>
      <c r="J58" s="6">
        <f t="shared" si="0"/>
        <v>78821</v>
      </c>
      <c r="K58" s="6">
        <f t="shared" si="3"/>
        <v>0</v>
      </c>
      <c r="L58" s="11"/>
    </row>
    <row r="59" spans="1:15" x14ac:dyDescent="0.2">
      <c r="A59" s="57" t="s">
        <v>84</v>
      </c>
      <c r="B59" s="8" t="s">
        <v>100</v>
      </c>
      <c r="C59" s="57" t="s">
        <v>2</v>
      </c>
      <c r="D59" s="7" t="s">
        <v>57</v>
      </c>
      <c r="E59" s="8" t="s">
        <v>27</v>
      </c>
      <c r="F59" s="57" t="s">
        <v>203</v>
      </c>
      <c r="G59" s="92">
        <v>44438</v>
      </c>
      <c r="H59" s="6"/>
      <c r="I59" s="6">
        <v>20379</v>
      </c>
      <c r="J59" s="6">
        <f t="shared" si="0"/>
        <v>0</v>
      </c>
      <c r="K59" s="6">
        <f t="shared" si="3"/>
        <v>21831</v>
      </c>
      <c r="L59" s="11"/>
    </row>
    <row r="60" spans="1:15" ht="25.5" x14ac:dyDescent="0.2">
      <c r="A60" s="57" t="s">
        <v>120</v>
      </c>
      <c r="B60" s="8" t="s">
        <v>134</v>
      </c>
      <c r="C60" s="57" t="s">
        <v>2</v>
      </c>
      <c r="D60" s="7" t="s">
        <v>79</v>
      </c>
      <c r="E60" s="8" t="s">
        <v>6</v>
      </c>
      <c r="F60" s="57" t="s">
        <v>204</v>
      </c>
      <c r="G60" s="15">
        <v>44438</v>
      </c>
      <c r="H60" s="6">
        <v>4076153</v>
      </c>
      <c r="I60" s="6"/>
      <c r="J60" s="6">
        <f t="shared" si="0"/>
        <v>4263445</v>
      </c>
      <c r="K60" s="6">
        <f t="shared" si="3"/>
        <v>0</v>
      </c>
      <c r="L60" s="11"/>
    </row>
    <row r="61" spans="1:15" ht="25.5" x14ac:dyDescent="0.2">
      <c r="A61" s="57" t="s">
        <v>101</v>
      </c>
      <c r="B61" s="8" t="s">
        <v>102</v>
      </c>
      <c r="C61" s="57" t="s">
        <v>2</v>
      </c>
      <c r="D61" s="7" t="s">
        <v>43</v>
      </c>
      <c r="E61" s="8" t="s">
        <v>6</v>
      </c>
      <c r="F61" s="57" t="s">
        <v>205</v>
      </c>
      <c r="G61" s="92">
        <v>44438</v>
      </c>
      <c r="H61" s="6">
        <v>2777265</v>
      </c>
      <c r="I61" s="6"/>
      <c r="J61" s="6">
        <f t="shared" ref="J61:J80" si="4">ROUND(H61/119.7*125.2,0)</f>
        <v>2904875</v>
      </c>
      <c r="K61" s="6">
        <f t="shared" si="3"/>
        <v>0</v>
      </c>
      <c r="L61" s="11"/>
      <c r="O61" s="20"/>
    </row>
    <row r="62" spans="1:15" ht="25.5" x14ac:dyDescent="0.2">
      <c r="A62" s="57" t="s">
        <v>101</v>
      </c>
      <c r="B62" s="8" t="s">
        <v>102</v>
      </c>
      <c r="C62" s="57" t="s">
        <v>2</v>
      </c>
      <c r="D62" s="7" t="s">
        <v>43</v>
      </c>
      <c r="E62" s="8" t="s">
        <v>6</v>
      </c>
      <c r="F62" s="57" t="s">
        <v>206</v>
      </c>
      <c r="G62" s="92">
        <v>44438</v>
      </c>
      <c r="H62" s="6"/>
      <c r="I62" s="6">
        <v>607293</v>
      </c>
      <c r="J62" s="6">
        <f t="shared" si="4"/>
        <v>0</v>
      </c>
      <c r="K62" s="6">
        <f t="shared" si="3"/>
        <v>650558</v>
      </c>
      <c r="L62" s="11"/>
      <c r="O62" s="20"/>
    </row>
    <row r="63" spans="1:15" ht="12.75" customHeight="1" x14ac:dyDescent="0.2">
      <c r="A63" s="57" t="s">
        <v>50</v>
      </c>
      <c r="B63" s="8" t="s">
        <v>113</v>
      </c>
      <c r="C63" s="57" t="s">
        <v>2</v>
      </c>
      <c r="D63" s="7" t="s">
        <v>7</v>
      </c>
      <c r="E63" s="8" t="s">
        <v>6</v>
      </c>
      <c r="F63" s="57" t="s">
        <v>207</v>
      </c>
      <c r="G63" s="15">
        <v>44438</v>
      </c>
      <c r="H63" s="6">
        <v>9727962</v>
      </c>
      <c r="I63" s="6"/>
      <c r="J63" s="6">
        <f t="shared" si="4"/>
        <v>10174944</v>
      </c>
      <c r="K63" s="6">
        <f t="shared" si="3"/>
        <v>0</v>
      </c>
      <c r="L63" s="11"/>
      <c r="M63" s="24"/>
      <c r="O63" s="20"/>
    </row>
    <row r="64" spans="1:15" ht="12.75" customHeight="1" x14ac:dyDescent="0.2">
      <c r="A64" s="57" t="s">
        <v>50</v>
      </c>
      <c r="B64" s="8" t="s">
        <v>113</v>
      </c>
      <c r="C64" s="57" t="s">
        <v>2</v>
      </c>
      <c r="D64" s="7" t="s">
        <v>7</v>
      </c>
      <c r="E64" s="8" t="s">
        <v>6</v>
      </c>
      <c r="F64" s="57" t="s">
        <v>208</v>
      </c>
      <c r="G64" s="15">
        <v>43798</v>
      </c>
      <c r="H64" s="6"/>
      <c r="I64" s="6">
        <v>3457551</v>
      </c>
      <c r="J64" s="6">
        <f t="shared" si="4"/>
        <v>0</v>
      </c>
      <c r="K64" s="6">
        <f t="shared" si="3"/>
        <v>3703875</v>
      </c>
      <c r="L64" s="11"/>
      <c r="M64" s="24"/>
      <c r="O64" s="20"/>
    </row>
    <row r="65" spans="1:15" ht="12.75" customHeight="1" x14ac:dyDescent="0.2">
      <c r="A65" s="57" t="s">
        <v>71</v>
      </c>
      <c r="B65" s="8" t="s">
        <v>113</v>
      </c>
      <c r="C65" s="57" t="s">
        <v>2</v>
      </c>
      <c r="D65" s="7" t="s">
        <v>72</v>
      </c>
      <c r="E65" s="8" t="s">
        <v>35</v>
      </c>
      <c r="F65" s="57" t="s">
        <v>209</v>
      </c>
      <c r="G65" s="92">
        <v>44438</v>
      </c>
      <c r="H65" s="6">
        <v>6946587</v>
      </c>
      <c r="I65" s="6"/>
      <c r="J65" s="6">
        <f t="shared" si="4"/>
        <v>7265770</v>
      </c>
      <c r="K65" s="6">
        <f t="shared" ref="K65:K80" si="5">ROUND(I65/115.1*123.3,0)</f>
        <v>0</v>
      </c>
      <c r="L65" s="11"/>
    </row>
    <row r="66" spans="1:15" ht="12.75" customHeight="1" x14ac:dyDescent="0.2">
      <c r="A66" s="57" t="s">
        <v>71</v>
      </c>
      <c r="B66" s="8" t="s">
        <v>113</v>
      </c>
      <c r="C66" s="57" t="s">
        <v>2</v>
      </c>
      <c r="D66" s="7" t="s">
        <v>72</v>
      </c>
      <c r="E66" s="8" t="s">
        <v>35</v>
      </c>
      <c r="F66" s="57" t="s">
        <v>210</v>
      </c>
      <c r="G66" s="92">
        <v>44438</v>
      </c>
      <c r="H66" s="6"/>
      <c r="I66" s="6">
        <v>1517553</v>
      </c>
      <c r="J66" s="6">
        <f t="shared" si="4"/>
        <v>0</v>
      </c>
      <c r="K66" s="6">
        <f t="shared" si="5"/>
        <v>1625667</v>
      </c>
      <c r="L66" s="11"/>
    </row>
    <row r="67" spans="1:15" ht="12.75" customHeight="1" x14ac:dyDescent="0.2">
      <c r="A67" s="59" t="s">
        <v>121</v>
      </c>
      <c r="B67" s="8" t="s">
        <v>114</v>
      </c>
      <c r="C67" s="57" t="s">
        <v>2</v>
      </c>
      <c r="D67" s="7" t="s">
        <v>25</v>
      </c>
      <c r="E67" s="8" t="s">
        <v>6</v>
      </c>
      <c r="F67" s="57" t="s">
        <v>153</v>
      </c>
      <c r="G67" s="15">
        <v>43798</v>
      </c>
      <c r="H67" s="6">
        <v>2995177</v>
      </c>
      <c r="I67" s="6"/>
      <c r="J67" s="6">
        <f t="shared" si="4"/>
        <v>3132800</v>
      </c>
      <c r="K67" s="6">
        <f t="shared" si="5"/>
        <v>0</v>
      </c>
      <c r="L67" s="11"/>
    </row>
    <row r="68" spans="1:15" ht="25.5" x14ac:dyDescent="0.2">
      <c r="A68" s="60" t="s">
        <v>76</v>
      </c>
      <c r="B68" s="8" t="s">
        <v>103</v>
      </c>
      <c r="C68" s="62" t="s">
        <v>2</v>
      </c>
      <c r="D68" s="25" t="s">
        <v>78</v>
      </c>
      <c r="E68" s="22"/>
      <c r="F68" s="57" t="s">
        <v>211</v>
      </c>
      <c r="G68" s="92">
        <v>44438</v>
      </c>
      <c r="H68" s="6">
        <v>1788027</v>
      </c>
      <c r="I68" s="6"/>
      <c r="J68" s="6">
        <f t="shared" si="4"/>
        <v>1870184</v>
      </c>
      <c r="K68" s="6">
        <f t="shared" si="5"/>
        <v>0</v>
      </c>
      <c r="L68" s="23"/>
      <c r="O68" s="20"/>
    </row>
    <row r="69" spans="1:15" x14ac:dyDescent="0.2">
      <c r="A69" s="59" t="s">
        <v>104</v>
      </c>
      <c r="B69" s="8" t="s">
        <v>103</v>
      </c>
      <c r="C69" s="57" t="s">
        <v>2</v>
      </c>
      <c r="D69" s="7" t="s">
        <v>4</v>
      </c>
      <c r="E69" s="8" t="s">
        <v>3</v>
      </c>
      <c r="F69" s="57" t="s">
        <v>212</v>
      </c>
      <c r="G69" s="92">
        <v>44438</v>
      </c>
      <c r="H69" s="6"/>
      <c r="I69" s="6">
        <v>460564</v>
      </c>
      <c r="J69" s="6">
        <f t="shared" si="4"/>
        <v>0</v>
      </c>
      <c r="K69" s="6">
        <f t="shared" si="5"/>
        <v>493376</v>
      </c>
      <c r="L69" s="11"/>
    </row>
    <row r="70" spans="1:15" x14ac:dyDescent="0.2">
      <c r="A70" s="59" t="s">
        <v>115</v>
      </c>
      <c r="B70" s="8" t="s">
        <v>103</v>
      </c>
      <c r="C70" s="57" t="s">
        <v>2</v>
      </c>
      <c r="D70" s="7" t="s">
        <v>4</v>
      </c>
      <c r="E70" s="8" t="s">
        <v>3</v>
      </c>
      <c r="F70" s="57" t="s">
        <v>213</v>
      </c>
      <c r="G70" s="92">
        <v>44438</v>
      </c>
      <c r="H70" s="6">
        <v>5377782</v>
      </c>
      <c r="I70" s="6"/>
      <c r="J70" s="6">
        <f t="shared" si="4"/>
        <v>5624881</v>
      </c>
      <c r="K70" s="6">
        <f t="shared" si="5"/>
        <v>0</v>
      </c>
      <c r="L70" s="11"/>
    </row>
    <row r="71" spans="1:15" s="20" customFormat="1" ht="25.5" x14ac:dyDescent="0.2">
      <c r="A71" s="57" t="s">
        <v>48</v>
      </c>
      <c r="B71" s="8" t="s">
        <v>125</v>
      </c>
      <c r="C71" s="57" t="s">
        <v>2</v>
      </c>
      <c r="D71" s="7" t="s">
        <v>49</v>
      </c>
      <c r="E71" s="8" t="s">
        <v>3</v>
      </c>
      <c r="F71" s="57" t="s">
        <v>214</v>
      </c>
      <c r="G71" s="15">
        <v>44438</v>
      </c>
      <c r="H71" s="6">
        <v>1082407</v>
      </c>
      <c r="I71" s="6"/>
      <c r="J71" s="6">
        <f t="shared" si="4"/>
        <v>1132142</v>
      </c>
      <c r="K71" s="6">
        <f t="shared" si="5"/>
        <v>0</v>
      </c>
      <c r="L71" s="11"/>
      <c r="M71" s="24"/>
      <c r="N71" s="2"/>
      <c r="O71" s="2"/>
    </row>
    <row r="72" spans="1:15" s="20" customFormat="1" ht="25.5" x14ac:dyDescent="0.2">
      <c r="A72" s="57" t="s">
        <v>48</v>
      </c>
      <c r="B72" s="8" t="s">
        <v>125</v>
      </c>
      <c r="C72" s="57" t="s">
        <v>2</v>
      </c>
      <c r="D72" s="7" t="s">
        <v>49</v>
      </c>
      <c r="E72" s="8" t="s">
        <v>3</v>
      </c>
      <c r="F72" s="57" t="s">
        <v>215</v>
      </c>
      <c r="G72" s="15">
        <v>44438</v>
      </c>
      <c r="H72" s="6"/>
      <c r="I72" s="6">
        <v>186127</v>
      </c>
      <c r="J72" s="6">
        <f t="shared" si="4"/>
        <v>0</v>
      </c>
      <c r="K72" s="6">
        <f t="shared" si="5"/>
        <v>199387</v>
      </c>
      <c r="L72" s="11"/>
      <c r="M72" s="24"/>
      <c r="N72" s="2"/>
      <c r="O72" s="2"/>
    </row>
    <row r="73" spans="1:15" s="20" customFormat="1" x14ac:dyDescent="0.2">
      <c r="A73" s="57" t="s">
        <v>129</v>
      </c>
      <c r="B73" s="8" t="s">
        <v>125</v>
      </c>
      <c r="C73" s="57" t="s">
        <v>2</v>
      </c>
      <c r="D73" s="7" t="s">
        <v>126</v>
      </c>
      <c r="E73" s="8"/>
      <c r="F73" s="57" t="s">
        <v>127</v>
      </c>
      <c r="G73" s="15">
        <v>41170</v>
      </c>
      <c r="H73" s="6">
        <v>5059615</v>
      </c>
      <c r="I73" s="6"/>
      <c r="J73" s="6">
        <f t="shared" si="4"/>
        <v>5292095</v>
      </c>
      <c r="K73" s="6">
        <f t="shared" si="5"/>
        <v>0</v>
      </c>
      <c r="L73" s="11"/>
      <c r="M73" s="24"/>
      <c r="N73" s="2"/>
      <c r="O73" s="2"/>
    </row>
    <row r="74" spans="1:15" x14ac:dyDescent="0.2">
      <c r="A74" s="55" t="s">
        <v>129</v>
      </c>
      <c r="B74" s="18" t="s">
        <v>125</v>
      </c>
      <c r="C74" s="55" t="s">
        <v>2</v>
      </c>
      <c r="D74" s="19" t="s">
        <v>126</v>
      </c>
      <c r="E74" s="18"/>
      <c r="F74" s="57" t="s">
        <v>128</v>
      </c>
      <c r="G74" s="15">
        <v>41170</v>
      </c>
      <c r="H74" s="6"/>
      <c r="I74" s="6">
        <v>337415</v>
      </c>
      <c r="J74" s="6">
        <f t="shared" si="4"/>
        <v>0</v>
      </c>
      <c r="K74" s="6">
        <f t="shared" si="5"/>
        <v>361453</v>
      </c>
      <c r="L74" s="10"/>
      <c r="M74" s="26"/>
      <c r="N74" s="20"/>
    </row>
    <row r="75" spans="1:15" x14ac:dyDescent="0.2">
      <c r="A75" s="58" t="s">
        <v>69</v>
      </c>
      <c r="B75" s="8" t="s">
        <v>125</v>
      </c>
      <c r="C75" s="62" t="s">
        <v>2</v>
      </c>
      <c r="D75" s="25" t="s">
        <v>85</v>
      </c>
      <c r="E75" s="22"/>
      <c r="F75" s="57" t="s">
        <v>216</v>
      </c>
      <c r="G75" s="92">
        <v>44438</v>
      </c>
      <c r="H75" s="6"/>
      <c r="I75" s="6">
        <v>884446</v>
      </c>
      <c r="J75" s="6">
        <f t="shared" si="4"/>
        <v>0</v>
      </c>
      <c r="K75" s="6">
        <f t="shared" si="5"/>
        <v>947456</v>
      </c>
      <c r="L75" s="23"/>
      <c r="N75" s="27"/>
    </row>
    <row r="76" spans="1:15" ht="12.75" customHeight="1" x14ac:dyDescent="0.2">
      <c r="A76" s="55" t="s">
        <v>47</v>
      </c>
      <c r="B76" s="18" t="s">
        <v>116</v>
      </c>
      <c r="C76" s="55" t="s">
        <v>22</v>
      </c>
      <c r="D76" s="19" t="s">
        <v>23</v>
      </c>
      <c r="E76" s="18" t="s">
        <v>6</v>
      </c>
      <c r="F76" s="57" t="s">
        <v>217</v>
      </c>
      <c r="G76" s="15">
        <v>44438</v>
      </c>
      <c r="H76" s="6">
        <v>924841</v>
      </c>
      <c r="I76" s="6"/>
      <c r="J76" s="6">
        <f t="shared" si="4"/>
        <v>967336</v>
      </c>
      <c r="K76" s="6">
        <f t="shared" si="5"/>
        <v>0</v>
      </c>
      <c r="L76" s="10"/>
      <c r="M76" s="20"/>
      <c r="N76" s="20"/>
    </row>
    <row r="77" spans="1:15" x14ac:dyDescent="0.2">
      <c r="A77" s="55" t="s">
        <v>75</v>
      </c>
      <c r="B77" s="17" t="s">
        <v>117</v>
      </c>
      <c r="C77" s="55" t="s">
        <v>22</v>
      </c>
      <c r="D77" s="19" t="s">
        <v>40</v>
      </c>
      <c r="E77" s="17" t="s">
        <v>28</v>
      </c>
      <c r="F77" s="57" t="s">
        <v>218</v>
      </c>
      <c r="G77" s="15">
        <v>44438</v>
      </c>
      <c r="H77" s="6">
        <v>86318</v>
      </c>
      <c r="I77" s="6"/>
      <c r="J77" s="6">
        <f t="shared" si="4"/>
        <v>90284</v>
      </c>
      <c r="K77" s="6">
        <f t="shared" si="5"/>
        <v>0</v>
      </c>
      <c r="L77" s="10"/>
      <c r="M77" s="20"/>
      <c r="N77" s="20"/>
    </row>
    <row r="78" spans="1:15" x14ac:dyDescent="0.2">
      <c r="A78" s="57" t="s">
        <v>59</v>
      </c>
      <c r="B78" s="8" t="s">
        <v>88</v>
      </c>
      <c r="C78" s="57" t="s">
        <v>41</v>
      </c>
      <c r="D78" s="7" t="s">
        <v>40</v>
      </c>
      <c r="E78" s="8" t="s">
        <v>29</v>
      </c>
      <c r="F78" s="57" t="s">
        <v>219</v>
      </c>
      <c r="G78" s="92">
        <v>44438</v>
      </c>
      <c r="H78" s="6">
        <v>54805</v>
      </c>
      <c r="I78" s="6"/>
      <c r="J78" s="6">
        <f t="shared" si="4"/>
        <v>57323</v>
      </c>
      <c r="K78" s="6">
        <f t="shared" si="5"/>
        <v>0</v>
      </c>
      <c r="L78" s="11"/>
    </row>
    <row r="79" spans="1:15" x14ac:dyDescent="0.2">
      <c r="A79" s="55" t="s">
        <v>87</v>
      </c>
      <c r="B79" s="18" t="s">
        <v>88</v>
      </c>
      <c r="C79" s="55" t="s">
        <v>41</v>
      </c>
      <c r="D79" s="19" t="s">
        <v>42</v>
      </c>
      <c r="E79" s="18" t="s">
        <v>6</v>
      </c>
      <c r="F79" s="57" t="s">
        <v>220</v>
      </c>
      <c r="G79" s="92">
        <v>44438</v>
      </c>
      <c r="H79" s="6">
        <v>1349584</v>
      </c>
      <c r="I79" s="6"/>
      <c r="J79" s="6">
        <f t="shared" si="4"/>
        <v>1411595</v>
      </c>
      <c r="K79" s="6">
        <f t="shared" si="5"/>
        <v>0</v>
      </c>
      <c r="L79" s="69"/>
      <c r="M79" s="20"/>
      <c r="N79" s="20"/>
    </row>
    <row r="80" spans="1:15" x14ac:dyDescent="0.2">
      <c r="A80" s="55" t="s">
        <v>87</v>
      </c>
      <c r="B80" s="18" t="s">
        <v>88</v>
      </c>
      <c r="C80" s="55" t="s">
        <v>41</v>
      </c>
      <c r="D80" s="19" t="s">
        <v>42</v>
      </c>
      <c r="E80" s="18" t="s">
        <v>6</v>
      </c>
      <c r="F80" s="57" t="s">
        <v>221</v>
      </c>
      <c r="G80" s="92">
        <v>44438</v>
      </c>
      <c r="H80" s="6"/>
      <c r="I80" s="6">
        <v>328780</v>
      </c>
      <c r="J80" s="6">
        <f t="shared" si="4"/>
        <v>0</v>
      </c>
      <c r="K80" s="6">
        <f t="shared" si="5"/>
        <v>352203</v>
      </c>
      <c r="L80" s="69"/>
      <c r="M80" s="20"/>
      <c r="N80" s="20"/>
    </row>
    <row r="81" spans="1:12" s="33" customFormat="1" ht="13.5" thickBot="1" x14ac:dyDescent="0.25">
      <c r="A81" s="28"/>
      <c r="B81" s="28"/>
      <c r="C81" s="29"/>
      <c r="D81" s="30"/>
      <c r="E81" s="28"/>
      <c r="F81" s="103"/>
      <c r="G81" s="31"/>
      <c r="H81" s="32">
        <v>95958106</v>
      </c>
      <c r="I81" s="32">
        <v>14200344</v>
      </c>
      <c r="J81" s="32">
        <f>SUM(J5:J80)</f>
        <v>104909251</v>
      </c>
      <c r="K81" s="32">
        <f>SUM(K5:K80)</f>
        <v>15036994</v>
      </c>
      <c r="L81" s="32">
        <f t="shared" ref="L81" si="6">SUM(L5:L79)</f>
        <v>34714</v>
      </c>
    </row>
    <row r="82" spans="1:12" s="40" customFormat="1" ht="13.5" thickTop="1" x14ac:dyDescent="0.2">
      <c r="A82" s="34"/>
      <c r="B82" s="34"/>
      <c r="C82" s="35"/>
      <c r="D82" s="36"/>
      <c r="E82" s="34"/>
      <c r="F82" s="104"/>
      <c r="G82" s="37"/>
      <c r="H82" s="39"/>
      <c r="I82" s="39"/>
      <c r="J82" s="39"/>
      <c r="K82" s="39"/>
      <c r="L82" s="38"/>
    </row>
    <row r="83" spans="1:12" x14ac:dyDescent="0.2">
      <c r="A83" s="41"/>
      <c r="B83" s="41"/>
      <c r="C83" s="42"/>
      <c r="D83" s="43"/>
      <c r="E83" s="41"/>
      <c r="F83" s="105"/>
      <c r="G83" s="44"/>
      <c r="L83" s="90">
        <f>J81+K81+L81</f>
        <v>119980959</v>
      </c>
    </row>
    <row r="87" spans="1:12" x14ac:dyDescent="0.2">
      <c r="A87" s="41"/>
    </row>
  </sheetData>
  <autoFilter ref="A1:M81" xr:uid="{00000000-0001-0000-0100-000000000000}"/>
  <sortState xmlns:xlrd2="http://schemas.microsoft.com/office/spreadsheetml/2017/richdata2" ref="A5:O79">
    <sortCondition ref="C5:C79"/>
    <sortCondition ref="A5:A79"/>
  </sortState>
  <pageMargins left="0.59055118110236227" right="0.39370078740157483" top="1.5748031496062993" bottom="0.98425196850393704" header="0.31496062992125984" footer="0.70866141732283472"/>
  <pageSetup paperSize="9" scale="62" orientation="landscape" r:id="rId1"/>
  <headerFooter>
    <oddFooter>&amp;L&amp;"Arial,Standaard"&amp;F &amp;A&amp;C&amp;"Arial,Standaard"&amp;P</oddFooter>
  </headerFooter>
  <colBreaks count="1" manualBreakCount="1">
    <brk id="12" max="1048575" man="1"/>
  </colBreaks>
  <ignoredErrors>
    <ignoredError sqref="J44:K80 J5:K15 J16:K4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Cornelisse</dc:creator>
  <cp:lastModifiedBy>Petra Cornelisse</cp:lastModifiedBy>
  <cp:lastPrinted>2024-07-31T05:32:13Z</cp:lastPrinted>
  <dcterms:created xsi:type="dcterms:W3CDTF">2001-04-20T13:40:56Z</dcterms:created>
  <dcterms:modified xsi:type="dcterms:W3CDTF">2024-07-31T06:06:10Z</dcterms:modified>
</cp:coreProperties>
</file>