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Midden Groningen\Wagenpark\05) NvI\"/>
    </mc:Choice>
  </mc:AlternateContent>
  <bookViews>
    <workbookView xWindow="28680" yWindow="-120" windowWidth="29040" windowHeight="15840"/>
  </bookViews>
  <sheets>
    <sheet name="Polisoverzicht per Collectivite" sheetId="1" r:id="rId1"/>
  </sheets>
  <definedNames>
    <definedName name="_xlnm.Print_Titles" localSheetId="0">'Polisoverzicht per Collectivite'!$6:$6</definedName>
  </definedNames>
  <calcPr calcId="162913"/>
</workbook>
</file>

<file path=xl/calcChain.xml><?xml version="1.0" encoding="utf-8"?>
<calcChain xmlns="http://schemas.openxmlformats.org/spreadsheetml/2006/main">
  <c r="P107" i="1" l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J107" i="1" l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S110" i="1" l="1"/>
  <c r="R110" i="1"/>
  <c r="Q110" i="1"/>
  <c r="P110" i="1"/>
  <c r="N110" i="1"/>
  <c r="S112" i="1" l="1"/>
</calcChain>
</file>

<file path=xl/sharedStrings.xml><?xml version="1.0" encoding="utf-8"?>
<sst xmlns="http://schemas.openxmlformats.org/spreadsheetml/2006/main" count="763" uniqueCount="383">
  <si>
    <t/>
  </si>
  <si>
    <t xml:space="preserve">01305 Midden Groningen                   </t>
  </si>
  <si>
    <t>Branche</t>
  </si>
  <si>
    <t>Relatie</t>
  </si>
  <si>
    <t>Intern Nr</t>
  </si>
  <si>
    <t>Kenteken</t>
  </si>
  <si>
    <t>Meldcode</t>
  </si>
  <si>
    <t>Merk</t>
  </si>
  <si>
    <t>Bouwjaar</t>
  </si>
  <si>
    <t>Verz.som</t>
  </si>
  <si>
    <t>Gewicht</t>
  </si>
  <si>
    <t>Casco</t>
  </si>
  <si>
    <t>OI</t>
  </si>
  <si>
    <t>SVI</t>
  </si>
  <si>
    <t>Personenauto</t>
  </si>
  <si>
    <t>809 Midden-Groningen</t>
  </si>
  <si>
    <t>FAC06</t>
  </si>
  <si>
    <t xml:space="preserve">1TRK02    </t>
  </si>
  <si>
    <t>5395</t>
  </si>
  <si>
    <t xml:space="preserve">Ford                </t>
  </si>
  <si>
    <t xml:space="preserve"> </t>
  </si>
  <si>
    <t>BIB173</t>
  </si>
  <si>
    <t xml:space="preserve">ST639L    </t>
  </si>
  <si>
    <t>8933</t>
  </si>
  <si>
    <t xml:space="preserve">V.W.                </t>
  </si>
  <si>
    <t>BIB172</t>
  </si>
  <si>
    <t xml:space="preserve">ST640L    </t>
  </si>
  <si>
    <t>2311</t>
  </si>
  <si>
    <t>BIB187</t>
  </si>
  <si>
    <t xml:space="preserve">XD685Z    </t>
  </si>
  <si>
    <t>3898</t>
  </si>
  <si>
    <t xml:space="preserve">Volkswagen UP       </t>
  </si>
  <si>
    <t>FAC13</t>
  </si>
  <si>
    <t xml:space="preserve">XD684Z    </t>
  </si>
  <si>
    <t>3417</t>
  </si>
  <si>
    <t>BIB190</t>
  </si>
  <si>
    <t xml:space="preserve">XN688D    </t>
  </si>
  <si>
    <t>2722</t>
  </si>
  <si>
    <t xml:space="preserve">Volkswagen          </t>
  </si>
  <si>
    <t>OK003</t>
  </si>
  <si>
    <t xml:space="preserve">K082FJ    </t>
  </si>
  <si>
    <t>4681</t>
  </si>
  <si>
    <t xml:space="preserve">Renault ZOE         </t>
  </si>
  <si>
    <t>FAC09</t>
  </si>
  <si>
    <t xml:space="preserve">HV966P    </t>
  </si>
  <si>
    <t>4305</t>
  </si>
  <si>
    <t>FAC16</t>
  </si>
  <si>
    <t xml:space="preserve">G284BL    </t>
  </si>
  <si>
    <t>3826</t>
  </si>
  <si>
    <t>FAC17</t>
  </si>
  <si>
    <t xml:space="preserve">G285BL    </t>
  </si>
  <si>
    <t>4357</t>
  </si>
  <si>
    <t>FAC18</t>
  </si>
  <si>
    <t xml:space="preserve">G286BL    </t>
  </si>
  <si>
    <t>4540</t>
  </si>
  <si>
    <t>BIB198</t>
  </si>
  <si>
    <t xml:space="preserve">G682TH    </t>
  </si>
  <si>
    <t>1662</t>
  </si>
  <si>
    <t xml:space="preserve">VW                  </t>
  </si>
  <si>
    <t>BIB199</t>
  </si>
  <si>
    <t xml:space="preserve">G683TH    </t>
  </si>
  <si>
    <t>1247</t>
  </si>
  <si>
    <t>OK002</t>
  </si>
  <si>
    <t xml:space="preserve">ZG941H    </t>
  </si>
  <si>
    <t>4998</t>
  </si>
  <si>
    <t xml:space="preserve">VW Caddy Maxi       </t>
  </si>
  <si>
    <t>Aanhanger</t>
  </si>
  <si>
    <t>M65</t>
  </si>
  <si>
    <t xml:space="preserve">50WJXV    </t>
  </si>
  <si>
    <t>1209</t>
  </si>
  <si>
    <t xml:space="preserve">Bruns               </t>
  </si>
  <si>
    <t>BO84</t>
  </si>
  <si>
    <t xml:space="preserve">WZXV20    </t>
  </si>
  <si>
    <t>0394</t>
  </si>
  <si>
    <t xml:space="preserve">Hapert              </t>
  </si>
  <si>
    <t>AC23</t>
  </si>
  <si>
    <t xml:space="preserve">WGPH59    </t>
  </si>
  <si>
    <t>3793</t>
  </si>
  <si>
    <t xml:space="preserve">Anssems             </t>
  </si>
  <si>
    <t>BIB61</t>
  </si>
  <si>
    <t xml:space="preserve">46WLBR    </t>
  </si>
  <si>
    <t>5043</t>
  </si>
  <si>
    <t xml:space="preserve">Rom                 </t>
  </si>
  <si>
    <t>AC25</t>
  </si>
  <si>
    <t xml:space="preserve">WJHG75    </t>
  </si>
  <si>
    <t>1241</t>
  </si>
  <si>
    <t xml:space="preserve">Midas               </t>
  </si>
  <si>
    <t>AIB02</t>
  </si>
  <si>
    <t xml:space="preserve">WR13XF    </t>
  </si>
  <si>
    <t>4676</t>
  </si>
  <si>
    <t>AC49</t>
  </si>
  <si>
    <t xml:space="preserve">62WNPT    </t>
  </si>
  <si>
    <t>0758</t>
  </si>
  <si>
    <t xml:space="preserve">Kuiper wagenbouw    </t>
  </si>
  <si>
    <t>A53</t>
  </si>
  <si>
    <t xml:space="preserve">65WRZZ    </t>
  </si>
  <si>
    <t>7413</t>
  </si>
  <si>
    <t>A69</t>
  </si>
  <si>
    <t xml:space="preserve">74WDD2    </t>
  </si>
  <si>
    <t>4186</t>
  </si>
  <si>
    <t>Brian James Trailers</t>
  </si>
  <si>
    <t>A70</t>
  </si>
  <si>
    <t xml:space="preserve">60WDR4    </t>
  </si>
  <si>
    <t>1435</t>
  </si>
  <si>
    <t xml:space="preserve">saris               </t>
  </si>
  <si>
    <t>A73</t>
  </si>
  <si>
    <t xml:space="preserve">44WHX3    </t>
  </si>
  <si>
    <t>7027</t>
  </si>
  <si>
    <t>A74</t>
  </si>
  <si>
    <t xml:space="preserve">64WZBG    </t>
  </si>
  <si>
    <t>9790</t>
  </si>
  <si>
    <t xml:space="preserve">eduard              </t>
  </si>
  <si>
    <t>Bromfiets</t>
  </si>
  <si>
    <t>BOA1</t>
  </si>
  <si>
    <t xml:space="preserve">F318FV    </t>
  </si>
  <si>
    <t>1863</t>
  </si>
  <si>
    <t xml:space="preserve">Yamaha              </t>
  </si>
  <si>
    <t>GP323</t>
  </si>
  <si>
    <t xml:space="preserve">DDF94D    </t>
  </si>
  <si>
    <t>0618</t>
  </si>
  <si>
    <t>GP324</t>
  </si>
  <si>
    <t xml:space="preserve">DDZ27H    </t>
  </si>
  <si>
    <t>0413</t>
  </si>
  <si>
    <t>GP325</t>
  </si>
  <si>
    <t xml:space="preserve">DDZ28H    </t>
  </si>
  <si>
    <t>0620</t>
  </si>
  <si>
    <t>GP326</t>
  </si>
  <si>
    <t xml:space="preserve">DFF13L    </t>
  </si>
  <si>
    <t>0721</t>
  </si>
  <si>
    <t>GP327</t>
  </si>
  <si>
    <t xml:space="preserve">DFF15L    </t>
  </si>
  <si>
    <t>0725</t>
  </si>
  <si>
    <t>GP328</t>
  </si>
  <si>
    <t xml:space="preserve">DFF16L    </t>
  </si>
  <si>
    <t>0727</t>
  </si>
  <si>
    <t>WMO</t>
  </si>
  <si>
    <t xml:space="preserve">FZ681G    </t>
  </si>
  <si>
    <t>6560</t>
  </si>
  <si>
    <t xml:space="preserve">Aixam               </t>
  </si>
  <si>
    <t>Bestelauto</t>
  </si>
  <si>
    <t>BIB143</t>
  </si>
  <si>
    <t xml:space="preserve">V834BX    </t>
  </si>
  <si>
    <t>3537</t>
  </si>
  <si>
    <t xml:space="preserve">Fiat                </t>
  </si>
  <si>
    <t>BIB05</t>
  </si>
  <si>
    <t xml:space="preserve">3VTF50    </t>
  </si>
  <si>
    <t>4143</t>
  </si>
  <si>
    <t xml:space="preserve">FORD                </t>
  </si>
  <si>
    <t>M62</t>
  </si>
  <si>
    <t xml:space="preserve">9VTS71    </t>
  </si>
  <si>
    <t>4246</t>
  </si>
  <si>
    <t>BIB160</t>
  </si>
  <si>
    <t xml:space="preserve">V722KL    </t>
  </si>
  <si>
    <t>9066</t>
  </si>
  <si>
    <t>BIB116</t>
  </si>
  <si>
    <t xml:space="preserve">VX376S    </t>
  </si>
  <si>
    <t>4640</t>
  </si>
  <si>
    <t xml:space="preserve">Mitsubishi          </t>
  </si>
  <si>
    <t>BIB117</t>
  </si>
  <si>
    <t xml:space="preserve">VZ457R    </t>
  </si>
  <si>
    <t>5219</t>
  </si>
  <si>
    <t xml:space="preserve">Mitsubishil         </t>
  </si>
  <si>
    <t>BIB242</t>
  </si>
  <si>
    <t xml:space="preserve">VSH63H    </t>
  </si>
  <si>
    <t>9439</t>
  </si>
  <si>
    <t xml:space="preserve">Toyota              </t>
  </si>
  <si>
    <t>A-BWRI020</t>
  </si>
  <si>
    <t xml:space="preserve">VXN49R    </t>
  </si>
  <si>
    <t>9078</t>
  </si>
  <si>
    <t>A-BWRI041</t>
  </si>
  <si>
    <t xml:space="preserve">V544LN    </t>
  </si>
  <si>
    <t>6198</t>
  </si>
  <si>
    <t>A-BWRI042</t>
  </si>
  <si>
    <t xml:space="preserve">VRL88V    </t>
  </si>
  <si>
    <t>1757</t>
  </si>
  <si>
    <t xml:space="preserve">Renault             </t>
  </si>
  <si>
    <t>BIB235</t>
  </si>
  <si>
    <t xml:space="preserve">VNZ67Z    </t>
  </si>
  <si>
    <t>6496</t>
  </si>
  <si>
    <t>A-BWRI017</t>
  </si>
  <si>
    <t xml:space="preserve">VPL49V    </t>
  </si>
  <si>
    <t>4896</t>
  </si>
  <si>
    <t>BIB238</t>
  </si>
  <si>
    <t xml:space="preserve">VPV38G    </t>
  </si>
  <si>
    <t>1607</t>
  </si>
  <si>
    <t xml:space="preserve">Goupil              </t>
  </si>
  <si>
    <t>BIB229</t>
  </si>
  <si>
    <t xml:space="preserve">VPX35S    </t>
  </si>
  <si>
    <t>8903</t>
  </si>
  <si>
    <t>BIB240</t>
  </si>
  <si>
    <t xml:space="preserve">VRG63L    </t>
  </si>
  <si>
    <t>5437</t>
  </si>
  <si>
    <t>A-BWRI018</t>
  </si>
  <si>
    <t xml:space="preserve">VTB36D    </t>
  </si>
  <si>
    <t>5734</t>
  </si>
  <si>
    <t>FAC02</t>
  </si>
  <si>
    <t xml:space="preserve">50BXSZ    </t>
  </si>
  <si>
    <t>6871</t>
  </si>
  <si>
    <t xml:space="preserve">Opel                </t>
  </si>
  <si>
    <t>FAC01</t>
  </si>
  <si>
    <t xml:space="preserve">VF985J    </t>
  </si>
  <si>
    <t>5968</t>
  </si>
  <si>
    <t>FAC08</t>
  </si>
  <si>
    <t xml:space="preserve">VS047V    </t>
  </si>
  <si>
    <t>1866</t>
  </si>
  <si>
    <t>FAC07</t>
  </si>
  <si>
    <t xml:space="preserve">VS049V    </t>
  </si>
  <si>
    <t>3910</t>
  </si>
  <si>
    <t>BIB227</t>
  </si>
  <si>
    <t xml:space="preserve">VLT31X    </t>
  </si>
  <si>
    <t>1198</t>
  </si>
  <si>
    <t>BIB228</t>
  </si>
  <si>
    <t xml:space="preserve">VLT29X    </t>
  </si>
  <si>
    <t>1263</t>
  </si>
  <si>
    <t>FAC19</t>
  </si>
  <si>
    <t xml:space="preserve">VDR05S    </t>
  </si>
  <si>
    <t>9116</t>
  </si>
  <si>
    <t>A-BWRI014</t>
  </si>
  <si>
    <t xml:space="preserve">VHB28Z    </t>
  </si>
  <si>
    <t>3579</t>
  </si>
  <si>
    <t>A-BWRI015</t>
  </si>
  <si>
    <t xml:space="preserve">V144PZ    </t>
  </si>
  <si>
    <t>5082</t>
  </si>
  <si>
    <t>BIB219</t>
  </si>
  <si>
    <t xml:space="preserve">VKN13L    </t>
  </si>
  <si>
    <t>8778</t>
  </si>
  <si>
    <t>BIB220</t>
  </si>
  <si>
    <t xml:space="preserve">VKN14L    </t>
  </si>
  <si>
    <t>8792</t>
  </si>
  <si>
    <t>BIB230</t>
  </si>
  <si>
    <t xml:space="preserve">VLK90N    </t>
  </si>
  <si>
    <t>2357</t>
  </si>
  <si>
    <t>BIB177</t>
  </si>
  <si>
    <t xml:space="preserve">V544RH    </t>
  </si>
  <si>
    <t>3745</t>
  </si>
  <si>
    <t>BIB179</t>
  </si>
  <si>
    <t xml:space="preserve">V082SP    </t>
  </si>
  <si>
    <t>2138</t>
  </si>
  <si>
    <t>BIB188</t>
  </si>
  <si>
    <t xml:space="preserve">V563TX    </t>
  </si>
  <si>
    <t>6383</t>
  </si>
  <si>
    <t>BIB189</t>
  </si>
  <si>
    <t xml:space="preserve">V571VJ    </t>
  </si>
  <si>
    <t>5460</t>
  </si>
  <si>
    <t>FAC14</t>
  </si>
  <si>
    <t xml:space="preserve">V607VH    </t>
  </si>
  <si>
    <t>5462</t>
  </si>
  <si>
    <t>BIB200</t>
  </si>
  <si>
    <t xml:space="preserve">VDR71G    </t>
  </si>
  <si>
    <t>0617</t>
  </si>
  <si>
    <t>BIB141</t>
  </si>
  <si>
    <t xml:space="preserve">2VSR22    </t>
  </si>
  <si>
    <t>7689</t>
  </si>
  <si>
    <t xml:space="preserve">V. W.               </t>
  </si>
  <si>
    <t>BIB161</t>
  </si>
  <si>
    <t xml:space="preserve">V379KX    </t>
  </si>
  <si>
    <t>1051</t>
  </si>
  <si>
    <t>M74</t>
  </si>
  <si>
    <t xml:space="preserve">V974NJ    </t>
  </si>
  <si>
    <t>8991</t>
  </si>
  <si>
    <t xml:space="preserve">Mercedes            </t>
  </si>
  <si>
    <t>FAC11</t>
  </si>
  <si>
    <t xml:space="preserve">V988PL    </t>
  </si>
  <si>
    <t>7917</t>
  </si>
  <si>
    <t>BIB175</t>
  </si>
  <si>
    <t xml:space="preserve">V509RH    </t>
  </si>
  <si>
    <t>4277</t>
  </si>
  <si>
    <t>BIB176</t>
  </si>
  <si>
    <t xml:space="preserve">V511RH    </t>
  </si>
  <si>
    <t>3744</t>
  </si>
  <si>
    <t>BIB144</t>
  </si>
  <si>
    <t xml:space="preserve">V489DF    </t>
  </si>
  <si>
    <t>0976</t>
  </si>
  <si>
    <t>BIB67</t>
  </si>
  <si>
    <t xml:space="preserve">1VTX46    </t>
  </si>
  <si>
    <t>7664</t>
  </si>
  <si>
    <t>BIB147</t>
  </si>
  <si>
    <t xml:space="preserve">V440FN    </t>
  </si>
  <si>
    <t>4837</t>
  </si>
  <si>
    <t>M7</t>
  </si>
  <si>
    <t xml:space="preserve">VL289J    </t>
  </si>
  <si>
    <t>5483</t>
  </si>
  <si>
    <t>BIB08</t>
  </si>
  <si>
    <t xml:space="preserve">VJ829S    </t>
  </si>
  <si>
    <t>3502</t>
  </si>
  <si>
    <t>BIB09</t>
  </si>
  <si>
    <t xml:space="preserve">VK081F    </t>
  </si>
  <si>
    <t>4840</t>
  </si>
  <si>
    <t>Vrachtauto</t>
  </si>
  <si>
    <t>M69</t>
  </si>
  <si>
    <t xml:space="preserve">62BHR9    </t>
  </si>
  <si>
    <t>0874</t>
  </si>
  <si>
    <t>Mercedes - Benz Anto</t>
  </si>
  <si>
    <t>M67</t>
  </si>
  <si>
    <t xml:space="preserve">82BDD2    </t>
  </si>
  <si>
    <t>3978</t>
  </si>
  <si>
    <t xml:space="preserve">MAN                 </t>
  </si>
  <si>
    <t>M68</t>
  </si>
  <si>
    <t xml:space="preserve">21BDF8    </t>
  </si>
  <si>
    <t>4530</t>
  </si>
  <si>
    <t>BIB07</t>
  </si>
  <si>
    <t xml:space="preserve">02BDF4    </t>
  </si>
  <si>
    <t>8764</t>
  </si>
  <si>
    <t xml:space="preserve">DAF                 </t>
  </si>
  <si>
    <t>BIB06</t>
  </si>
  <si>
    <t xml:space="preserve">BZVB20    </t>
  </si>
  <si>
    <t>6835</t>
  </si>
  <si>
    <t>M75</t>
  </si>
  <si>
    <t xml:space="preserve">29BKX7    </t>
  </si>
  <si>
    <t>6987</t>
  </si>
  <si>
    <t xml:space="preserve">Daf                 </t>
  </si>
  <si>
    <t>M83</t>
  </si>
  <si>
    <t xml:space="preserve">82BPP9    </t>
  </si>
  <si>
    <t>5449</t>
  </si>
  <si>
    <t xml:space="preserve">Mercedes-Benz       </t>
  </si>
  <si>
    <t>BIB213</t>
  </si>
  <si>
    <t xml:space="preserve">49BPX7    </t>
  </si>
  <si>
    <t>7724</t>
  </si>
  <si>
    <t>M84</t>
  </si>
  <si>
    <t xml:space="preserve">83BRN7    </t>
  </si>
  <si>
    <t>5691</t>
  </si>
  <si>
    <t>BIB224</t>
  </si>
  <si>
    <t xml:space="preserve">62BRZ9    </t>
  </si>
  <si>
    <t>5131</t>
  </si>
  <si>
    <t>M87</t>
  </si>
  <si>
    <t xml:space="preserve">14BVP1    </t>
  </si>
  <si>
    <t>2293</t>
  </si>
  <si>
    <t>M88</t>
  </si>
  <si>
    <t xml:space="preserve">28BVP8    </t>
  </si>
  <si>
    <t>5899</t>
  </si>
  <si>
    <t xml:space="preserve">wvt                 </t>
  </si>
  <si>
    <t>M76</t>
  </si>
  <si>
    <t xml:space="preserve">78BLP5    </t>
  </si>
  <si>
    <t>2869</t>
  </si>
  <si>
    <t>M77</t>
  </si>
  <si>
    <t xml:space="preserve">89BNN5    </t>
  </si>
  <si>
    <t>0880</t>
  </si>
  <si>
    <t xml:space="preserve">Mitsubishi Fuso     </t>
  </si>
  <si>
    <t>BIB207</t>
  </si>
  <si>
    <t xml:space="preserve">95BPL4    </t>
  </si>
  <si>
    <t>4626</t>
  </si>
  <si>
    <t>M82</t>
  </si>
  <si>
    <t xml:space="preserve">70BPL6    </t>
  </si>
  <si>
    <t>0679</t>
  </si>
  <si>
    <t>M81</t>
  </si>
  <si>
    <t xml:space="preserve">92BPL6    </t>
  </si>
  <si>
    <t>0668</t>
  </si>
  <si>
    <t>M80</t>
  </si>
  <si>
    <t xml:space="preserve">15BPL9    </t>
  </si>
  <si>
    <t>0637</t>
  </si>
  <si>
    <t>Gemeente Midden Groningen</t>
  </si>
  <si>
    <t>Specificatie collectieve wagenparkverzekering</t>
  </si>
  <si>
    <t>Werkrisico</t>
  </si>
  <si>
    <t>(Netto) premies per jaar exclusief assurantiebelasting</t>
  </si>
  <si>
    <t>Subotalen</t>
  </si>
  <si>
    <t>Totaal</t>
  </si>
  <si>
    <t>Vaste premies</t>
  </si>
  <si>
    <t>Aanhangwagen</t>
  </si>
  <si>
    <t>WAM</t>
  </si>
  <si>
    <t>Volledig casco</t>
  </si>
  <si>
    <t>Dekking</t>
  </si>
  <si>
    <t>WA + VC + OI + SVI</t>
  </si>
  <si>
    <t>Facultatief eigen risico</t>
  </si>
  <si>
    <t>Eigen risico's casco</t>
  </si>
  <si>
    <t xml:space="preserve">Personen- en </t>
  </si>
  <si>
    <t>Bestelauto's</t>
  </si>
  <si>
    <t>Vrachtauto's</t>
  </si>
  <si>
    <t>Verzekerde zal op een later moment, doch voor ingangsdatum aangeven voor</t>
  </si>
  <si>
    <t>Bijlage C.2.2</t>
  </si>
  <si>
    <r>
      <t xml:space="preserve">Tevens prijzenblad op basis van </t>
    </r>
    <r>
      <rPr>
        <b/>
        <sz val="11"/>
        <color rgb="FFFF0000"/>
        <rFont val="Calibri"/>
        <family val="2"/>
      </rPr>
      <t>facultatief uitgevraagd eigen risico</t>
    </r>
  </si>
  <si>
    <t>Het vriendelijke verzoek om enkel de gearceerde velden in te vullen.</t>
  </si>
  <si>
    <t>Incl. BTW</t>
  </si>
  <si>
    <t>Excl. BTW</t>
  </si>
  <si>
    <t>Overige</t>
  </si>
  <si>
    <t>Ongewijzigd</t>
  </si>
  <si>
    <t>Opmerking</t>
  </si>
  <si>
    <t>Van toepassing op clausule 13 Sluitnota</t>
  </si>
  <si>
    <t>Gecorrigeerd n.a.v. NvI</t>
  </si>
  <si>
    <t>€</t>
  </si>
  <si>
    <t>%</t>
  </si>
  <si>
    <t>= uitkomst €</t>
  </si>
  <si>
    <t>% Cat. Waarde</t>
  </si>
  <si>
    <t>welke auto's het werkrisico meeverzekerd dient te worden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</si>
</sst>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164" formatCode="[$-10413]#,##0;\-#,##0"/>
    <numFmt numFmtId="165" formatCode="[$-10413]#,##0.00;\-#,#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9"/>
      <color rgb="FFFFFFFF"/>
      <name val="Tahoma"/>
      <family val="2"/>
    </font>
    <font>
      <b/>
      <sz val="9"/>
      <name val="Tahoma"/>
      <family val="2"/>
    </font>
    <font>
      <sz val="11"/>
      <color rgb="FFFF0000"/>
      <name val="Calibri"/>
      <family val="2"/>
    </font>
    <font>
      <sz val="8"/>
      <color rgb="FF000000"/>
      <name val="Tahoma"/>
      <family val="2"/>
    </font>
    <font>
      <b/>
      <sz val="11"/>
      <color rgb="FFFF0000"/>
      <name val="Calibri"/>
      <family val="2"/>
    </font>
    <font>
      <i/>
      <sz val="11"/>
      <name val="Calibri"/>
      <family val="2"/>
    </font>
    <font>
      <sz val="9"/>
      <color rgb="FFFFFFFF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4682B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4682B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/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/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/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35">
    <xf numFmtId="0" fontId="1" fillId="0" borderId="0" xfId="0" applyFont="1" applyFill="1" applyBorder="1"/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1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4" fillId="0" borderId="0" xfId="1" applyFont="1" applyFill="1" applyBorder="1" applyAlignment="1">
      <alignment vertical="top" wrapText="1" readingOrder="1"/>
    </xf>
    <xf numFmtId="0" fontId="4" fillId="0" borderId="1" xfId="1" applyFont="1" applyFill="1" applyBorder="1" applyAlignment="1">
      <alignment vertical="top" wrapText="1" readingOrder="1"/>
    </xf>
    <xf numFmtId="0" fontId="4" fillId="0" borderId="8" xfId="1" applyFont="1" applyBorder="1" applyAlignment="1">
      <alignment vertical="top" wrapText="1" readingOrder="1"/>
    </xf>
    <xf numFmtId="0" fontId="4" fillId="0" borderId="5" xfId="1" applyFont="1" applyFill="1" applyBorder="1" applyAlignment="1">
      <alignment vertical="top" wrapText="1" readingOrder="1"/>
    </xf>
    <xf numFmtId="44" fontId="4" fillId="5" borderId="11" xfId="2" applyFont="1" applyFill="1" applyBorder="1" applyAlignment="1">
      <alignment vertical="top" wrapText="1" readingOrder="1"/>
    </xf>
    <xf numFmtId="165" fontId="4" fillId="0" borderId="6" xfId="1" applyNumberFormat="1" applyFont="1" applyFill="1" applyBorder="1" applyAlignment="1">
      <alignment vertical="top" wrapText="1" readingOrder="1"/>
    </xf>
    <xf numFmtId="165" fontId="4" fillId="0" borderId="8" xfId="1" applyNumberFormat="1" applyFont="1" applyFill="1" applyBorder="1" applyAlignment="1">
      <alignment vertical="top" wrapText="1" readingOrder="1"/>
    </xf>
    <xf numFmtId="165" fontId="4" fillId="0" borderId="13" xfId="1" applyNumberFormat="1" applyFont="1" applyFill="1" applyBorder="1" applyAlignment="1">
      <alignment vertical="top" wrapText="1" readingOrder="1"/>
    </xf>
    <xf numFmtId="165" fontId="4" fillId="0" borderId="3" xfId="1" applyNumberFormat="1" applyFont="1" applyFill="1" applyBorder="1" applyAlignment="1">
      <alignment vertical="top" wrapText="1" readingOrder="1"/>
    </xf>
    <xf numFmtId="165" fontId="4" fillId="0" borderId="14" xfId="1" applyNumberFormat="1" applyFont="1" applyFill="1" applyBorder="1" applyAlignment="1">
      <alignment vertical="top" wrapText="1" readingOrder="1"/>
    </xf>
    <xf numFmtId="165" fontId="4" fillId="0" borderId="15" xfId="1" applyNumberFormat="1" applyFont="1" applyFill="1" applyBorder="1" applyAlignment="1">
      <alignment vertical="top" wrapText="1" readingOrder="1"/>
    </xf>
    <xf numFmtId="44" fontId="4" fillId="5" borderId="16" xfId="2" applyFont="1" applyFill="1" applyBorder="1" applyAlignment="1">
      <alignment vertical="top" wrapText="1" readingOrder="1"/>
    </xf>
    <xf numFmtId="0" fontId="4" fillId="0" borderId="12" xfId="1" applyFont="1" applyFill="1" applyBorder="1" applyAlignment="1">
      <alignment vertical="top" wrapText="1" readingOrder="1"/>
    </xf>
    <xf numFmtId="44" fontId="6" fillId="7" borderId="17" xfId="0" applyNumberFormat="1" applyFont="1" applyFill="1" applyBorder="1"/>
    <xf numFmtId="44" fontId="6" fillId="7" borderId="18" xfId="0" applyNumberFormat="1" applyFont="1" applyFill="1" applyBorder="1"/>
    <xf numFmtId="44" fontId="6" fillId="3" borderId="19" xfId="0" applyNumberFormat="1" applyFont="1" applyFill="1" applyBorder="1"/>
    <xf numFmtId="44" fontId="6" fillId="7" borderId="7" xfId="0" applyNumberFormat="1" applyFont="1" applyFill="1" applyBorder="1"/>
    <xf numFmtId="44" fontId="1" fillId="5" borderId="23" xfId="2" applyFont="1" applyFill="1" applyBorder="1"/>
    <xf numFmtId="44" fontId="1" fillId="5" borderId="11" xfId="2" applyFont="1" applyFill="1" applyBorder="1"/>
    <xf numFmtId="44" fontId="1" fillId="0" borderId="24" xfId="2" applyFont="1" applyFill="1" applyBorder="1"/>
    <xf numFmtId="44" fontId="1" fillId="5" borderId="24" xfId="2" applyFont="1" applyFill="1" applyBorder="1"/>
    <xf numFmtId="44" fontId="1" fillId="5" borderId="25" xfId="2" applyFont="1" applyFill="1" applyBorder="1"/>
    <xf numFmtId="44" fontId="1" fillId="5" borderId="26" xfId="2" applyFont="1" applyFill="1" applyBorder="1"/>
    <xf numFmtId="44" fontId="1" fillId="0" borderId="27" xfId="2" applyFont="1" applyFill="1" applyBorder="1"/>
    <xf numFmtId="0" fontId="1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12" fillId="0" borderId="8" xfId="1" applyNumberFormat="1" applyFont="1" applyBorder="1" applyAlignment="1">
      <alignment horizontal="center" vertical="top" readingOrder="1"/>
    </xf>
    <xf numFmtId="0" fontId="1" fillId="0" borderId="0" xfId="0" applyFont="1" applyFill="1" applyBorder="1"/>
    <xf numFmtId="0" fontId="1" fillId="0" borderId="11" xfId="2" applyNumberFormat="1" applyFont="1" applyFill="1" applyBorder="1"/>
    <xf numFmtId="0" fontId="13" fillId="0" borderId="28" xfId="0" applyFont="1" applyFill="1" applyBorder="1"/>
    <xf numFmtId="0" fontId="1" fillId="0" borderId="29" xfId="0" applyFont="1" applyFill="1" applyBorder="1"/>
    <xf numFmtId="0" fontId="1" fillId="0" borderId="30" xfId="0" applyFont="1" applyFill="1" applyBorder="1"/>
    <xf numFmtId="0" fontId="1" fillId="0" borderId="23" xfId="0" applyFont="1" applyFill="1" applyBorder="1"/>
    <xf numFmtId="0" fontId="1" fillId="0" borderId="24" xfId="0" applyFont="1" applyFill="1" applyBorder="1"/>
    <xf numFmtId="0" fontId="1" fillId="0" borderId="25" xfId="0" applyFont="1" applyFill="1" applyBorder="1"/>
    <xf numFmtId="44" fontId="1" fillId="0" borderId="26" xfId="2" applyFont="1" applyFill="1" applyBorder="1"/>
    <xf numFmtId="0" fontId="14" fillId="0" borderId="0" xfId="0" applyFont="1" applyFill="1" applyBorder="1"/>
    <xf numFmtId="0" fontId="1" fillId="0" borderId="0" xfId="0" applyFont="1" applyFill="1" applyBorder="1"/>
    <xf numFmtId="0" fontId="3" fillId="2" borderId="2" xfId="1" applyFont="1" applyFill="1" applyBorder="1" applyAlignment="1">
      <alignment horizontal="right" vertical="top" wrapText="1" readingOrder="1"/>
    </xf>
    <xf numFmtId="0" fontId="9" fillId="2" borderId="2" xfId="1" applyFont="1" applyFill="1" applyBorder="1" applyAlignment="1">
      <alignment vertical="top" wrapText="1" readingOrder="1"/>
    </xf>
    <xf numFmtId="0" fontId="4" fillId="0" borderId="5" xfId="1" applyFont="1" applyBorder="1" applyAlignment="1">
      <alignment vertical="top" wrapText="1" readingOrder="1"/>
    </xf>
    <xf numFmtId="164" fontId="4" fillId="0" borderId="5" xfId="1" applyNumberFormat="1" applyFont="1" applyBorder="1" applyAlignment="1">
      <alignment vertical="top" wrapText="1" readingOrder="1"/>
    </xf>
    <xf numFmtId="0" fontId="12" fillId="0" borderId="6" xfId="1" applyNumberFormat="1" applyFont="1" applyBorder="1" applyAlignment="1">
      <alignment horizontal="center" vertical="top" readingOrder="1"/>
    </xf>
    <xf numFmtId="0" fontId="3" fillId="2" borderId="31" xfId="1" applyFont="1" applyFill="1" applyBorder="1" applyAlignment="1">
      <alignment vertical="top" wrapText="1" readingOrder="1"/>
    </xf>
    <xf numFmtId="0" fontId="3" fillId="2" borderId="32" xfId="1" applyFont="1" applyFill="1" applyBorder="1" applyAlignment="1">
      <alignment horizontal="right" vertical="top" wrapText="1" readingOrder="1"/>
    </xf>
    <xf numFmtId="0" fontId="3" fillId="2" borderId="35" xfId="1" applyFont="1" applyFill="1" applyBorder="1" applyAlignment="1">
      <alignment horizontal="center" vertical="top" wrapText="1" readingOrder="1"/>
    </xf>
    <xf numFmtId="0" fontId="3" fillId="2" borderId="36" xfId="1" applyFont="1" applyFill="1" applyBorder="1" applyAlignment="1">
      <alignment vertical="top" wrapText="1" readingOrder="1"/>
    </xf>
    <xf numFmtId="0" fontId="3" fillId="2" borderId="37" xfId="1" applyFont="1" applyFill="1" applyBorder="1" applyAlignment="1">
      <alignment vertical="top" wrapText="1" readingOrder="1"/>
    </xf>
    <xf numFmtId="0" fontId="3" fillId="2" borderId="37" xfId="1" applyFont="1" applyFill="1" applyBorder="1" applyAlignment="1">
      <alignment horizontal="left" vertical="top" wrapText="1" readingOrder="1"/>
    </xf>
    <xf numFmtId="0" fontId="15" fillId="2" borderId="37" xfId="1" applyFont="1" applyFill="1" applyBorder="1" applyAlignment="1">
      <alignment horizontal="center" vertical="top" wrapText="1" readingOrder="1"/>
    </xf>
    <xf numFmtId="0" fontId="9" fillId="2" borderId="37" xfId="1" applyFont="1" applyFill="1" applyBorder="1" applyAlignment="1">
      <alignment horizontal="center" vertical="top" wrapText="1" readingOrder="1"/>
    </xf>
    <xf numFmtId="0" fontId="3" fillId="2" borderId="37" xfId="1" applyFont="1" applyFill="1" applyBorder="1" applyAlignment="1">
      <alignment horizontal="right" vertical="top" wrapText="1" readingOrder="1"/>
    </xf>
    <xf numFmtId="0" fontId="9" fillId="2" borderId="10" xfId="1" applyFont="1" applyFill="1" applyBorder="1" applyAlignment="1">
      <alignment horizontal="center" vertical="top" wrapText="1" readingOrder="1"/>
    </xf>
    <xf numFmtId="44" fontId="4" fillId="5" borderId="39" xfId="2" applyFont="1" applyFill="1" applyBorder="1" applyAlignment="1">
      <alignment vertical="top" wrapText="1" readingOrder="1"/>
    </xf>
    <xf numFmtId="0" fontId="1" fillId="0" borderId="11" xfId="0" applyFont="1" applyFill="1" applyBorder="1"/>
    <xf numFmtId="0" fontId="1" fillId="0" borderId="0" xfId="0" applyFont="1" applyFill="1" applyBorder="1"/>
    <xf numFmtId="0" fontId="1" fillId="0" borderId="40" xfId="0" applyFont="1" applyFill="1" applyBorder="1"/>
    <xf numFmtId="0" fontId="1" fillId="0" borderId="41" xfId="2" applyNumberFormat="1" applyFont="1" applyFill="1" applyBorder="1"/>
    <xf numFmtId="0" fontId="1" fillId="0" borderId="42" xfId="2" applyNumberFormat="1" applyFont="1" applyFill="1" applyBorder="1"/>
    <xf numFmtId="0" fontId="1" fillId="0" borderId="43" xfId="0" applyFont="1" applyFill="1" applyBorder="1"/>
    <xf numFmtId="0" fontId="13" fillId="3" borderId="0" xfId="0" applyFont="1" applyFill="1" applyBorder="1"/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32" xfId="1" applyFont="1" applyFill="1" applyBorder="1" applyAlignment="1">
      <alignment vertical="top" wrapText="1" readingOrder="1"/>
    </xf>
    <xf numFmtId="0" fontId="1" fillId="0" borderId="9" xfId="1" applyFont="1" applyBorder="1" applyAlignment="1">
      <alignment vertical="top" wrapText="1"/>
    </xf>
    <xf numFmtId="0" fontId="1" fillId="0" borderId="33" xfId="1" applyFont="1" applyBorder="1" applyAlignment="1">
      <alignment vertical="top" wrapText="1"/>
    </xf>
    <xf numFmtId="0" fontId="3" fillId="2" borderId="37" xfId="1" applyFont="1" applyFill="1" applyBorder="1" applyAlignment="1">
      <alignment vertical="top" wrapText="1" readingOrder="1"/>
    </xf>
    <xf numFmtId="0" fontId="1" fillId="0" borderId="38" xfId="1" applyFont="1" applyBorder="1" applyAlignment="1">
      <alignment vertical="top" wrapText="1"/>
    </xf>
    <xf numFmtId="0" fontId="4" fillId="0" borderId="5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1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3" fillId="2" borderId="34" xfId="1" applyFont="1" applyFill="1" applyBorder="1" applyAlignment="1">
      <alignment horizontal="center" vertical="top" wrapText="1" readingOrder="1"/>
    </xf>
    <xf numFmtId="0" fontId="1" fillId="0" borderId="33" xfId="0" applyFont="1" applyFill="1" applyBorder="1" applyAlignment="1">
      <alignment horizontal="center" vertical="top" wrapText="1" readingOrder="1"/>
    </xf>
    <xf numFmtId="0" fontId="8" fillId="0" borderId="0" xfId="1" applyFont="1" applyAlignment="1">
      <alignment vertical="top" wrapText="1" readingOrder="1"/>
    </xf>
    <xf numFmtId="0" fontId="3" fillId="0" borderId="44" xfId="1" applyFont="1" applyFill="1" applyBorder="1" applyAlignment="1">
      <alignment vertical="top" wrapText="1" readingOrder="1"/>
    </xf>
    <xf numFmtId="0" fontId="3" fillId="0" borderId="4" xfId="1" applyFont="1" applyFill="1" applyBorder="1" applyAlignment="1">
      <alignment vertical="top" wrapText="1" readingOrder="1"/>
    </xf>
    <xf numFmtId="0" fontId="1" fillId="0" borderId="44" xfId="1" applyFont="1" applyFill="1" applyBorder="1" applyAlignment="1">
      <alignment vertical="top" wrapText="1"/>
    </xf>
    <xf numFmtId="0" fontId="3" fillId="0" borderId="4" xfId="1" applyFont="1" applyFill="1" applyBorder="1" applyAlignment="1">
      <alignment horizontal="left" vertical="top" wrapText="1" readingOrder="1"/>
    </xf>
    <xf numFmtId="0" fontId="15" fillId="0" borderId="4" xfId="1" applyFont="1" applyFill="1" applyBorder="1" applyAlignment="1">
      <alignment horizontal="center" vertical="top" wrapText="1" readingOrder="1"/>
    </xf>
    <xf numFmtId="0" fontId="9" fillId="0" borderId="4" xfId="1" applyFont="1" applyFill="1" applyBorder="1" applyAlignment="1">
      <alignment horizontal="center" vertical="top" wrapText="1" readingOrder="1"/>
    </xf>
    <xf numFmtId="0" fontId="3" fillId="0" borderId="4" xfId="1" applyFont="1" applyFill="1" applyBorder="1" applyAlignment="1">
      <alignment horizontal="right" vertical="top" wrapText="1" readingOrder="1"/>
    </xf>
    <xf numFmtId="0" fontId="9" fillId="0" borderId="45" xfId="1" applyFont="1" applyFill="1" applyBorder="1" applyAlignment="1">
      <alignment horizontal="center" vertical="top" wrapText="1" readingOrder="1"/>
    </xf>
    <xf numFmtId="0" fontId="9" fillId="0" borderId="2" xfId="1" applyFont="1" applyFill="1" applyBorder="1" applyAlignment="1">
      <alignment vertical="top" wrapText="1" readingOrder="1"/>
    </xf>
    <xf numFmtId="0" fontId="6" fillId="5" borderId="46" xfId="0" applyFont="1" applyFill="1" applyBorder="1"/>
    <xf numFmtId="0" fontId="10" fillId="4" borderId="11" xfId="1" applyFont="1" applyFill="1" applyBorder="1" applyAlignment="1">
      <alignment horizontal="center" vertical="top" wrapText="1" readingOrder="1"/>
    </xf>
    <xf numFmtId="0" fontId="10" fillId="4" borderId="28" xfId="1" applyFont="1" applyFill="1" applyBorder="1" applyAlignment="1">
      <alignment horizontal="center" vertical="top" wrapText="1" readingOrder="1"/>
    </xf>
    <xf numFmtId="0" fontId="1" fillId="0" borderId="29" xfId="0" applyFont="1" applyFill="1" applyBorder="1" applyAlignment="1">
      <alignment horizontal="center" vertical="top" wrapText="1" readingOrder="1"/>
    </xf>
    <xf numFmtId="0" fontId="1" fillId="0" borderId="30" xfId="0" applyFont="1" applyFill="1" applyBorder="1" applyAlignment="1">
      <alignment horizontal="center" vertical="top" wrapText="1" readingOrder="1"/>
    </xf>
    <xf numFmtId="0" fontId="10" fillId="4" borderId="23" xfId="1" applyFont="1" applyFill="1" applyBorder="1" applyAlignment="1">
      <alignment horizontal="center" vertical="top" wrapText="1" readingOrder="1"/>
    </xf>
    <xf numFmtId="0" fontId="10" fillId="6" borderId="24" xfId="1" applyFont="1" applyFill="1" applyBorder="1" applyAlignment="1">
      <alignment horizontal="center" vertical="top" wrapText="1" readingOrder="1"/>
    </xf>
    <xf numFmtId="0" fontId="10" fillId="8" borderId="25" xfId="1" applyFont="1" applyFill="1" applyBorder="1" applyAlignment="1">
      <alignment horizontal="center" vertical="top" wrapText="1" readingOrder="1"/>
    </xf>
    <xf numFmtId="0" fontId="10" fillId="8" borderId="26" xfId="1" applyFont="1" applyFill="1" applyBorder="1" applyAlignment="1">
      <alignment horizontal="center" vertical="top" wrapText="1" readingOrder="1"/>
    </xf>
    <xf numFmtId="0" fontId="10" fillId="0" borderId="47" xfId="1" applyFont="1" applyFill="1" applyBorder="1" applyAlignment="1">
      <alignment horizontal="center" vertical="top" wrapText="1" readingOrder="1"/>
    </xf>
    <xf numFmtId="0" fontId="6" fillId="5" borderId="48" xfId="0" applyFont="1" applyFill="1" applyBorder="1"/>
    <xf numFmtId="0" fontId="6" fillId="0" borderId="11" xfId="0" applyFont="1" applyFill="1" applyBorder="1"/>
    <xf numFmtId="0" fontId="13" fillId="0" borderId="49" xfId="0" applyFont="1" applyFill="1" applyBorder="1"/>
    <xf numFmtId="0" fontId="1" fillId="0" borderId="50" xfId="0" applyFont="1" applyFill="1" applyBorder="1"/>
    <xf numFmtId="0" fontId="1" fillId="0" borderId="51" xfId="0" applyFont="1" applyFill="1" applyBorder="1"/>
    <xf numFmtId="0" fontId="1" fillId="0" borderId="52" xfId="0" applyFont="1" applyFill="1" applyBorder="1"/>
    <xf numFmtId="0" fontId="10" fillId="4" borderId="49" xfId="1" applyFont="1" applyFill="1" applyBorder="1" applyAlignment="1">
      <alignment horizontal="center" vertical="top" wrapText="1" readingOrder="1"/>
    </xf>
    <xf numFmtId="0" fontId="10" fillId="8" borderId="52" xfId="1" applyFont="1" applyFill="1" applyBorder="1" applyAlignment="1">
      <alignment horizontal="center" vertical="top" wrapText="1" readingOrder="1"/>
    </xf>
    <xf numFmtId="0" fontId="10" fillId="4" borderId="16" xfId="1" applyFont="1" applyFill="1" applyBorder="1" applyAlignment="1">
      <alignment horizontal="center" vertical="top" wrapText="1" readingOrder="1"/>
    </xf>
    <xf numFmtId="0" fontId="1" fillId="0" borderId="50" xfId="0" applyFont="1" applyFill="1" applyBorder="1" applyAlignment="1">
      <alignment horizontal="center" vertical="top" wrapText="1" readingOrder="1"/>
    </xf>
    <xf numFmtId="0" fontId="10" fillId="8" borderId="26" xfId="1" quotePrefix="1" applyFont="1" applyFill="1" applyBorder="1" applyAlignment="1">
      <alignment horizontal="center" vertical="top" wrapText="1" readingOrder="1"/>
    </xf>
    <xf numFmtId="10" fontId="4" fillId="5" borderId="39" xfId="3" applyNumberFormat="1" applyFont="1" applyFill="1" applyBorder="1" applyAlignment="1">
      <alignment horizontal="center" vertical="top" wrapText="1" readingOrder="1"/>
    </xf>
    <xf numFmtId="10" fontId="4" fillId="5" borderId="11" xfId="3" applyNumberFormat="1" applyFont="1" applyFill="1" applyBorder="1" applyAlignment="1">
      <alignment horizontal="center" vertical="top" wrapText="1" readingOrder="1"/>
    </xf>
    <xf numFmtId="44" fontId="6" fillId="0" borderId="53" xfId="0" applyNumberFormat="1" applyFont="1" applyFill="1" applyBorder="1"/>
    <xf numFmtId="0" fontId="7" fillId="0" borderId="21" xfId="0" applyFont="1" applyFill="1" applyBorder="1" applyAlignment="1">
      <alignment horizontal="left"/>
    </xf>
    <xf numFmtId="0" fontId="7" fillId="0" borderId="22" xfId="0" applyFont="1" applyFill="1" applyBorder="1" applyAlignment="1">
      <alignment horizontal="left"/>
    </xf>
    <xf numFmtId="0" fontId="6" fillId="0" borderId="54" xfId="0" applyFont="1" applyFill="1" applyBorder="1" applyAlignment="1">
      <alignment horizontal="center"/>
    </xf>
    <xf numFmtId="44" fontId="1" fillId="5" borderId="55" xfId="2" applyFont="1" applyFill="1" applyBorder="1"/>
    <xf numFmtId="44" fontId="1" fillId="5" borderId="39" xfId="2" applyFont="1" applyFill="1" applyBorder="1"/>
    <xf numFmtId="44" fontId="1" fillId="0" borderId="57" xfId="2" applyFont="1" applyFill="1" applyBorder="1"/>
    <xf numFmtId="0" fontId="6" fillId="0" borderId="26" xfId="0" applyFont="1" applyFill="1" applyBorder="1" applyAlignment="1">
      <alignment horizontal="center"/>
    </xf>
    <xf numFmtId="0" fontId="6" fillId="7" borderId="28" xfId="0" applyFont="1" applyFill="1" applyBorder="1" applyAlignment="1">
      <alignment horizontal="center"/>
    </xf>
    <xf numFmtId="0" fontId="6" fillId="7" borderId="29" xfId="0" applyFont="1" applyFill="1" applyBorder="1" applyAlignment="1">
      <alignment horizontal="center"/>
    </xf>
    <xf numFmtId="0" fontId="6" fillId="7" borderId="30" xfId="0" applyFont="1" applyFill="1" applyBorder="1" applyAlignment="1">
      <alignment horizontal="center"/>
    </xf>
    <xf numFmtId="0" fontId="6" fillId="7" borderId="25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6" fillId="7" borderId="27" xfId="0" applyFont="1" applyFill="1" applyBorder="1" applyAlignment="1">
      <alignment horizontal="center"/>
    </xf>
    <xf numFmtId="10" fontId="1" fillId="5" borderId="56" xfId="3" applyNumberFormat="1" applyFont="1" applyFill="1" applyBorder="1" applyAlignment="1">
      <alignment horizontal="center"/>
    </xf>
    <xf numFmtId="10" fontId="1" fillId="5" borderId="50" xfId="3" applyNumberFormat="1" applyFont="1" applyFill="1" applyBorder="1" applyAlignment="1">
      <alignment horizontal="center"/>
    </xf>
    <xf numFmtId="10" fontId="1" fillId="5" borderId="52" xfId="3" applyNumberFormat="1" applyFont="1" applyFill="1" applyBorder="1" applyAlignment="1">
      <alignment horizontal="center"/>
    </xf>
  </cellXfs>
  <cellStyles count="4">
    <cellStyle name="Normal" xfId="1"/>
    <cellStyle name="Procent" xfId="3" builtinId="5"/>
    <cellStyle name="Standaard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8"/>
  <sheetViews>
    <sheetView showGridLines="0" tabSelected="1" workbookViewId="0">
      <pane xSplit="1" ySplit="8" topLeftCell="I9" activePane="bottomRight" state="frozen"/>
      <selection pane="topRight" activeCell="B1" sqref="B1"/>
      <selection pane="bottomLeft" activeCell="A8" sqref="A8"/>
      <selection pane="bottomRight" activeCell="T2" sqref="T2"/>
    </sheetView>
  </sheetViews>
  <sheetFormatPr defaultRowHeight="15" x14ac:dyDescent="0.25"/>
  <cols>
    <col min="1" max="1" width="61.5703125" bestFit="1" customWidth="1"/>
    <col min="2" max="2" width="24.28515625" customWidth="1"/>
    <col min="3" max="3" width="3.28515625" customWidth="1"/>
    <col min="4" max="4" width="6.140625" customWidth="1"/>
    <col min="5" max="5" width="9.42578125" customWidth="1"/>
    <col min="6" max="6" width="13.5703125" customWidth="1"/>
    <col min="7" max="7" width="17.5703125" customWidth="1"/>
    <col min="8" max="8" width="9.42578125" customWidth="1"/>
    <col min="9" max="9" width="14.85546875" customWidth="1"/>
    <col min="10" max="10" width="14.85546875" style="36" customWidth="1"/>
    <col min="11" max="11" width="9.5703125" customWidth="1"/>
    <col min="12" max="12" width="16.85546875" style="32" customWidth="1"/>
    <col min="13" max="13" width="5.140625" customWidth="1"/>
    <col min="14" max="14" width="21.5703125" customWidth="1"/>
    <col min="15" max="15" width="15.28515625" style="64" customWidth="1"/>
    <col min="16" max="18" width="15.7109375" customWidth="1"/>
    <col min="19" max="19" width="15.7109375" style="4" customWidth="1"/>
    <col min="20" max="20" width="36.5703125" bestFit="1" customWidth="1"/>
  </cols>
  <sheetData>
    <row r="1" spans="1:20" s="4" customFormat="1" ht="15.75" thickBot="1" x14ac:dyDescent="0.3">
      <c r="A1" s="5" t="s">
        <v>368</v>
      </c>
      <c r="J1" s="36"/>
      <c r="L1" s="32"/>
      <c r="O1" s="64"/>
    </row>
    <row r="2" spans="1:20" s="4" customFormat="1" x14ac:dyDescent="0.25">
      <c r="A2" s="5" t="s">
        <v>350</v>
      </c>
      <c r="J2" s="36"/>
      <c r="L2" s="32"/>
      <c r="N2" s="38" t="s">
        <v>362</v>
      </c>
      <c r="O2" s="107"/>
      <c r="P2" s="39" t="s">
        <v>364</v>
      </c>
      <c r="Q2" s="40" t="s">
        <v>366</v>
      </c>
      <c r="R2" s="40" t="s">
        <v>373</v>
      </c>
    </row>
    <row r="3" spans="1:20" s="4" customFormat="1" x14ac:dyDescent="0.25">
      <c r="A3" s="5" t="s">
        <v>351</v>
      </c>
      <c r="J3" s="36"/>
      <c r="L3" s="32"/>
      <c r="N3" s="41"/>
      <c r="O3" s="108"/>
      <c r="P3" s="37" t="s">
        <v>365</v>
      </c>
      <c r="Q3" s="37" t="s">
        <v>20</v>
      </c>
      <c r="R3" s="42"/>
    </row>
    <row r="4" spans="1:20" s="46" customFormat="1" x14ac:dyDescent="0.25">
      <c r="A4" s="5" t="s">
        <v>369</v>
      </c>
      <c r="L4" s="32"/>
      <c r="N4" s="65"/>
      <c r="O4" s="109"/>
      <c r="P4" s="66"/>
      <c r="Q4" s="67"/>
      <c r="R4" s="68"/>
    </row>
    <row r="5" spans="1:20" s="4" customFormat="1" ht="15.75" thickBot="1" x14ac:dyDescent="0.3">
      <c r="A5" s="69" t="s">
        <v>377</v>
      </c>
      <c r="J5" s="36"/>
      <c r="L5" s="32"/>
      <c r="N5" s="43" t="s">
        <v>363</v>
      </c>
      <c r="O5" s="110"/>
      <c r="P5" s="44">
        <v>700</v>
      </c>
      <c r="Q5" s="30">
        <v>1500</v>
      </c>
      <c r="R5" s="30" t="s">
        <v>374</v>
      </c>
    </row>
    <row r="6" spans="1:20" ht="25.9" customHeight="1" thickBot="1" x14ac:dyDescent="0.3">
      <c r="A6" s="70" t="s">
        <v>20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</row>
    <row r="7" spans="1:20" x14ac:dyDescent="0.25">
      <c r="A7" s="52" t="s">
        <v>0</v>
      </c>
      <c r="B7" s="72" t="s">
        <v>1</v>
      </c>
      <c r="C7" s="73"/>
      <c r="D7" s="73"/>
      <c r="E7" s="73"/>
      <c r="F7" s="73"/>
      <c r="G7" s="74"/>
      <c r="H7" s="53" t="s">
        <v>0</v>
      </c>
      <c r="I7" s="83" t="s">
        <v>9</v>
      </c>
      <c r="J7" s="84"/>
      <c r="K7" s="53" t="s">
        <v>0</v>
      </c>
      <c r="L7" s="54"/>
      <c r="M7" s="47" t="s">
        <v>0</v>
      </c>
      <c r="N7" s="97" t="s">
        <v>353</v>
      </c>
      <c r="O7" s="111"/>
      <c r="P7" s="98"/>
      <c r="Q7" s="98"/>
      <c r="R7" s="98"/>
      <c r="S7" s="99"/>
      <c r="T7" s="95" t="s">
        <v>375</v>
      </c>
    </row>
    <row r="8" spans="1:20" ht="15.75" thickBot="1" x14ac:dyDescent="0.3">
      <c r="A8" s="55" t="s">
        <v>2</v>
      </c>
      <c r="B8" s="56" t="s">
        <v>3</v>
      </c>
      <c r="C8" s="75" t="s">
        <v>4</v>
      </c>
      <c r="D8" s="76"/>
      <c r="E8" s="56" t="s">
        <v>5</v>
      </c>
      <c r="F8" s="56" t="s">
        <v>6</v>
      </c>
      <c r="G8" s="56" t="s">
        <v>7</v>
      </c>
      <c r="H8" s="57" t="s">
        <v>8</v>
      </c>
      <c r="I8" s="58" t="s">
        <v>371</v>
      </c>
      <c r="J8" s="59" t="s">
        <v>372</v>
      </c>
      <c r="K8" s="60" t="s">
        <v>10</v>
      </c>
      <c r="L8" s="61" t="s">
        <v>360</v>
      </c>
      <c r="M8" s="48" t="s">
        <v>20</v>
      </c>
      <c r="N8" s="100" t="s">
        <v>358</v>
      </c>
      <c r="O8" s="113" t="s">
        <v>11</v>
      </c>
      <c r="P8" s="114"/>
      <c r="Q8" s="96" t="s">
        <v>12</v>
      </c>
      <c r="R8" s="96" t="s">
        <v>13</v>
      </c>
      <c r="S8" s="101" t="s">
        <v>352</v>
      </c>
      <c r="T8" s="105"/>
    </row>
    <row r="9" spans="1:20" s="64" customFormat="1" ht="15.75" thickBot="1" x14ac:dyDescent="0.3">
      <c r="A9" s="86"/>
      <c r="B9" s="87"/>
      <c r="C9" s="87"/>
      <c r="D9" s="88"/>
      <c r="E9" s="87"/>
      <c r="F9" s="87"/>
      <c r="G9" s="87"/>
      <c r="H9" s="89"/>
      <c r="I9" s="90"/>
      <c r="J9" s="91"/>
      <c r="K9" s="92"/>
      <c r="L9" s="93"/>
      <c r="M9" s="94"/>
      <c r="N9" s="102" t="s">
        <v>378</v>
      </c>
      <c r="O9" s="112" t="s">
        <v>379</v>
      </c>
      <c r="P9" s="115" t="s">
        <v>380</v>
      </c>
      <c r="Q9" s="103" t="s">
        <v>378</v>
      </c>
      <c r="R9" s="103" t="s">
        <v>378</v>
      </c>
      <c r="S9" s="104"/>
      <c r="T9" s="106"/>
    </row>
    <row r="10" spans="1:20" x14ac:dyDescent="0.25">
      <c r="A10" s="77" t="s">
        <v>14</v>
      </c>
      <c r="B10" s="49" t="s">
        <v>15</v>
      </c>
      <c r="C10" s="77" t="s">
        <v>16</v>
      </c>
      <c r="D10" s="80"/>
      <c r="E10" s="49" t="s">
        <v>17</v>
      </c>
      <c r="F10" s="49" t="s">
        <v>18</v>
      </c>
      <c r="G10" s="49" t="s">
        <v>19</v>
      </c>
      <c r="H10" s="49">
        <v>2014</v>
      </c>
      <c r="I10" s="50">
        <v>19675</v>
      </c>
      <c r="J10" s="50">
        <f>100/121*I10</f>
        <v>16260.330578512398</v>
      </c>
      <c r="K10" s="50">
        <v>1179</v>
      </c>
      <c r="L10" s="51" t="s">
        <v>361</v>
      </c>
      <c r="M10" s="9" t="s">
        <v>20</v>
      </c>
      <c r="N10" s="62"/>
      <c r="O10" s="116"/>
      <c r="P10" s="62">
        <f>O10*J10</f>
        <v>0</v>
      </c>
      <c r="Q10" s="62"/>
      <c r="R10" s="62"/>
      <c r="S10" s="7"/>
      <c r="T10" s="63"/>
    </row>
    <row r="11" spans="1:20" x14ac:dyDescent="0.25">
      <c r="A11" s="78"/>
      <c r="B11" s="1" t="s">
        <v>15</v>
      </c>
      <c r="C11" s="81" t="s">
        <v>21</v>
      </c>
      <c r="D11" s="82"/>
      <c r="E11" s="1" t="s">
        <v>22</v>
      </c>
      <c r="F11" s="1" t="s">
        <v>23</v>
      </c>
      <c r="G11" s="1" t="s">
        <v>24</v>
      </c>
      <c r="H11" s="2">
        <v>2018</v>
      </c>
      <c r="I11" s="3">
        <v>27669</v>
      </c>
      <c r="J11" s="3">
        <f t="shared" ref="J11:J74" si="0">100/121*I11</f>
        <v>22866.942148760332</v>
      </c>
      <c r="K11" s="3">
        <v>1242</v>
      </c>
      <c r="L11" s="35" t="s">
        <v>361</v>
      </c>
      <c r="M11" s="9" t="s">
        <v>20</v>
      </c>
      <c r="N11" s="11"/>
      <c r="O11" s="117"/>
      <c r="P11" s="62">
        <f t="shared" ref="P11:P74" si="1">O11*J11</f>
        <v>0</v>
      </c>
      <c r="Q11" s="11"/>
      <c r="R11" s="11"/>
      <c r="S11" s="7"/>
      <c r="T11" s="63"/>
    </row>
    <row r="12" spans="1:20" x14ac:dyDescent="0.25">
      <c r="A12" s="78"/>
      <c r="B12" s="1" t="s">
        <v>15</v>
      </c>
      <c r="C12" s="81" t="s">
        <v>25</v>
      </c>
      <c r="D12" s="82"/>
      <c r="E12" s="1" t="s">
        <v>26</v>
      </c>
      <c r="F12" s="1" t="s">
        <v>27</v>
      </c>
      <c r="G12" s="1" t="s">
        <v>24</v>
      </c>
      <c r="H12" s="2">
        <v>2018</v>
      </c>
      <c r="I12" s="3">
        <v>27669</v>
      </c>
      <c r="J12" s="3">
        <f t="shared" si="0"/>
        <v>22866.942148760332</v>
      </c>
      <c r="K12" s="3">
        <v>1242</v>
      </c>
      <c r="L12" s="35" t="s">
        <v>361</v>
      </c>
      <c r="M12" s="9" t="s">
        <v>20</v>
      </c>
      <c r="N12" s="11"/>
      <c r="O12" s="117"/>
      <c r="P12" s="62">
        <f t="shared" si="1"/>
        <v>0</v>
      </c>
      <c r="Q12" s="11"/>
      <c r="R12" s="11"/>
      <c r="S12" s="7"/>
      <c r="T12" s="63"/>
    </row>
    <row r="13" spans="1:20" x14ac:dyDescent="0.25">
      <c r="A13" s="78"/>
      <c r="B13" s="1" t="s">
        <v>15</v>
      </c>
      <c r="C13" s="81" t="s">
        <v>28</v>
      </c>
      <c r="D13" s="82"/>
      <c r="E13" s="1" t="s">
        <v>29</v>
      </c>
      <c r="F13" s="1" t="s">
        <v>30</v>
      </c>
      <c r="G13" s="1" t="s">
        <v>31</v>
      </c>
      <c r="H13" s="2">
        <v>2018</v>
      </c>
      <c r="I13" s="3">
        <v>13379</v>
      </c>
      <c r="J13" s="3">
        <f t="shared" si="0"/>
        <v>11057.024793388429</v>
      </c>
      <c r="K13" s="3">
        <v>933</v>
      </c>
      <c r="L13" s="35" t="s">
        <v>361</v>
      </c>
      <c r="M13" s="9" t="s">
        <v>20</v>
      </c>
      <c r="N13" s="11"/>
      <c r="O13" s="117"/>
      <c r="P13" s="62">
        <f t="shared" si="1"/>
        <v>0</v>
      </c>
      <c r="Q13" s="11"/>
      <c r="R13" s="11"/>
      <c r="S13" s="7"/>
      <c r="T13" s="63"/>
    </row>
    <row r="14" spans="1:20" x14ac:dyDescent="0.25">
      <c r="A14" s="78"/>
      <c r="B14" s="1" t="s">
        <v>15</v>
      </c>
      <c r="C14" s="81" t="s">
        <v>32</v>
      </c>
      <c r="D14" s="82"/>
      <c r="E14" s="1" t="s">
        <v>33</v>
      </c>
      <c r="F14" s="1" t="s">
        <v>34</v>
      </c>
      <c r="G14" s="1" t="s">
        <v>31</v>
      </c>
      <c r="H14" s="2">
        <v>2018</v>
      </c>
      <c r="I14" s="3">
        <v>13379</v>
      </c>
      <c r="J14" s="3">
        <f t="shared" si="0"/>
        <v>11057.024793388429</v>
      </c>
      <c r="K14" s="3">
        <v>933</v>
      </c>
      <c r="L14" s="35" t="s">
        <v>361</v>
      </c>
      <c r="M14" s="9" t="s">
        <v>20</v>
      </c>
      <c r="N14" s="11"/>
      <c r="O14" s="117"/>
      <c r="P14" s="62">
        <f t="shared" si="1"/>
        <v>0</v>
      </c>
      <c r="Q14" s="11"/>
      <c r="R14" s="11"/>
      <c r="S14" s="7"/>
      <c r="T14" s="63"/>
    </row>
    <row r="15" spans="1:20" x14ac:dyDescent="0.25">
      <c r="A15" s="78"/>
      <c r="B15" s="1" t="s">
        <v>15</v>
      </c>
      <c r="C15" s="81" t="s">
        <v>35</v>
      </c>
      <c r="D15" s="82"/>
      <c r="E15" s="1" t="s">
        <v>36</v>
      </c>
      <c r="F15" s="1" t="s">
        <v>37</v>
      </c>
      <c r="G15" s="1" t="s">
        <v>38</v>
      </c>
      <c r="H15" s="2">
        <v>2019</v>
      </c>
      <c r="I15" s="3">
        <v>22428</v>
      </c>
      <c r="J15" s="3">
        <f t="shared" si="0"/>
        <v>18535.537190082647</v>
      </c>
      <c r="K15" s="3">
        <v>1129</v>
      </c>
      <c r="L15" s="35" t="s">
        <v>361</v>
      </c>
      <c r="M15" s="9" t="s">
        <v>20</v>
      </c>
      <c r="N15" s="11"/>
      <c r="O15" s="117"/>
      <c r="P15" s="62">
        <f t="shared" si="1"/>
        <v>0</v>
      </c>
      <c r="Q15" s="11"/>
      <c r="R15" s="11"/>
      <c r="S15" s="7"/>
      <c r="T15" s="63"/>
    </row>
    <row r="16" spans="1:20" x14ac:dyDescent="0.25">
      <c r="A16" s="78"/>
      <c r="B16" s="1" t="s">
        <v>15</v>
      </c>
      <c r="C16" s="81" t="s">
        <v>39</v>
      </c>
      <c r="D16" s="82"/>
      <c r="E16" s="1" t="s">
        <v>40</v>
      </c>
      <c r="F16" s="1" t="s">
        <v>41</v>
      </c>
      <c r="G16" s="1" t="s">
        <v>42</v>
      </c>
      <c r="H16" s="2">
        <v>2020</v>
      </c>
      <c r="I16" s="3">
        <v>35450</v>
      </c>
      <c r="J16" s="3">
        <f t="shared" si="0"/>
        <v>29297.520661157025</v>
      </c>
      <c r="K16" s="3">
        <v>1477</v>
      </c>
      <c r="L16" s="35" t="s">
        <v>361</v>
      </c>
      <c r="M16" s="9" t="s">
        <v>20</v>
      </c>
      <c r="N16" s="11"/>
      <c r="O16" s="117"/>
      <c r="P16" s="62">
        <f t="shared" si="1"/>
        <v>0</v>
      </c>
      <c r="Q16" s="11"/>
      <c r="R16" s="11"/>
      <c r="S16" s="7"/>
      <c r="T16" s="63"/>
    </row>
    <row r="17" spans="1:20" x14ac:dyDescent="0.25">
      <c r="A17" s="78"/>
      <c r="B17" s="1" t="s">
        <v>15</v>
      </c>
      <c r="C17" s="81" t="s">
        <v>43</v>
      </c>
      <c r="D17" s="82"/>
      <c r="E17" s="1" t="s">
        <v>44</v>
      </c>
      <c r="F17" s="1" t="s">
        <v>45</v>
      </c>
      <c r="G17" s="1" t="s">
        <v>19</v>
      </c>
      <c r="H17" s="2">
        <v>2016</v>
      </c>
      <c r="I17" s="3">
        <v>18509</v>
      </c>
      <c r="J17" s="3">
        <f t="shared" si="0"/>
        <v>15296.694214876034</v>
      </c>
      <c r="K17" s="3">
        <v>1030</v>
      </c>
      <c r="L17" s="35" t="s">
        <v>361</v>
      </c>
      <c r="M17" s="9" t="s">
        <v>20</v>
      </c>
      <c r="N17" s="11"/>
      <c r="O17" s="117"/>
      <c r="P17" s="62">
        <f t="shared" si="1"/>
        <v>0</v>
      </c>
      <c r="Q17" s="11"/>
      <c r="R17" s="11"/>
      <c r="S17" s="7"/>
      <c r="T17" s="63"/>
    </row>
    <row r="18" spans="1:20" x14ac:dyDescent="0.25">
      <c r="A18" s="78"/>
      <c r="B18" s="1" t="s">
        <v>15</v>
      </c>
      <c r="C18" s="81" t="s">
        <v>46</v>
      </c>
      <c r="D18" s="82"/>
      <c r="E18" s="1" t="s">
        <v>47</v>
      </c>
      <c r="F18" s="1" t="s">
        <v>48</v>
      </c>
      <c r="G18" s="1" t="s">
        <v>31</v>
      </c>
      <c r="H18" s="2">
        <v>2019</v>
      </c>
      <c r="I18" s="3">
        <v>15525</v>
      </c>
      <c r="J18" s="3">
        <f t="shared" si="0"/>
        <v>12830.578512396694</v>
      </c>
      <c r="K18" s="3">
        <v>933</v>
      </c>
      <c r="L18" s="35" t="s">
        <v>361</v>
      </c>
      <c r="M18" s="9" t="s">
        <v>20</v>
      </c>
      <c r="N18" s="11"/>
      <c r="O18" s="117"/>
      <c r="P18" s="62">
        <f t="shared" si="1"/>
        <v>0</v>
      </c>
      <c r="Q18" s="11"/>
      <c r="R18" s="11"/>
      <c r="S18" s="7"/>
      <c r="T18" s="63"/>
    </row>
    <row r="19" spans="1:20" x14ac:dyDescent="0.25">
      <c r="A19" s="78"/>
      <c r="B19" s="1" t="s">
        <v>15</v>
      </c>
      <c r="C19" s="81" t="s">
        <v>49</v>
      </c>
      <c r="D19" s="82"/>
      <c r="E19" s="1" t="s">
        <v>50</v>
      </c>
      <c r="F19" s="1" t="s">
        <v>51</v>
      </c>
      <c r="G19" s="1" t="s">
        <v>31</v>
      </c>
      <c r="H19" s="2">
        <v>2019</v>
      </c>
      <c r="I19" s="3">
        <v>15525</v>
      </c>
      <c r="J19" s="3">
        <f t="shared" si="0"/>
        <v>12830.578512396694</v>
      </c>
      <c r="K19" s="3">
        <v>933</v>
      </c>
      <c r="L19" s="35" t="s">
        <v>361</v>
      </c>
      <c r="M19" s="9" t="s">
        <v>20</v>
      </c>
      <c r="N19" s="11"/>
      <c r="O19" s="117"/>
      <c r="P19" s="62">
        <f t="shared" si="1"/>
        <v>0</v>
      </c>
      <c r="Q19" s="11"/>
      <c r="R19" s="11"/>
      <c r="S19" s="7"/>
      <c r="T19" s="63"/>
    </row>
    <row r="20" spans="1:20" x14ac:dyDescent="0.25">
      <c r="A20" s="78"/>
      <c r="B20" s="1" t="s">
        <v>15</v>
      </c>
      <c r="C20" s="81" t="s">
        <v>52</v>
      </c>
      <c r="D20" s="82"/>
      <c r="E20" s="1" t="s">
        <v>53</v>
      </c>
      <c r="F20" s="1" t="s">
        <v>54</v>
      </c>
      <c r="G20" s="1" t="s">
        <v>31</v>
      </c>
      <c r="H20" s="2">
        <v>2019</v>
      </c>
      <c r="I20" s="3">
        <v>15525</v>
      </c>
      <c r="J20" s="3">
        <f t="shared" si="0"/>
        <v>12830.578512396694</v>
      </c>
      <c r="K20" s="3">
        <v>933</v>
      </c>
      <c r="L20" s="35" t="s">
        <v>361</v>
      </c>
      <c r="M20" s="9" t="s">
        <v>20</v>
      </c>
      <c r="N20" s="11"/>
      <c r="O20" s="117"/>
      <c r="P20" s="62">
        <f t="shared" si="1"/>
        <v>0</v>
      </c>
      <c r="Q20" s="11"/>
      <c r="R20" s="11"/>
      <c r="S20" s="7"/>
      <c r="T20" s="63"/>
    </row>
    <row r="21" spans="1:20" x14ac:dyDescent="0.25">
      <c r="A21" s="78"/>
      <c r="B21" s="1" t="s">
        <v>15</v>
      </c>
      <c r="C21" s="81" t="s">
        <v>55</v>
      </c>
      <c r="D21" s="82"/>
      <c r="E21" s="1" t="s">
        <v>56</v>
      </c>
      <c r="F21" s="1" t="s">
        <v>57</v>
      </c>
      <c r="G21" s="1" t="s">
        <v>58</v>
      </c>
      <c r="H21" s="2">
        <v>2019</v>
      </c>
      <c r="I21" s="3">
        <v>15796</v>
      </c>
      <c r="J21" s="3">
        <f t="shared" si="0"/>
        <v>13054.545454545454</v>
      </c>
      <c r="K21" s="3">
        <v>950</v>
      </c>
      <c r="L21" s="35" t="s">
        <v>361</v>
      </c>
      <c r="M21" s="9" t="s">
        <v>20</v>
      </c>
      <c r="N21" s="11"/>
      <c r="O21" s="117"/>
      <c r="P21" s="62">
        <f t="shared" si="1"/>
        <v>0</v>
      </c>
      <c r="Q21" s="11"/>
      <c r="R21" s="11"/>
      <c r="S21" s="7"/>
      <c r="T21" s="63"/>
    </row>
    <row r="22" spans="1:20" x14ac:dyDescent="0.25">
      <c r="A22" s="78"/>
      <c r="B22" s="1" t="s">
        <v>15</v>
      </c>
      <c r="C22" s="81" t="s">
        <v>59</v>
      </c>
      <c r="D22" s="82"/>
      <c r="E22" s="1" t="s">
        <v>60</v>
      </c>
      <c r="F22" s="1" t="s">
        <v>61</v>
      </c>
      <c r="G22" s="1" t="s">
        <v>38</v>
      </c>
      <c r="H22" s="2">
        <v>2019</v>
      </c>
      <c r="I22" s="3">
        <v>15796</v>
      </c>
      <c r="J22" s="3">
        <f t="shared" si="0"/>
        <v>13054.545454545454</v>
      </c>
      <c r="K22" s="3">
        <v>950</v>
      </c>
      <c r="L22" s="35" t="s">
        <v>361</v>
      </c>
      <c r="M22" s="9" t="s">
        <v>20</v>
      </c>
      <c r="N22" s="11"/>
      <c r="O22" s="117"/>
      <c r="P22" s="62">
        <f t="shared" si="1"/>
        <v>0</v>
      </c>
      <c r="Q22" s="11"/>
      <c r="R22" s="11"/>
      <c r="S22" s="7"/>
      <c r="T22" s="63"/>
    </row>
    <row r="23" spans="1:20" x14ac:dyDescent="0.25">
      <c r="A23" s="79"/>
      <c r="B23" s="1" t="s">
        <v>15</v>
      </c>
      <c r="C23" s="81" t="s">
        <v>62</v>
      </c>
      <c r="D23" s="82"/>
      <c r="E23" s="1" t="s">
        <v>63</v>
      </c>
      <c r="F23" s="1" t="s">
        <v>64</v>
      </c>
      <c r="G23" s="1" t="s">
        <v>65</v>
      </c>
      <c r="H23" s="2">
        <v>2019</v>
      </c>
      <c r="I23" s="3">
        <v>42173</v>
      </c>
      <c r="J23" s="3">
        <f t="shared" si="0"/>
        <v>34853.719008264467</v>
      </c>
      <c r="K23" s="3">
        <v>1606</v>
      </c>
      <c r="L23" s="35" t="s">
        <v>361</v>
      </c>
      <c r="M23" s="9" t="s">
        <v>20</v>
      </c>
      <c r="N23" s="11"/>
      <c r="O23" s="117"/>
      <c r="P23" s="62">
        <f t="shared" si="1"/>
        <v>0</v>
      </c>
      <c r="Q23" s="11"/>
      <c r="R23" s="11"/>
      <c r="S23" s="7"/>
      <c r="T23" s="63"/>
    </row>
    <row r="24" spans="1:20" x14ac:dyDescent="0.25">
      <c r="A24" s="81" t="s">
        <v>66</v>
      </c>
      <c r="B24" s="1" t="s">
        <v>15</v>
      </c>
      <c r="C24" s="81" t="s">
        <v>67</v>
      </c>
      <c r="D24" s="82"/>
      <c r="E24" s="1" t="s">
        <v>68</v>
      </c>
      <c r="F24" s="1" t="s">
        <v>69</v>
      </c>
      <c r="G24" s="1" t="s">
        <v>70</v>
      </c>
      <c r="H24" s="2">
        <v>2013</v>
      </c>
      <c r="I24" s="3">
        <v>10000</v>
      </c>
      <c r="J24" s="3">
        <f t="shared" si="0"/>
        <v>8264.4628099173551</v>
      </c>
      <c r="K24" s="3">
        <v>4600</v>
      </c>
      <c r="L24" s="35" t="s">
        <v>11</v>
      </c>
      <c r="M24" s="1" t="s">
        <v>20</v>
      </c>
      <c r="N24" s="12"/>
      <c r="O24" s="117"/>
      <c r="P24" s="62">
        <f t="shared" si="1"/>
        <v>0</v>
      </c>
      <c r="Q24" s="14"/>
      <c r="R24" s="10"/>
      <c r="S24" s="7"/>
      <c r="T24" s="63"/>
    </row>
    <row r="25" spans="1:20" x14ac:dyDescent="0.25">
      <c r="A25" s="78"/>
      <c r="B25" s="1" t="s">
        <v>15</v>
      </c>
      <c r="C25" s="81" t="s">
        <v>71</v>
      </c>
      <c r="D25" s="82"/>
      <c r="E25" s="1" t="s">
        <v>72</v>
      </c>
      <c r="F25" s="1" t="s">
        <v>73</v>
      </c>
      <c r="G25" s="1" t="s">
        <v>74</v>
      </c>
      <c r="H25" s="2">
        <v>2008</v>
      </c>
      <c r="I25" s="3">
        <v>10000</v>
      </c>
      <c r="J25" s="3">
        <f t="shared" si="0"/>
        <v>8264.4628099173551</v>
      </c>
      <c r="K25" s="3">
        <v>547</v>
      </c>
      <c r="L25" s="35" t="s">
        <v>11</v>
      </c>
      <c r="M25" s="1" t="s">
        <v>20</v>
      </c>
      <c r="N25" s="13"/>
      <c r="O25" s="117"/>
      <c r="P25" s="62">
        <f t="shared" si="1"/>
        <v>0</v>
      </c>
      <c r="Q25" s="15"/>
      <c r="R25" s="8"/>
      <c r="S25" s="7"/>
      <c r="T25" s="63"/>
    </row>
    <row r="26" spans="1:20" x14ac:dyDescent="0.25">
      <c r="A26" s="78"/>
      <c r="B26" s="1" t="s">
        <v>15</v>
      </c>
      <c r="C26" s="81" t="s">
        <v>75</v>
      </c>
      <c r="D26" s="82"/>
      <c r="E26" s="1" t="s">
        <v>76</v>
      </c>
      <c r="F26" s="1" t="s">
        <v>77</v>
      </c>
      <c r="G26" s="1" t="s">
        <v>78</v>
      </c>
      <c r="H26" s="2">
        <v>2002</v>
      </c>
      <c r="I26" s="3">
        <v>9232</v>
      </c>
      <c r="J26" s="3">
        <f t="shared" si="0"/>
        <v>7629.7520661157023</v>
      </c>
      <c r="K26" s="3">
        <v>405</v>
      </c>
      <c r="L26" s="35" t="s">
        <v>11</v>
      </c>
      <c r="M26" s="1" t="s">
        <v>20</v>
      </c>
      <c r="N26" s="13"/>
      <c r="O26" s="117"/>
      <c r="P26" s="62">
        <f t="shared" si="1"/>
        <v>0</v>
      </c>
      <c r="Q26" s="15"/>
      <c r="R26" s="8"/>
      <c r="S26" s="7"/>
      <c r="T26" s="63"/>
    </row>
    <row r="27" spans="1:20" x14ac:dyDescent="0.25">
      <c r="A27" s="78"/>
      <c r="B27" s="1" t="s">
        <v>15</v>
      </c>
      <c r="C27" s="81" t="s">
        <v>79</v>
      </c>
      <c r="D27" s="82"/>
      <c r="E27" s="1" t="s">
        <v>80</v>
      </c>
      <c r="F27" s="1" t="s">
        <v>81</v>
      </c>
      <c r="G27" s="1" t="s">
        <v>82</v>
      </c>
      <c r="H27" s="2">
        <v>2014</v>
      </c>
      <c r="I27" s="3">
        <v>32000</v>
      </c>
      <c r="J27" s="3">
        <f t="shared" si="0"/>
        <v>26446.280991735537</v>
      </c>
      <c r="K27" s="3">
        <v>760</v>
      </c>
      <c r="L27" s="35" t="s">
        <v>11</v>
      </c>
      <c r="M27" s="1" t="s">
        <v>20</v>
      </c>
      <c r="N27" s="13"/>
      <c r="O27" s="117"/>
      <c r="P27" s="62">
        <f t="shared" si="1"/>
        <v>0</v>
      </c>
      <c r="Q27" s="15"/>
      <c r="R27" s="8"/>
      <c r="S27" s="7"/>
      <c r="T27" s="63"/>
    </row>
    <row r="28" spans="1:20" x14ac:dyDescent="0.25">
      <c r="A28" s="78"/>
      <c r="B28" s="1" t="s">
        <v>15</v>
      </c>
      <c r="C28" s="81" t="s">
        <v>83</v>
      </c>
      <c r="D28" s="82"/>
      <c r="E28" s="1" t="s">
        <v>84</v>
      </c>
      <c r="F28" s="1" t="s">
        <v>85</v>
      </c>
      <c r="G28" s="1" t="s">
        <v>86</v>
      </c>
      <c r="H28" s="2">
        <v>2003</v>
      </c>
      <c r="I28" s="3">
        <v>9500</v>
      </c>
      <c r="J28" s="3">
        <f t="shared" si="0"/>
        <v>7851.2396694214876</v>
      </c>
      <c r="K28" s="3">
        <v>370</v>
      </c>
      <c r="L28" s="35" t="s">
        <v>11</v>
      </c>
      <c r="M28" s="1" t="s">
        <v>20</v>
      </c>
      <c r="N28" s="13"/>
      <c r="O28" s="117"/>
      <c r="P28" s="62">
        <f t="shared" si="1"/>
        <v>0</v>
      </c>
      <c r="Q28" s="15"/>
      <c r="R28" s="8"/>
      <c r="S28" s="7"/>
      <c r="T28" s="63"/>
    </row>
    <row r="29" spans="1:20" x14ac:dyDescent="0.25">
      <c r="A29" s="78"/>
      <c r="B29" s="1" t="s">
        <v>15</v>
      </c>
      <c r="C29" s="81" t="s">
        <v>87</v>
      </c>
      <c r="D29" s="82"/>
      <c r="E29" s="1" t="s">
        <v>88</v>
      </c>
      <c r="F29" s="1" t="s">
        <v>89</v>
      </c>
      <c r="G29" s="1" t="s">
        <v>74</v>
      </c>
      <c r="H29" s="2">
        <v>1997</v>
      </c>
      <c r="I29" s="3">
        <v>10000</v>
      </c>
      <c r="J29" s="3">
        <f t="shared" si="0"/>
        <v>8264.4628099173551</v>
      </c>
      <c r="K29" s="3">
        <v>335</v>
      </c>
      <c r="L29" s="35" t="s">
        <v>11</v>
      </c>
      <c r="M29" s="1" t="s">
        <v>20</v>
      </c>
      <c r="N29" s="13"/>
      <c r="O29" s="117"/>
      <c r="P29" s="62">
        <f t="shared" si="1"/>
        <v>0</v>
      </c>
      <c r="Q29" s="15"/>
      <c r="R29" s="8"/>
      <c r="S29" s="7"/>
      <c r="T29" s="63"/>
    </row>
    <row r="30" spans="1:20" x14ac:dyDescent="0.25">
      <c r="A30" s="78"/>
      <c r="B30" s="1" t="s">
        <v>15</v>
      </c>
      <c r="C30" s="81" t="s">
        <v>90</v>
      </c>
      <c r="D30" s="82"/>
      <c r="E30" s="1" t="s">
        <v>91</v>
      </c>
      <c r="F30" s="1" t="s">
        <v>92</v>
      </c>
      <c r="G30" s="1" t="s">
        <v>93</v>
      </c>
      <c r="H30" s="2">
        <v>2016</v>
      </c>
      <c r="I30" s="3">
        <v>13000</v>
      </c>
      <c r="J30" s="3">
        <f t="shared" si="0"/>
        <v>10743.801652892562</v>
      </c>
      <c r="K30" s="3">
        <v>470</v>
      </c>
      <c r="L30" s="35" t="s">
        <v>11</v>
      </c>
      <c r="M30" s="1" t="s">
        <v>20</v>
      </c>
      <c r="N30" s="13"/>
      <c r="O30" s="117"/>
      <c r="P30" s="62">
        <f t="shared" si="1"/>
        <v>0</v>
      </c>
      <c r="Q30" s="15"/>
      <c r="R30" s="8"/>
      <c r="S30" s="7"/>
      <c r="T30" s="63"/>
    </row>
    <row r="31" spans="1:20" x14ac:dyDescent="0.25">
      <c r="A31" s="78"/>
      <c r="B31" s="1" t="s">
        <v>15</v>
      </c>
      <c r="C31" s="81" t="s">
        <v>94</v>
      </c>
      <c r="D31" s="82"/>
      <c r="E31" s="1" t="s">
        <v>95</v>
      </c>
      <c r="F31" s="1" t="s">
        <v>96</v>
      </c>
      <c r="G31" s="1" t="s">
        <v>74</v>
      </c>
      <c r="H31" s="2">
        <v>2018</v>
      </c>
      <c r="I31" s="3">
        <v>6000</v>
      </c>
      <c r="J31" s="3">
        <f t="shared" si="0"/>
        <v>4958.6776859504134</v>
      </c>
      <c r="K31" s="3">
        <v>934</v>
      </c>
      <c r="L31" s="35" t="s">
        <v>11</v>
      </c>
      <c r="M31" s="1" t="s">
        <v>20</v>
      </c>
      <c r="N31" s="13"/>
      <c r="O31" s="117"/>
      <c r="P31" s="62">
        <f t="shared" si="1"/>
        <v>0</v>
      </c>
      <c r="Q31" s="15"/>
      <c r="R31" s="8"/>
      <c r="S31" s="7"/>
      <c r="T31" s="63"/>
    </row>
    <row r="32" spans="1:20" x14ac:dyDescent="0.25">
      <c r="A32" s="78"/>
      <c r="B32" s="1" t="s">
        <v>15</v>
      </c>
      <c r="C32" s="81" t="s">
        <v>97</v>
      </c>
      <c r="D32" s="82"/>
      <c r="E32" s="1" t="s">
        <v>98</v>
      </c>
      <c r="F32" s="1" t="s">
        <v>99</v>
      </c>
      <c r="G32" s="1" t="s">
        <v>100</v>
      </c>
      <c r="H32" s="2">
        <v>2021</v>
      </c>
      <c r="I32" s="3">
        <v>12500</v>
      </c>
      <c r="J32" s="3">
        <f t="shared" si="0"/>
        <v>10330.578512396694</v>
      </c>
      <c r="K32" s="3">
        <v>895</v>
      </c>
      <c r="L32" s="35" t="s">
        <v>11</v>
      </c>
      <c r="M32" s="1" t="s">
        <v>20</v>
      </c>
      <c r="N32" s="13"/>
      <c r="O32" s="117"/>
      <c r="P32" s="62">
        <f t="shared" si="1"/>
        <v>0</v>
      </c>
      <c r="Q32" s="15"/>
      <c r="R32" s="8"/>
      <c r="S32" s="7"/>
      <c r="T32" s="63"/>
    </row>
    <row r="33" spans="1:20" x14ac:dyDescent="0.25">
      <c r="A33" s="78"/>
      <c r="B33" s="1" t="s">
        <v>15</v>
      </c>
      <c r="C33" s="81" t="s">
        <v>101</v>
      </c>
      <c r="D33" s="82"/>
      <c r="E33" s="1" t="s">
        <v>102</v>
      </c>
      <c r="F33" s="1" t="s">
        <v>103</v>
      </c>
      <c r="G33" s="1" t="s">
        <v>104</v>
      </c>
      <c r="H33" s="2">
        <v>2022</v>
      </c>
      <c r="I33" s="3">
        <v>7250</v>
      </c>
      <c r="J33" s="3">
        <f t="shared" si="0"/>
        <v>5991.7355371900831</v>
      </c>
      <c r="K33" s="3">
        <v>744</v>
      </c>
      <c r="L33" s="35" t="s">
        <v>11</v>
      </c>
      <c r="M33" s="1" t="s">
        <v>20</v>
      </c>
      <c r="N33" s="13"/>
      <c r="O33" s="117"/>
      <c r="P33" s="62">
        <f t="shared" si="1"/>
        <v>0</v>
      </c>
      <c r="Q33" s="15"/>
      <c r="R33" s="8"/>
      <c r="S33" s="7"/>
      <c r="T33" s="63"/>
    </row>
    <row r="34" spans="1:20" x14ac:dyDescent="0.25">
      <c r="A34" s="78"/>
      <c r="B34" s="1" t="s">
        <v>15</v>
      </c>
      <c r="C34" s="81" t="s">
        <v>105</v>
      </c>
      <c r="D34" s="82"/>
      <c r="E34" s="1" t="s">
        <v>106</v>
      </c>
      <c r="F34" s="1" t="s">
        <v>107</v>
      </c>
      <c r="G34" s="1" t="s">
        <v>104</v>
      </c>
      <c r="H34" s="2">
        <v>2023</v>
      </c>
      <c r="I34" s="3">
        <v>7000</v>
      </c>
      <c r="J34" s="3">
        <f t="shared" si="0"/>
        <v>5785.1239669421493</v>
      </c>
      <c r="K34" s="3">
        <v>817</v>
      </c>
      <c r="L34" s="35" t="s">
        <v>11</v>
      </c>
      <c r="M34" s="1" t="s">
        <v>20</v>
      </c>
      <c r="N34" s="13"/>
      <c r="O34" s="117"/>
      <c r="P34" s="62">
        <f t="shared" si="1"/>
        <v>0</v>
      </c>
      <c r="Q34" s="15"/>
      <c r="R34" s="8"/>
      <c r="S34" s="7"/>
      <c r="T34" s="63"/>
    </row>
    <row r="35" spans="1:20" x14ac:dyDescent="0.25">
      <c r="A35" s="79"/>
      <c r="B35" s="1" t="s">
        <v>15</v>
      </c>
      <c r="C35" s="81" t="s">
        <v>108</v>
      </c>
      <c r="D35" s="82"/>
      <c r="E35" s="1" t="s">
        <v>109</v>
      </c>
      <c r="F35" s="1" t="s">
        <v>110</v>
      </c>
      <c r="G35" s="1" t="s">
        <v>111</v>
      </c>
      <c r="H35" s="2">
        <v>2021</v>
      </c>
      <c r="I35" s="3">
        <v>9000</v>
      </c>
      <c r="J35" s="3">
        <f t="shared" si="0"/>
        <v>7438.0165289256202</v>
      </c>
      <c r="K35" s="3">
        <v>334</v>
      </c>
      <c r="L35" s="35" t="s">
        <v>11</v>
      </c>
      <c r="M35" s="1" t="s">
        <v>20</v>
      </c>
      <c r="N35" s="16"/>
      <c r="O35" s="117"/>
      <c r="P35" s="62">
        <f t="shared" si="1"/>
        <v>0</v>
      </c>
      <c r="Q35" s="17"/>
      <c r="R35" s="19"/>
      <c r="S35" s="7"/>
      <c r="T35" s="63"/>
    </row>
    <row r="36" spans="1:20" x14ac:dyDescent="0.25">
      <c r="A36" s="81" t="s">
        <v>112</v>
      </c>
      <c r="B36" s="1" t="s">
        <v>15</v>
      </c>
      <c r="C36" s="81" t="s">
        <v>113</v>
      </c>
      <c r="D36" s="82"/>
      <c r="E36" s="1" t="s">
        <v>114</v>
      </c>
      <c r="F36" s="1" t="s">
        <v>115</v>
      </c>
      <c r="G36" s="1" t="s">
        <v>116</v>
      </c>
      <c r="H36" s="2">
        <v>2011</v>
      </c>
      <c r="I36" s="3">
        <v>2500</v>
      </c>
      <c r="J36" s="3">
        <f t="shared" si="0"/>
        <v>2066.1157024793388</v>
      </c>
      <c r="K36" s="3">
        <v>88</v>
      </c>
      <c r="L36" s="35" t="s">
        <v>361</v>
      </c>
      <c r="M36" s="9" t="s">
        <v>20</v>
      </c>
      <c r="N36" s="11"/>
      <c r="O36" s="117"/>
      <c r="P36" s="62">
        <f t="shared" si="1"/>
        <v>0</v>
      </c>
      <c r="Q36" s="18"/>
      <c r="R36" s="11"/>
      <c r="S36" s="7"/>
      <c r="T36" s="63"/>
    </row>
    <row r="37" spans="1:20" x14ac:dyDescent="0.25">
      <c r="A37" s="78"/>
      <c r="B37" s="1" t="s">
        <v>15</v>
      </c>
      <c r="C37" s="81" t="s">
        <v>117</v>
      </c>
      <c r="D37" s="82"/>
      <c r="E37" s="1" t="s">
        <v>118</v>
      </c>
      <c r="F37" s="1" t="s">
        <v>119</v>
      </c>
      <c r="G37" s="1" t="s">
        <v>116</v>
      </c>
      <c r="H37" s="2">
        <v>2015</v>
      </c>
      <c r="I37" s="3">
        <v>2500</v>
      </c>
      <c r="J37" s="3">
        <f t="shared" si="0"/>
        <v>2066.1157024793388</v>
      </c>
      <c r="K37" s="3">
        <v>88</v>
      </c>
      <c r="L37" s="35" t="s">
        <v>361</v>
      </c>
      <c r="M37" s="9" t="s">
        <v>20</v>
      </c>
      <c r="N37" s="11"/>
      <c r="O37" s="117"/>
      <c r="P37" s="62">
        <f t="shared" si="1"/>
        <v>0</v>
      </c>
      <c r="Q37" s="18"/>
      <c r="R37" s="11"/>
      <c r="S37" s="7"/>
      <c r="T37" s="63"/>
    </row>
    <row r="38" spans="1:20" x14ac:dyDescent="0.25">
      <c r="A38" s="78"/>
      <c r="B38" s="1" t="s">
        <v>15</v>
      </c>
      <c r="C38" s="81" t="s">
        <v>120</v>
      </c>
      <c r="D38" s="82"/>
      <c r="E38" s="1" t="s">
        <v>121</v>
      </c>
      <c r="F38" s="1" t="s">
        <v>122</v>
      </c>
      <c r="G38" s="1" t="s">
        <v>116</v>
      </c>
      <c r="H38" s="2">
        <v>2015</v>
      </c>
      <c r="I38" s="3">
        <v>2500</v>
      </c>
      <c r="J38" s="3">
        <f t="shared" si="0"/>
        <v>2066.1157024793388</v>
      </c>
      <c r="K38" s="3">
        <v>88</v>
      </c>
      <c r="L38" s="35" t="s">
        <v>361</v>
      </c>
      <c r="M38" s="9" t="s">
        <v>20</v>
      </c>
      <c r="N38" s="11"/>
      <c r="O38" s="117"/>
      <c r="P38" s="62">
        <f t="shared" si="1"/>
        <v>0</v>
      </c>
      <c r="Q38" s="18"/>
      <c r="R38" s="11"/>
      <c r="S38" s="7"/>
      <c r="T38" s="63"/>
    </row>
    <row r="39" spans="1:20" x14ac:dyDescent="0.25">
      <c r="A39" s="78"/>
      <c r="B39" s="1" t="s">
        <v>15</v>
      </c>
      <c r="C39" s="81" t="s">
        <v>123</v>
      </c>
      <c r="D39" s="82"/>
      <c r="E39" s="1" t="s">
        <v>124</v>
      </c>
      <c r="F39" s="1" t="s">
        <v>125</v>
      </c>
      <c r="G39" s="1" t="s">
        <v>116</v>
      </c>
      <c r="H39" s="2">
        <v>2015</v>
      </c>
      <c r="I39" s="3">
        <v>2500</v>
      </c>
      <c r="J39" s="3">
        <f t="shared" si="0"/>
        <v>2066.1157024793388</v>
      </c>
      <c r="K39" s="3">
        <v>88</v>
      </c>
      <c r="L39" s="35" t="s">
        <v>361</v>
      </c>
      <c r="M39" s="9" t="s">
        <v>20</v>
      </c>
      <c r="N39" s="11"/>
      <c r="O39" s="117"/>
      <c r="P39" s="62">
        <f t="shared" si="1"/>
        <v>0</v>
      </c>
      <c r="Q39" s="18"/>
      <c r="R39" s="11"/>
      <c r="S39" s="7"/>
      <c r="T39" s="63"/>
    </row>
    <row r="40" spans="1:20" x14ac:dyDescent="0.25">
      <c r="A40" s="78"/>
      <c r="B40" s="1" t="s">
        <v>15</v>
      </c>
      <c r="C40" s="81" t="s">
        <v>126</v>
      </c>
      <c r="D40" s="82"/>
      <c r="E40" s="1" t="s">
        <v>127</v>
      </c>
      <c r="F40" s="1" t="s">
        <v>128</v>
      </c>
      <c r="G40" s="1" t="s">
        <v>116</v>
      </c>
      <c r="H40" s="2">
        <v>2015</v>
      </c>
      <c r="I40" s="3">
        <v>2500</v>
      </c>
      <c r="J40" s="3">
        <f t="shared" si="0"/>
        <v>2066.1157024793388</v>
      </c>
      <c r="K40" s="3">
        <v>88</v>
      </c>
      <c r="L40" s="35" t="s">
        <v>361</v>
      </c>
      <c r="M40" s="9" t="s">
        <v>20</v>
      </c>
      <c r="N40" s="11"/>
      <c r="O40" s="117"/>
      <c r="P40" s="62">
        <f t="shared" si="1"/>
        <v>0</v>
      </c>
      <c r="Q40" s="18"/>
      <c r="R40" s="11"/>
      <c r="S40" s="7"/>
      <c r="T40" s="63"/>
    </row>
    <row r="41" spans="1:20" x14ac:dyDescent="0.25">
      <c r="A41" s="78"/>
      <c r="B41" s="1" t="s">
        <v>15</v>
      </c>
      <c r="C41" s="81" t="s">
        <v>129</v>
      </c>
      <c r="D41" s="82"/>
      <c r="E41" s="1" t="s">
        <v>130</v>
      </c>
      <c r="F41" s="1" t="s">
        <v>131</v>
      </c>
      <c r="G41" s="1" t="s">
        <v>116</v>
      </c>
      <c r="H41" s="2">
        <v>2015</v>
      </c>
      <c r="I41" s="3">
        <v>2500</v>
      </c>
      <c r="J41" s="3">
        <f t="shared" si="0"/>
        <v>2066.1157024793388</v>
      </c>
      <c r="K41" s="3">
        <v>88</v>
      </c>
      <c r="L41" s="35" t="s">
        <v>361</v>
      </c>
      <c r="M41" s="9" t="s">
        <v>20</v>
      </c>
      <c r="N41" s="11"/>
      <c r="O41" s="117"/>
      <c r="P41" s="62">
        <f t="shared" si="1"/>
        <v>0</v>
      </c>
      <c r="Q41" s="18"/>
      <c r="R41" s="11"/>
      <c r="S41" s="7"/>
      <c r="T41" s="63"/>
    </row>
    <row r="42" spans="1:20" x14ac:dyDescent="0.25">
      <c r="A42" s="78"/>
      <c r="B42" s="1" t="s">
        <v>15</v>
      </c>
      <c r="C42" s="81" t="s">
        <v>132</v>
      </c>
      <c r="D42" s="82"/>
      <c r="E42" s="1" t="s">
        <v>133</v>
      </c>
      <c r="F42" s="1" t="s">
        <v>134</v>
      </c>
      <c r="G42" s="1" t="s">
        <v>116</v>
      </c>
      <c r="H42" s="2">
        <v>2015</v>
      </c>
      <c r="I42" s="3">
        <v>2500</v>
      </c>
      <c r="J42" s="3">
        <f t="shared" si="0"/>
        <v>2066.1157024793388</v>
      </c>
      <c r="K42" s="3">
        <v>88</v>
      </c>
      <c r="L42" s="35" t="s">
        <v>361</v>
      </c>
      <c r="M42" s="9" t="s">
        <v>20</v>
      </c>
      <c r="N42" s="11"/>
      <c r="O42" s="117"/>
      <c r="P42" s="62">
        <f t="shared" si="1"/>
        <v>0</v>
      </c>
      <c r="Q42" s="18"/>
      <c r="R42" s="11"/>
      <c r="S42" s="7"/>
      <c r="T42" s="63"/>
    </row>
    <row r="43" spans="1:20" x14ac:dyDescent="0.25">
      <c r="A43" s="79"/>
      <c r="B43" s="1" t="s">
        <v>15</v>
      </c>
      <c r="C43" s="81" t="s">
        <v>135</v>
      </c>
      <c r="D43" s="82"/>
      <c r="E43" s="1" t="s">
        <v>136</v>
      </c>
      <c r="F43" s="1" t="s">
        <v>137</v>
      </c>
      <c r="G43" s="1" t="s">
        <v>138</v>
      </c>
      <c r="H43" s="2">
        <v>2008</v>
      </c>
      <c r="I43" s="3">
        <v>16577</v>
      </c>
      <c r="J43" s="3">
        <f t="shared" si="0"/>
        <v>13700</v>
      </c>
      <c r="K43" s="3">
        <v>350</v>
      </c>
      <c r="L43" s="35" t="s">
        <v>361</v>
      </c>
      <c r="M43" s="9" t="s">
        <v>20</v>
      </c>
      <c r="N43" s="11"/>
      <c r="O43" s="117"/>
      <c r="P43" s="62">
        <f t="shared" si="1"/>
        <v>0</v>
      </c>
      <c r="Q43" s="18"/>
      <c r="R43" s="11"/>
      <c r="S43" s="7"/>
      <c r="T43" s="63"/>
    </row>
    <row r="44" spans="1:20" x14ac:dyDescent="0.25">
      <c r="A44" s="81" t="s">
        <v>139</v>
      </c>
      <c r="B44" s="1" t="s">
        <v>15</v>
      </c>
      <c r="C44" s="81" t="s">
        <v>140</v>
      </c>
      <c r="D44" s="82"/>
      <c r="E44" s="1" t="s">
        <v>141</v>
      </c>
      <c r="F44" s="1" t="s">
        <v>142</v>
      </c>
      <c r="G44" s="1" t="s">
        <v>143</v>
      </c>
      <c r="H44" s="2">
        <v>2016</v>
      </c>
      <c r="I44" s="3">
        <v>58000</v>
      </c>
      <c r="J44" s="3">
        <f t="shared" si="0"/>
        <v>47933.884297520664</v>
      </c>
      <c r="K44" s="3">
        <v>2543</v>
      </c>
      <c r="L44" s="35" t="s">
        <v>361</v>
      </c>
      <c r="M44" s="9" t="s">
        <v>20</v>
      </c>
      <c r="N44" s="11"/>
      <c r="O44" s="117"/>
      <c r="P44" s="62">
        <f t="shared" si="1"/>
        <v>0</v>
      </c>
      <c r="Q44" s="18"/>
      <c r="R44" s="11"/>
      <c r="S44" s="7"/>
      <c r="T44" s="63"/>
    </row>
    <row r="45" spans="1:20" x14ac:dyDescent="0.25">
      <c r="A45" s="78"/>
      <c r="B45" s="1" t="s">
        <v>15</v>
      </c>
      <c r="C45" s="81" t="s">
        <v>144</v>
      </c>
      <c r="D45" s="82"/>
      <c r="E45" s="1" t="s">
        <v>145</v>
      </c>
      <c r="F45" s="1" t="s">
        <v>146</v>
      </c>
      <c r="G45" s="1" t="s">
        <v>147</v>
      </c>
      <c r="H45" s="2">
        <v>2012</v>
      </c>
      <c r="I45" s="3">
        <v>41433</v>
      </c>
      <c r="J45" s="3">
        <f t="shared" si="0"/>
        <v>34242.14876033058</v>
      </c>
      <c r="K45" s="3">
        <v>1806</v>
      </c>
      <c r="L45" s="35" t="s">
        <v>361</v>
      </c>
      <c r="M45" s="9" t="s">
        <v>20</v>
      </c>
      <c r="N45" s="11"/>
      <c r="O45" s="117"/>
      <c r="P45" s="62">
        <f t="shared" si="1"/>
        <v>0</v>
      </c>
      <c r="Q45" s="18"/>
      <c r="R45" s="11"/>
      <c r="S45" s="7"/>
      <c r="T45" s="63"/>
    </row>
    <row r="46" spans="1:20" x14ac:dyDescent="0.25">
      <c r="A46" s="78"/>
      <c r="B46" s="1" t="s">
        <v>15</v>
      </c>
      <c r="C46" s="81" t="s">
        <v>148</v>
      </c>
      <c r="D46" s="82"/>
      <c r="E46" s="1" t="s">
        <v>149</v>
      </c>
      <c r="F46" s="1" t="s">
        <v>150</v>
      </c>
      <c r="G46" s="1" t="s">
        <v>38</v>
      </c>
      <c r="H46" s="2">
        <v>2012</v>
      </c>
      <c r="I46" s="3">
        <v>21313</v>
      </c>
      <c r="J46" s="3">
        <f t="shared" si="0"/>
        <v>17614.049586776859</v>
      </c>
      <c r="K46" s="3">
        <v>1601</v>
      </c>
      <c r="L46" s="35" t="s">
        <v>361</v>
      </c>
      <c r="M46" s="9" t="s">
        <v>20</v>
      </c>
      <c r="N46" s="11"/>
      <c r="O46" s="117"/>
      <c r="P46" s="62">
        <f t="shared" si="1"/>
        <v>0</v>
      </c>
      <c r="Q46" s="18"/>
      <c r="R46" s="11"/>
      <c r="S46" s="7"/>
      <c r="T46" s="63"/>
    </row>
    <row r="47" spans="1:20" x14ac:dyDescent="0.25">
      <c r="A47" s="78"/>
      <c r="B47" s="1" t="s">
        <v>15</v>
      </c>
      <c r="C47" s="81" t="s">
        <v>151</v>
      </c>
      <c r="D47" s="82"/>
      <c r="E47" s="1" t="s">
        <v>152</v>
      </c>
      <c r="F47" s="1" t="s">
        <v>153</v>
      </c>
      <c r="G47" s="1" t="s">
        <v>143</v>
      </c>
      <c r="H47" s="2">
        <v>2017</v>
      </c>
      <c r="I47" s="3">
        <v>50000</v>
      </c>
      <c r="J47" s="3">
        <f t="shared" si="0"/>
        <v>41322.314049586777</v>
      </c>
      <c r="K47" s="3">
        <v>2670</v>
      </c>
      <c r="L47" s="35" t="s">
        <v>361</v>
      </c>
      <c r="M47" s="9" t="s">
        <v>20</v>
      </c>
      <c r="N47" s="11"/>
      <c r="O47" s="117"/>
      <c r="P47" s="62">
        <f t="shared" si="1"/>
        <v>0</v>
      </c>
      <c r="Q47" s="18"/>
      <c r="R47" s="11"/>
      <c r="S47" s="7"/>
      <c r="T47" s="63"/>
    </row>
    <row r="48" spans="1:20" x14ac:dyDescent="0.25">
      <c r="A48" s="78"/>
      <c r="B48" s="1" t="s">
        <v>15</v>
      </c>
      <c r="C48" s="81" t="s">
        <v>154</v>
      </c>
      <c r="D48" s="82"/>
      <c r="E48" s="1" t="s">
        <v>155</v>
      </c>
      <c r="F48" s="1" t="s">
        <v>156</v>
      </c>
      <c r="G48" s="1" t="s">
        <v>157</v>
      </c>
      <c r="H48" s="2">
        <v>2016</v>
      </c>
      <c r="I48" s="3">
        <v>45000</v>
      </c>
      <c r="J48" s="3">
        <f t="shared" si="0"/>
        <v>37190.082644628099</v>
      </c>
      <c r="K48" s="3">
        <v>1790</v>
      </c>
      <c r="L48" s="35" t="s">
        <v>361</v>
      </c>
      <c r="M48" s="9" t="s">
        <v>20</v>
      </c>
      <c r="N48" s="11"/>
      <c r="O48" s="117"/>
      <c r="P48" s="62">
        <f t="shared" si="1"/>
        <v>0</v>
      </c>
      <c r="Q48" s="18"/>
      <c r="R48" s="11"/>
      <c r="S48" s="7"/>
      <c r="T48" s="63"/>
    </row>
    <row r="49" spans="1:20" x14ac:dyDescent="0.25">
      <c r="A49" s="78"/>
      <c r="B49" s="1" t="s">
        <v>15</v>
      </c>
      <c r="C49" s="81" t="s">
        <v>158</v>
      </c>
      <c r="D49" s="82"/>
      <c r="E49" s="1" t="s">
        <v>159</v>
      </c>
      <c r="F49" s="1" t="s">
        <v>160</v>
      </c>
      <c r="G49" s="1" t="s">
        <v>161</v>
      </c>
      <c r="H49" s="2">
        <v>2016</v>
      </c>
      <c r="I49" s="3">
        <v>39000</v>
      </c>
      <c r="J49" s="3">
        <f t="shared" si="0"/>
        <v>32231.404958677685</v>
      </c>
      <c r="K49" s="3">
        <v>1790</v>
      </c>
      <c r="L49" s="35" t="s">
        <v>361</v>
      </c>
      <c r="M49" s="9" t="s">
        <v>20</v>
      </c>
      <c r="N49" s="11"/>
      <c r="O49" s="117"/>
      <c r="P49" s="62">
        <f t="shared" si="1"/>
        <v>0</v>
      </c>
      <c r="Q49" s="18"/>
      <c r="R49" s="11"/>
      <c r="S49" s="7"/>
      <c r="T49" s="63"/>
    </row>
    <row r="50" spans="1:20" x14ac:dyDescent="0.25">
      <c r="A50" s="78"/>
      <c r="B50" s="1" t="s">
        <v>15</v>
      </c>
      <c r="C50" s="81" t="s">
        <v>162</v>
      </c>
      <c r="D50" s="82"/>
      <c r="E50" s="1" t="s">
        <v>163</v>
      </c>
      <c r="F50" s="1" t="s">
        <v>164</v>
      </c>
      <c r="G50" s="1" t="s">
        <v>165</v>
      </c>
      <c r="H50" s="2">
        <v>2022</v>
      </c>
      <c r="I50" s="3">
        <v>55000</v>
      </c>
      <c r="J50" s="3">
        <f t="shared" si="0"/>
        <v>45454.545454545456</v>
      </c>
      <c r="K50" s="3">
        <v>2028</v>
      </c>
      <c r="L50" s="35" t="s">
        <v>361</v>
      </c>
      <c r="M50" s="9" t="s">
        <v>20</v>
      </c>
      <c r="N50" s="11"/>
      <c r="O50" s="117"/>
      <c r="P50" s="62">
        <f t="shared" si="1"/>
        <v>0</v>
      </c>
      <c r="Q50" s="18"/>
      <c r="R50" s="11"/>
      <c r="S50" s="7"/>
      <c r="T50" s="63"/>
    </row>
    <row r="51" spans="1:20" x14ac:dyDescent="0.25">
      <c r="A51" s="78"/>
      <c r="B51" s="1" t="s">
        <v>15</v>
      </c>
      <c r="C51" s="81" t="s">
        <v>166</v>
      </c>
      <c r="D51" s="82"/>
      <c r="E51" s="1" t="s">
        <v>167</v>
      </c>
      <c r="F51" s="1" t="s">
        <v>168</v>
      </c>
      <c r="G51" s="1" t="s">
        <v>143</v>
      </c>
      <c r="H51" s="2">
        <v>2021</v>
      </c>
      <c r="I51" s="3">
        <v>53468</v>
      </c>
      <c r="J51" s="3">
        <f t="shared" si="0"/>
        <v>44188.42975206612</v>
      </c>
      <c r="K51" s="3">
        <v>3500</v>
      </c>
      <c r="L51" s="35" t="s">
        <v>361</v>
      </c>
      <c r="M51" s="9" t="s">
        <v>20</v>
      </c>
      <c r="N51" s="11"/>
      <c r="O51" s="117"/>
      <c r="P51" s="62">
        <f t="shared" si="1"/>
        <v>0</v>
      </c>
      <c r="Q51" s="18"/>
      <c r="R51" s="11"/>
      <c r="S51" s="7"/>
      <c r="T51" s="63"/>
    </row>
    <row r="52" spans="1:20" x14ac:dyDescent="0.25">
      <c r="A52" s="78"/>
      <c r="B52" s="1" t="s">
        <v>15</v>
      </c>
      <c r="C52" s="81" t="s">
        <v>169</v>
      </c>
      <c r="D52" s="82"/>
      <c r="E52" s="1" t="s">
        <v>170</v>
      </c>
      <c r="F52" s="1" t="s">
        <v>171</v>
      </c>
      <c r="G52" s="1" t="s">
        <v>19</v>
      </c>
      <c r="H52" s="2">
        <v>2018</v>
      </c>
      <c r="I52" s="3">
        <v>58476</v>
      </c>
      <c r="J52" s="3">
        <f t="shared" si="0"/>
        <v>48327.272727272728</v>
      </c>
      <c r="K52" s="3">
        <v>2552</v>
      </c>
      <c r="L52" s="35" t="s">
        <v>361</v>
      </c>
      <c r="M52" s="9" t="s">
        <v>20</v>
      </c>
      <c r="N52" s="11"/>
      <c r="O52" s="117"/>
      <c r="P52" s="62">
        <f t="shared" si="1"/>
        <v>0</v>
      </c>
      <c r="Q52" s="18"/>
      <c r="R52" s="11"/>
      <c r="S52" s="7"/>
      <c r="T52" s="63"/>
    </row>
    <row r="53" spans="1:20" x14ac:dyDescent="0.25">
      <c r="A53" s="78"/>
      <c r="B53" s="1" t="s">
        <v>15</v>
      </c>
      <c r="C53" s="81" t="s">
        <v>172</v>
      </c>
      <c r="D53" s="82"/>
      <c r="E53" s="1" t="s">
        <v>173</v>
      </c>
      <c r="F53" s="1" t="s">
        <v>174</v>
      </c>
      <c r="G53" s="1" t="s">
        <v>175</v>
      </c>
      <c r="H53" s="2">
        <v>2022</v>
      </c>
      <c r="I53" s="3">
        <v>50945</v>
      </c>
      <c r="J53" s="3">
        <f t="shared" si="0"/>
        <v>42103.305785123965</v>
      </c>
      <c r="K53" s="3">
        <v>3500</v>
      </c>
      <c r="L53" s="35" t="s">
        <v>361</v>
      </c>
      <c r="M53" s="9" t="s">
        <v>20</v>
      </c>
      <c r="N53" s="11"/>
      <c r="O53" s="117"/>
      <c r="P53" s="62">
        <f t="shared" si="1"/>
        <v>0</v>
      </c>
      <c r="Q53" s="18"/>
      <c r="R53" s="11"/>
      <c r="S53" s="7"/>
      <c r="T53" s="63"/>
    </row>
    <row r="54" spans="1:20" x14ac:dyDescent="0.25">
      <c r="A54" s="78"/>
      <c r="B54" s="1" t="s">
        <v>15</v>
      </c>
      <c r="C54" s="81" t="s">
        <v>176</v>
      </c>
      <c r="D54" s="82"/>
      <c r="E54" s="1" t="s">
        <v>177</v>
      </c>
      <c r="F54" s="1" t="s">
        <v>178</v>
      </c>
      <c r="G54" s="1" t="s">
        <v>175</v>
      </c>
      <c r="H54" s="2">
        <v>2022</v>
      </c>
      <c r="I54" s="3">
        <v>57833</v>
      </c>
      <c r="J54" s="3">
        <f t="shared" si="0"/>
        <v>47795.867768595046</v>
      </c>
      <c r="K54" s="3">
        <v>3500</v>
      </c>
      <c r="L54" s="35" t="s">
        <v>361</v>
      </c>
      <c r="M54" s="9" t="s">
        <v>20</v>
      </c>
      <c r="N54" s="11"/>
      <c r="O54" s="117"/>
      <c r="P54" s="62">
        <f t="shared" si="1"/>
        <v>0</v>
      </c>
      <c r="Q54" s="18"/>
      <c r="R54" s="11"/>
      <c r="S54" s="7"/>
      <c r="T54" s="63"/>
    </row>
    <row r="55" spans="1:20" x14ac:dyDescent="0.25">
      <c r="A55" s="78"/>
      <c r="B55" s="1" t="s">
        <v>15</v>
      </c>
      <c r="C55" s="81" t="s">
        <v>179</v>
      </c>
      <c r="D55" s="82"/>
      <c r="E55" s="1" t="s">
        <v>180</v>
      </c>
      <c r="F55" s="1" t="s">
        <v>181</v>
      </c>
      <c r="G55" s="1" t="s">
        <v>38</v>
      </c>
      <c r="H55" s="2">
        <v>2022</v>
      </c>
      <c r="I55" s="3">
        <v>59666</v>
      </c>
      <c r="J55" s="3">
        <f t="shared" si="0"/>
        <v>49310.74380165289</v>
      </c>
      <c r="K55" s="3">
        <v>2715</v>
      </c>
      <c r="L55" s="35" t="s">
        <v>361</v>
      </c>
      <c r="M55" s="9" t="s">
        <v>20</v>
      </c>
      <c r="N55" s="11"/>
      <c r="O55" s="117"/>
      <c r="P55" s="62">
        <f t="shared" si="1"/>
        <v>0</v>
      </c>
      <c r="Q55" s="18"/>
      <c r="R55" s="11"/>
      <c r="S55" s="7"/>
      <c r="T55" s="63"/>
    </row>
    <row r="56" spans="1:20" x14ac:dyDescent="0.25">
      <c r="A56" s="78"/>
      <c r="B56" s="1" t="s">
        <v>15</v>
      </c>
      <c r="C56" s="81" t="s">
        <v>182</v>
      </c>
      <c r="D56" s="82"/>
      <c r="E56" s="1" t="s">
        <v>183</v>
      </c>
      <c r="F56" s="1" t="s">
        <v>184</v>
      </c>
      <c r="G56" s="1" t="s">
        <v>185</v>
      </c>
      <c r="H56" s="2">
        <v>2022</v>
      </c>
      <c r="I56" s="3">
        <v>45750</v>
      </c>
      <c r="J56" s="3">
        <f t="shared" si="0"/>
        <v>37809.917355371901</v>
      </c>
      <c r="K56" s="3">
        <v>824</v>
      </c>
      <c r="L56" s="35" t="s">
        <v>361</v>
      </c>
      <c r="M56" s="9" t="s">
        <v>20</v>
      </c>
      <c r="N56" s="11"/>
      <c r="O56" s="117"/>
      <c r="P56" s="62">
        <f t="shared" si="1"/>
        <v>0</v>
      </c>
      <c r="Q56" s="18"/>
      <c r="R56" s="11"/>
      <c r="S56" s="7"/>
      <c r="T56" s="63"/>
    </row>
    <row r="57" spans="1:20" x14ac:dyDescent="0.25">
      <c r="A57" s="78"/>
      <c r="B57" s="1" t="s">
        <v>15</v>
      </c>
      <c r="C57" s="81" t="s">
        <v>186</v>
      </c>
      <c r="D57" s="82"/>
      <c r="E57" s="1" t="s">
        <v>187</v>
      </c>
      <c r="F57" s="1" t="s">
        <v>188</v>
      </c>
      <c r="G57" s="1" t="s">
        <v>175</v>
      </c>
      <c r="H57" s="2">
        <v>2022</v>
      </c>
      <c r="I57" s="3">
        <v>57690</v>
      </c>
      <c r="J57" s="3">
        <f t="shared" si="0"/>
        <v>47677.685950413223</v>
      </c>
      <c r="K57" s="3">
        <v>3500</v>
      </c>
      <c r="L57" s="35" t="s">
        <v>361</v>
      </c>
      <c r="M57" s="9" t="s">
        <v>20</v>
      </c>
      <c r="N57" s="11"/>
      <c r="O57" s="117"/>
      <c r="P57" s="62">
        <f t="shared" si="1"/>
        <v>0</v>
      </c>
      <c r="Q57" s="18"/>
      <c r="R57" s="11"/>
      <c r="S57" s="7"/>
      <c r="T57" s="63"/>
    </row>
    <row r="58" spans="1:20" x14ac:dyDescent="0.25">
      <c r="A58" s="78"/>
      <c r="B58" s="1" t="s">
        <v>15</v>
      </c>
      <c r="C58" s="81" t="s">
        <v>189</v>
      </c>
      <c r="D58" s="82"/>
      <c r="E58" s="1" t="s">
        <v>190</v>
      </c>
      <c r="F58" s="1" t="s">
        <v>191</v>
      </c>
      <c r="G58" s="1" t="s">
        <v>38</v>
      </c>
      <c r="H58" s="2">
        <v>2022</v>
      </c>
      <c r="I58" s="3">
        <v>64000</v>
      </c>
      <c r="J58" s="3">
        <f t="shared" si="0"/>
        <v>52892.561983471074</v>
      </c>
      <c r="K58" s="3">
        <v>2679</v>
      </c>
      <c r="L58" s="35" t="s">
        <v>361</v>
      </c>
      <c r="M58" s="9" t="s">
        <v>20</v>
      </c>
      <c r="N58" s="11"/>
      <c r="O58" s="117"/>
      <c r="P58" s="62">
        <f t="shared" si="1"/>
        <v>0</v>
      </c>
      <c r="Q58" s="18"/>
      <c r="R58" s="11"/>
      <c r="S58" s="7"/>
      <c r="T58" s="63"/>
    </row>
    <row r="59" spans="1:20" x14ac:dyDescent="0.25">
      <c r="A59" s="78"/>
      <c r="B59" s="1" t="s">
        <v>15</v>
      </c>
      <c r="C59" s="81" t="s">
        <v>192</v>
      </c>
      <c r="D59" s="82"/>
      <c r="E59" s="1" t="s">
        <v>193</v>
      </c>
      <c r="F59" s="1" t="s">
        <v>194</v>
      </c>
      <c r="G59" s="1" t="s">
        <v>38</v>
      </c>
      <c r="H59" s="2">
        <v>2022</v>
      </c>
      <c r="I59" s="3">
        <v>43376</v>
      </c>
      <c r="J59" s="3">
        <f t="shared" si="0"/>
        <v>35847.933884297519</v>
      </c>
      <c r="K59" s="3">
        <v>1722</v>
      </c>
      <c r="L59" s="35" t="s">
        <v>361</v>
      </c>
      <c r="M59" s="9" t="s">
        <v>20</v>
      </c>
      <c r="N59" s="11"/>
      <c r="O59" s="117"/>
      <c r="P59" s="62">
        <f t="shared" si="1"/>
        <v>0</v>
      </c>
      <c r="Q59" s="18"/>
      <c r="R59" s="11"/>
      <c r="S59" s="7"/>
      <c r="T59" s="63"/>
    </row>
    <row r="60" spans="1:20" x14ac:dyDescent="0.25">
      <c r="A60" s="78"/>
      <c r="B60" s="1" t="s">
        <v>15</v>
      </c>
      <c r="C60" s="81" t="s">
        <v>195</v>
      </c>
      <c r="D60" s="82"/>
      <c r="E60" s="1" t="s">
        <v>196</v>
      </c>
      <c r="F60" s="1" t="s">
        <v>197</v>
      </c>
      <c r="G60" s="1" t="s">
        <v>198</v>
      </c>
      <c r="H60" s="2">
        <v>2006</v>
      </c>
      <c r="I60" s="3">
        <v>37554</v>
      </c>
      <c r="J60" s="3">
        <f t="shared" si="0"/>
        <v>31036.363636363636</v>
      </c>
      <c r="K60" s="3">
        <v>1805</v>
      </c>
      <c r="L60" s="35" t="s">
        <v>361</v>
      </c>
      <c r="M60" s="9" t="s">
        <v>20</v>
      </c>
      <c r="N60" s="11"/>
      <c r="O60" s="117"/>
      <c r="P60" s="62">
        <f t="shared" si="1"/>
        <v>0</v>
      </c>
      <c r="Q60" s="18"/>
      <c r="R60" s="11"/>
      <c r="S60" s="7"/>
      <c r="T60" s="63"/>
    </row>
    <row r="61" spans="1:20" x14ac:dyDescent="0.25">
      <c r="A61" s="78"/>
      <c r="B61" s="1" t="s">
        <v>15</v>
      </c>
      <c r="C61" s="81" t="s">
        <v>199</v>
      </c>
      <c r="D61" s="82"/>
      <c r="E61" s="1" t="s">
        <v>200</v>
      </c>
      <c r="F61" s="1" t="s">
        <v>201</v>
      </c>
      <c r="G61" s="1" t="s">
        <v>19</v>
      </c>
      <c r="H61" s="2">
        <v>2013</v>
      </c>
      <c r="I61" s="3">
        <v>31966</v>
      </c>
      <c r="J61" s="3">
        <f t="shared" si="0"/>
        <v>26418.18181818182</v>
      </c>
      <c r="K61" s="3">
        <v>1884</v>
      </c>
      <c r="L61" s="35" t="s">
        <v>361</v>
      </c>
      <c r="M61" s="9" t="s">
        <v>20</v>
      </c>
      <c r="N61" s="11"/>
      <c r="O61" s="117"/>
      <c r="P61" s="62">
        <f t="shared" si="1"/>
        <v>0</v>
      </c>
      <c r="Q61" s="18"/>
      <c r="R61" s="11"/>
      <c r="S61" s="7"/>
      <c r="T61" s="63"/>
    </row>
    <row r="62" spans="1:20" x14ac:dyDescent="0.25">
      <c r="A62" s="78"/>
      <c r="B62" s="1" t="s">
        <v>15</v>
      </c>
      <c r="C62" s="81" t="s">
        <v>202</v>
      </c>
      <c r="D62" s="82"/>
      <c r="E62" s="1" t="s">
        <v>203</v>
      </c>
      <c r="F62" s="1" t="s">
        <v>204</v>
      </c>
      <c r="G62" s="1" t="s">
        <v>19</v>
      </c>
      <c r="H62" s="2">
        <v>2016</v>
      </c>
      <c r="I62" s="3">
        <v>16917</v>
      </c>
      <c r="J62" s="3">
        <f t="shared" si="0"/>
        <v>13980.991735537191</v>
      </c>
      <c r="K62" s="3">
        <v>1434</v>
      </c>
      <c r="L62" s="35" t="s">
        <v>361</v>
      </c>
      <c r="M62" s="9" t="s">
        <v>20</v>
      </c>
      <c r="N62" s="11"/>
      <c r="O62" s="117"/>
      <c r="P62" s="62">
        <f t="shared" si="1"/>
        <v>0</v>
      </c>
      <c r="Q62" s="18"/>
      <c r="R62" s="11"/>
      <c r="S62" s="7"/>
      <c r="T62" s="63"/>
    </row>
    <row r="63" spans="1:20" x14ac:dyDescent="0.25">
      <c r="A63" s="78"/>
      <c r="B63" s="1" t="s">
        <v>15</v>
      </c>
      <c r="C63" s="81" t="s">
        <v>205</v>
      </c>
      <c r="D63" s="82"/>
      <c r="E63" s="1" t="s">
        <v>206</v>
      </c>
      <c r="F63" s="1" t="s">
        <v>207</v>
      </c>
      <c r="G63" s="1" t="s">
        <v>19</v>
      </c>
      <c r="H63" s="2">
        <v>2016</v>
      </c>
      <c r="I63" s="3">
        <v>16917</v>
      </c>
      <c r="J63" s="3">
        <f t="shared" si="0"/>
        <v>13980.991735537191</v>
      </c>
      <c r="K63" s="3">
        <v>1585</v>
      </c>
      <c r="L63" s="35" t="s">
        <v>361</v>
      </c>
      <c r="M63" s="9" t="s">
        <v>20</v>
      </c>
      <c r="N63" s="11"/>
      <c r="O63" s="117"/>
      <c r="P63" s="62">
        <f t="shared" si="1"/>
        <v>0</v>
      </c>
      <c r="Q63" s="18"/>
      <c r="R63" s="11"/>
      <c r="S63" s="7"/>
      <c r="T63" s="63"/>
    </row>
    <row r="64" spans="1:20" x14ac:dyDescent="0.25">
      <c r="A64" s="78"/>
      <c r="B64" s="1" t="s">
        <v>15</v>
      </c>
      <c r="C64" s="81" t="s">
        <v>208</v>
      </c>
      <c r="D64" s="82"/>
      <c r="E64" s="1" t="s">
        <v>209</v>
      </c>
      <c r="F64" s="1" t="s">
        <v>210</v>
      </c>
      <c r="G64" s="1" t="s">
        <v>175</v>
      </c>
      <c r="H64" s="2">
        <v>2021</v>
      </c>
      <c r="I64" s="3">
        <v>47000</v>
      </c>
      <c r="J64" s="3">
        <f t="shared" si="0"/>
        <v>38842.975206611569</v>
      </c>
      <c r="K64" s="3">
        <v>1762</v>
      </c>
      <c r="L64" s="35" t="s">
        <v>361</v>
      </c>
      <c r="M64" s="9" t="s">
        <v>20</v>
      </c>
      <c r="N64" s="11"/>
      <c r="O64" s="117"/>
      <c r="P64" s="62">
        <f t="shared" si="1"/>
        <v>0</v>
      </c>
      <c r="Q64" s="18"/>
      <c r="R64" s="11"/>
      <c r="S64" s="7"/>
      <c r="T64" s="63"/>
    </row>
    <row r="65" spans="1:20" x14ac:dyDescent="0.25">
      <c r="A65" s="78"/>
      <c r="B65" s="1" t="s">
        <v>15</v>
      </c>
      <c r="C65" s="81" t="s">
        <v>211</v>
      </c>
      <c r="D65" s="82"/>
      <c r="E65" s="1" t="s">
        <v>212</v>
      </c>
      <c r="F65" s="1" t="s">
        <v>213</v>
      </c>
      <c r="G65" s="1" t="s">
        <v>175</v>
      </c>
      <c r="H65" s="2">
        <v>2021</v>
      </c>
      <c r="I65" s="3">
        <v>47000</v>
      </c>
      <c r="J65" s="3">
        <f t="shared" si="0"/>
        <v>38842.975206611569</v>
      </c>
      <c r="K65" s="3">
        <v>1765</v>
      </c>
      <c r="L65" s="35" t="s">
        <v>361</v>
      </c>
      <c r="M65" s="9" t="s">
        <v>20</v>
      </c>
      <c r="N65" s="11"/>
      <c r="O65" s="117"/>
      <c r="P65" s="62">
        <f t="shared" si="1"/>
        <v>0</v>
      </c>
      <c r="Q65" s="18"/>
      <c r="R65" s="11"/>
      <c r="S65" s="7"/>
      <c r="T65" s="63"/>
    </row>
    <row r="66" spans="1:20" x14ac:dyDescent="0.25">
      <c r="A66" s="78"/>
      <c r="B66" s="1" t="s">
        <v>15</v>
      </c>
      <c r="C66" s="81" t="s">
        <v>214</v>
      </c>
      <c r="D66" s="82"/>
      <c r="E66" s="1" t="s">
        <v>215</v>
      </c>
      <c r="F66" s="1" t="s">
        <v>216</v>
      </c>
      <c r="G66" s="1" t="s">
        <v>38</v>
      </c>
      <c r="H66" s="2">
        <v>2019</v>
      </c>
      <c r="I66" s="3">
        <v>31988</v>
      </c>
      <c r="J66" s="3">
        <f t="shared" si="0"/>
        <v>26436.363636363636</v>
      </c>
      <c r="K66" s="3">
        <v>1475</v>
      </c>
      <c r="L66" s="35" t="s">
        <v>361</v>
      </c>
      <c r="M66" s="9" t="s">
        <v>20</v>
      </c>
      <c r="N66" s="11"/>
      <c r="O66" s="117"/>
      <c r="P66" s="62">
        <f t="shared" si="1"/>
        <v>0</v>
      </c>
      <c r="Q66" s="18"/>
      <c r="R66" s="11"/>
      <c r="S66" s="7"/>
      <c r="T66" s="63"/>
    </row>
    <row r="67" spans="1:20" x14ac:dyDescent="0.25">
      <c r="A67" s="78"/>
      <c r="B67" s="1" t="s">
        <v>15</v>
      </c>
      <c r="C67" s="81" t="s">
        <v>217</v>
      </c>
      <c r="D67" s="82"/>
      <c r="E67" s="1" t="s">
        <v>218</v>
      </c>
      <c r="F67" s="1" t="s">
        <v>219</v>
      </c>
      <c r="G67" s="1" t="s">
        <v>143</v>
      </c>
      <c r="H67" s="2">
        <v>2020</v>
      </c>
      <c r="I67" s="3">
        <v>42000</v>
      </c>
      <c r="J67" s="3">
        <f t="shared" si="0"/>
        <v>34710.74380165289</v>
      </c>
      <c r="K67" s="3">
        <v>2150</v>
      </c>
      <c r="L67" s="35" t="s">
        <v>361</v>
      </c>
      <c r="M67" s="9" t="s">
        <v>20</v>
      </c>
      <c r="N67" s="11"/>
      <c r="O67" s="117"/>
      <c r="P67" s="62">
        <f t="shared" si="1"/>
        <v>0</v>
      </c>
      <c r="Q67" s="18"/>
      <c r="R67" s="11"/>
      <c r="S67" s="7"/>
      <c r="T67" s="63"/>
    </row>
    <row r="68" spans="1:20" x14ac:dyDescent="0.25">
      <c r="A68" s="78"/>
      <c r="B68" s="1" t="s">
        <v>15</v>
      </c>
      <c r="C68" s="81" t="s">
        <v>220</v>
      </c>
      <c r="D68" s="82"/>
      <c r="E68" s="1" t="s">
        <v>221</v>
      </c>
      <c r="F68" s="1" t="s">
        <v>222</v>
      </c>
      <c r="G68" s="1" t="s">
        <v>58</v>
      </c>
      <c r="H68" s="2">
        <v>2018</v>
      </c>
      <c r="I68" s="3">
        <v>22253</v>
      </c>
      <c r="J68" s="3">
        <f t="shared" si="0"/>
        <v>18390.909090909092</v>
      </c>
      <c r="K68" s="3">
        <v>1373</v>
      </c>
      <c r="L68" s="35" t="s">
        <v>361</v>
      </c>
      <c r="M68" s="9" t="s">
        <v>20</v>
      </c>
      <c r="N68" s="11"/>
      <c r="O68" s="117"/>
      <c r="P68" s="62">
        <f t="shared" si="1"/>
        <v>0</v>
      </c>
      <c r="Q68" s="18"/>
      <c r="R68" s="11"/>
      <c r="S68" s="7"/>
      <c r="T68" s="63"/>
    </row>
    <row r="69" spans="1:20" x14ac:dyDescent="0.25">
      <c r="A69" s="78"/>
      <c r="B69" s="1" t="s">
        <v>15</v>
      </c>
      <c r="C69" s="81" t="s">
        <v>223</v>
      </c>
      <c r="D69" s="82"/>
      <c r="E69" s="1" t="s">
        <v>224</v>
      </c>
      <c r="F69" s="1" t="s">
        <v>225</v>
      </c>
      <c r="G69" s="1" t="s">
        <v>175</v>
      </c>
      <c r="H69" s="2">
        <v>2021</v>
      </c>
      <c r="I69" s="3">
        <v>38935</v>
      </c>
      <c r="J69" s="3">
        <f t="shared" si="0"/>
        <v>32177.685950413223</v>
      </c>
      <c r="K69" s="3">
        <v>1412</v>
      </c>
      <c r="L69" s="35" t="s">
        <v>361</v>
      </c>
      <c r="M69" s="9" t="s">
        <v>20</v>
      </c>
      <c r="N69" s="11"/>
      <c r="O69" s="117"/>
      <c r="P69" s="62">
        <f t="shared" si="1"/>
        <v>0</v>
      </c>
      <c r="Q69" s="18"/>
      <c r="R69" s="11"/>
      <c r="S69" s="7"/>
      <c r="T69" s="63"/>
    </row>
    <row r="70" spans="1:20" x14ac:dyDescent="0.25">
      <c r="A70" s="78"/>
      <c r="B70" s="1" t="s">
        <v>15</v>
      </c>
      <c r="C70" s="81" t="s">
        <v>226</v>
      </c>
      <c r="D70" s="82"/>
      <c r="E70" s="1" t="s">
        <v>227</v>
      </c>
      <c r="F70" s="1" t="s">
        <v>228</v>
      </c>
      <c r="G70" s="1" t="s">
        <v>175</v>
      </c>
      <c r="H70" s="2">
        <v>2021</v>
      </c>
      <c r="I70" s="3">
        <v>38935</v>
      </c>
      <c r="J70" s="3">
        <f t="shared" si="0"/>
        <v>32177.685950413223</v>
      </c>
      <c r="K70" s="3">
        <v>1412</v>
      </c>
      <c r="L70" s="35" t="s">
        <v>361</v>
      </c>
      <c r="M70" s="9" t="s">
        <v>20</v>
      </c>
      <c r="N70" s="11"/>
      <c r="O70" s="117"/>
      <c r="P70" s="62">
        <f t="shared" si="1"/>
        <v>0</v>
      </c>
      <c r="Q70" s="18"/>
      <c r="R70" s="11"/>
      <c r="S70" s="7"/>
      <c r="T70" s="63"/>
    </row>
    <row r="71" spans="1:20" x14ac:dyDescent="0.25">
      <c r="A71" s="78"/>
      <c r="B71" s="1" t="s">
        <v>15</v>
      </c>
      <c r="C71" s="81" t="s">
        <v>229</v>
      </c>
      <c r="D71" s="82"/>
      <c r="E71" s="1" t="s">
        <v>230</v>
      </c>
      <c r="F71" s="1" t="s">
        <v>231</v>
      </c>
      <c r="G71" s="1" t="s">
        <v>38</v>
      </c>
      <c r="H71" s="2">
        <v>2021</v>
      </c>
      <c r="I71" s="3">
        <v>34993</v>
      </c>
      <c r="J71" s="3">
        <f t="shared" si="0"/>
        <v>28919.834710743802</v>
      </c>
      <c r="K71" s="3">
        <v>1773</v>
      </c>
      <c r="L71" s="35" t="s">
        <v>361</v>
      </c>
      <c r="M71" s="9" t="s">
        <v>20</v>
      </c>
      <c r="N71" s="11"/>
      <c r="O71" s="117"/>
      <c r="P71" s="62">
        <f t="shared" si="1"/>
        <v>0</v>
      </c>
      <c r="Q71" s="18"/>
      <c r="R71" s="11"/>
      <c r="S71" s="7"/>
      <c r="T71" s="63"/>
    </row>
    <row r="72" spans="1:20" x14ac:dyDescent="0.25">
      <c r="A72" s="78"/>
      <c r="B72" s="1" t="s">
        <v>15</v>
      </c>
      <c r="C72" s="81" t="s">
        <v>232</v>
      </c>
      <c r="D72" s="82"/>
      <c r="E72" s="1" t="s">
        <v>233</v>
      </c>
      <c r="F72" s="1" t="s">
        <v>234</v>
      </c>
      <c r="G72" s="1" t="s">
        <v>175</v>
      </c>
      <c r="H72" s="2">
        <v>2018</v>
      </c>
      <c r="I72" s="3">
        <v>45100</v>
      </c>
      <c r="J72" s="3">
        <f t="shared" si="0"/>
        <v>37272.727272727272</v>
      </c>
      <c r="K72" s="3">
        <v>2470</v>
      </c>
      <c r="L72" s="35" t="s">
        <v>361</v>
      </c>
      <c r="M72" s="9" t="s">
        <v>20</v>
      </c>
      <c r="N72" s="11"/>
      <c r="O72" s="117"/>
      <c r="P72" s="62">
        <f t="shared" si="1"/>
        <v>0</v>
      </c>
      <c r="Q72" s="18"/>
      <c r="R72" s="11"/>
      <c r="S72" s="7"/>
      <c r="T72" s="63"/>
    </row>
    <row r="73" spans="1:20" x14ac:dyDescent="0.25">
      <c r="A73" s="78"/>
      <c r="B73" s="1" t="s">
        <v>15</v>
      </c>
      <c r="C73" s="81" t="s">
        <v>235</v>
      </c>
      <c r="D73" s="82"/>
      <c r="E73" s="1" t="s">
        <v>236</v>
      </c>
      <c r="F73" s="1" t="s">
        <v>237</v>
      </c>
      <c r="G73" s="1" t="s">
        <v>143</v>
      </c>
      <c r="H73" s="2">
        <v>2018</v>
      </c>
      <c r="I73" s="3">
        <v>49796</v>
      </c>
      <c r="J73" s="3">
        <f t="shared" si="0"/>
        <v>41153.719008264467</v>
      </c>
      <c r="K73" s="3">
        <v>2563</v>
      </c>
      <c r="L73" s="35" t="s">
        <v>361</v>
      </c>
      <c r="M73" s="9" t="s">
        <v>20</v>
      </c>
      <c r="N73" s="11"/>
      <c r="O73" s="117"/>
      <c r="P73" s="62">
        <f t="shared" si="1"/>
        <v>0</v>
      </c>
      <c r="Q73" s="18"/>
      <c r="R73" s="11"/>
      <c r="S73" s="7"/>
      <c r="T73" s="63"/>
    </row>
    <row r="74" spans="1:20" x14ac:dyDescent="0.25">
      <c r="A74" s="78"/>
      <c r="B74" s="1" t="s">
        <v>15</v>
      </c>
      <c r="C74" s="81" t="s">
        <v>238</v>
      </c>
      <c r="D74" s="82"/>
      <c r="E74" s="1" t="s">
        <v>239</v>
      </c>
      <c r="F74" s="1" t="s">
        <v>240</v>
      </c>
      <c r="G74" s="1" t="s">
        <v>38</v>
      </c>
      <c r="H74" s="2">
        <v>2018</v>
      </c>
      <c r="I74" s="3">
        <v>54000</v>
      </c>
      <c r="J74" s="3">
        <f t="shared" si="0"/>
        <v>44628.099173553717</v>
      </c>
      <c r="K74" s="3">
        <v>2725</v>
      </c>
      <c r="L74" s="35" t="s">
        <v>361</v>
      </c>
      <c r="M74" s="9" t="s">
        <v>20</v>
      </c>
      <c r="N74" s="11"/>
      <c r="O74" s="117"/>
      <c r="P74" s="62">
        <f t="shared" si="1"/>
        <v>0</v>
      </c>
      <c r="Q74" s="18"/>
      <c r="R74" s="11"/>
      <c r="S74" s="7"/>
      <c r="T74" s="63"/>
    </row>
    <row r="75" spans="1:20" x14ac:dyDescent="0.25">
      <c r="A75" s="78"/>
      <c r="B75" s="1" t="s">
        <v>15</v>
      </c>
      <c r="C75" s="81" t="s">
        <v>241</v>
      </c>
      <c r="D75" s="82"/>
      <c r="E75" s="1" t="s">
        <v>242</v>
      </c>
      <c r="F75" s="1" t="s">
        <v>243</v>
      </c>
      <c r="G75" s="1" t="s">
        <v>175</v>
      </c>
      <c r="H75" s="2">
        <v>2019</v>
      </c>
      <c r="I75" s="3">
        <v>26000</v>
      </c>
      <c r="J75" s="3">
        <f t="shared" ref="J75:J107" si="2">100/121*I75</f>
        <v>21487.603305785124</v>
      </c>
      <c r="K75" s="3">
        <v>1405</v>
      </c>
      <c r="L75" s="35" t="s">
        <v>361</v>
      </c>
      <c r="M75" s="9" t="s">
        <v>20</v>
      </c>
      <c r="N75" s="11"/>
      <c r="O75" s="117"/>
      <c r="P75" s="62">
        <f t="shared" ref="P75:P107" si="3">O75*J75</f>
        <v>0</v>
      </c>
      <c r="Q75" s="18"/>
      <c r="R75" s="11"/>
      <c r="S75" s="7"/>
      <c r="T75" s="63"/>
    </row>
    <row r="76" spans="1:20" x14ac:dyDescent="0.25">
      <c r="A76" s="78"/>
      <c r="B76" s="1" t="s">
        <v>15</v>
      </c>
      <c r="C76" s="81" t="s">
        <v>244</v>
      </c>
      <c r="D76" s="82"/>
      <c r="E76" s="1" t="s">
        <v>245</v>
      </c>
      <c r="F76" s="1" t="s">
        <v>246</v>
      </c>
      <c r="G76" s="1" t="s">
        <v>175</v>
      </c>
      <c r="H76" s="2">
        <v>2019</v>
      </c>
      <c r="I76" s="3">
        <v>26000</v>
      </c>
      <c r="J76" s="3">
        <f t="shared" si="2"/>
        <v>21487.603305785124</v>
      </c>
      <c r="K76" s="3">
        <v>1405</v>
      </c>
      <c r="L76" s="35" t="s">
        <v>361</v>
      </c>
      <c r="M76" s="9" t="s">
        <v>20</v>
      </c>
      <c r="N76" s="11"/>
      <c r="O76" s="117"/>
      <c r="P76" s="62">
        <f t="shared" si="3"/>
        <v>0</v>
      </c>
      <c r="Q76" s="18"/>
      <c r="R76" s="11"/>
      <c r="S76" s="7"/>
      <c r="T76" s="63"/>
    </row>
    <row r="77" spans="1:20" x14ac:dyDescent="0.25">
      <c r="A77" s="78"/>
      <c r="B77" s="1" t="s">
        <v>15</v>
      </c>
      <c r="C77" s="81" t="s">
        <v>247</v>
      </c>
      <c r="D77" s="82"/>
      <c r="E77" s="1" t="s">
        <v>248</v>
      </c>
      <c r="F77" s="1" t="s">
        <v>249</v>
      </c>
      <c r="G77" s="1" t="s">
        <v>38</v>
      </c>
      <c r="H77" s="2">
        <v>2019</v>
      </c>
      <c r="I77" s="3">
        <v>45494</v>
      </c>
      <c r="J77" s="3">
        <f t="shared" si="2"/>
        <v>37598.347107438014</v>
      </c>
      <c r="K77" s="3">
        <v>1604</v>
      </c>
      <c r="L77" s="35" t="s">
        <v>361</v>
      </c>
      <c r="M77" s="9" t="s">
        <v>20</v>
      </c>
      <c r="N77" s="11"/>
      <c r="O77" s="117"/>
      <c r="P77" s="62">
        <f t="shared" si="3"/>
        <v>0</v>
      </c>
      <c r="Q77" s="18"/>
      <c r="R77" s="11"/>
      <c r="S77" s="7"/>
      <c r="T77" s="63"/>
    </row>
    <row r="78" spans="1:20" x14ac:dyDescent="0.25">
      <c r="A78" s="78"/>
      <c r="B78" s="1" t="s">
        <v>15</v>
      </c>
      <c r="C78" s="81" t="s">
        <v>250</v>
      </c>
      <c r="D78" s="82"/>
      <c r="E78" s="1" t="s">
        <v>251</v>
      </c>
      <c r="F78" s="1" t="s">
        <v>252</v>
      </c>
      <c r="G78" s="1" t="s">
        <v>253</v>
      </c>
      <c r="H78" s="2">
        <v>2012</v>
      </c>
      <c r="I78" s="3">
        <v>22639</v>
      </c>
      <c r="J78" s="3">
        <f t="shared" si="2"/>
        <v>18709.917355371901</v>
      </c>
      <c r="K78" s="3">
        <v>1375</v>
      </c>
      <c r="L78" s="35" t="s">
        <v>361</v>
      </c>
      <c r="M78" s="9" t="s">
        <v>20</v>
      </c>
      <c r="N78" s="11"/>
      <c r="O78" s="117"/>
      <c r="P78" s="62">
        <f t="shared" si="3"/>
        <v>0</v>
      </c>
      <c r="Q78" s="18"/>
      <c r="R78" s="11"/>
      <c r="S78" s="7"/>
      <c r="T78" s="63"/>
    </row>
    <row r="79" spans="1:20" x14ac:dyDescent="0.25">
      <c r="A79" s="78"/>
      <c r="B79" s="1" t="s">
        <v>15</v>
      </c>
      <c r="C79" s="81" t="s">
        <v>254</v>
      </c>
      <c r="D79" s="82"/>
      <c r="E79" s="1" t="s">
        <v>255</v>
      </c>
      <c r="F79" s="1" t="s">
        <v>256</v>
      </c>
      <c r="G79" s="1" t="s">
        <v>143</v>
      </c>
      <c r="H79" s="2">
        <v>2018</v>
      </c>
      <c r="I79" s="3">
        <v>17486</v>
      </c>
      <c r="J79" s="3">
        <f t="shared" si="2"/>
        <v>14451.239669421488</v>
      </c>
      <c r="K79" s="3">
        <v>1408</v>
      </c>
      <c r="L79" s="35" t="s">
        <v>361</v>
      </c>
      <c r="M79" s="9" t="s">
        <v>20</v>
      </c>
      <c r="N79" s="11"/>
      <c r="O79" s="117"/>
      <c r="P79" s="62">
        <f t="shared" si="3"/>
        <v>0</v>
      </c>
      <c r="Q79" s="18"/>
      <c r="R79" s="11"/>
      <c r="S79" s="7"/>
      <c r="T79" s="63"/>
    </row>
    <row r="80" spans="1:20" x14ac:dyDescent="0.25">
      <c r="A80" s="78"/>
      <c r="B80" s="1" t="s">
        <v>15</v>
      </c>
      <c r="C80" s="81" t="s">
        <v>257</v>
      </c>
      <c r="D80" s="82"/>
      <c r="E80" s="1" t="s">
        <v>258</v>
      </c>
      <c r="F80" s="1" t="s">
        <v>259</v>
      </c>
      <c r="G80" s="1" t="s">
        <v>260</v>
      </c>
      <c r="H80" s="2">
        <v>2018</v>
      </c>
      <c r="I80" s="3">
        <v>39447</v>
      </c>
      <c r="J80" s="3">
        <f t="shared" si="2"/>
        <v>32600.826446280993</v>
      </c>
      <c r="K80" s="3">
        <v>2720</v>
      </c>
      <c r="L80" s="35" t="s">
        <v>361</v>
      </c>
      <c r="M80" s="9" t="s">
        <v>20</v>
      </c>
      <c r="N80" s="11"/>
      <c r="O80" s="117"/>
      <c r="P80" s="62">
        <f t="shared" si="3"/>
        <v>0</v>
      </c>
      <c r="Q80" s="18"/>
      <c r="R80" s="11"/>
      <c r="S80" s="7"/>
      <c r="T80" s="63"/>
    </row>
    <row r="81" spans="1:20" x14ac:dyDescent="0.25">
      <c r="A81" s="78"/>
      <c r="B81" s="1" t="s">
        <v>15</v>
      </c>
      <c r="C81" s="81" t="s">
        <v>261</v>
      </c>
      <c r="D81" s="82"/>
      <c r="E81" s="1" t="s">
        <v>262</v>
      </c>
      <c r="F81" s="1" t="s">
        <v>263</v>
      </c>
      <c r="G81" s="1" t="s">
        <v>175</v>
      </c>
      <c r="H81" s="2">
        <v>2018</v>
      </c>
      <c r="I81" s="3">
        <v>37939</v>
      </c>
      <c r="J81" s="3">
        <f t="shared" si="2"/>
        <v>31354.545454545456</v>
      </c>
      <c r="K81" s="3">
        <v>1725</v>
      </c>
      <c r="L81" s="35" t="s">
        <v>361</v>
      </c>
      <c r="M81" s="9" t="s">
        <v>20</v>
      </c>
      <c r="N81" s="11"/>
      <c r="O81" s="117"/>
      <c r="P81" s="62">
        <f t="shared" si="3"/>
        <v>0</v>
      </c>
      <c r="Q81" s="18"/>
      <c r="R81" s="11"/>
      <c r="S81" s="7"/>
      <c r="T81" s="63"/>
    </row>
    <row r="82" spans="1:20" x14ac:dyDescent="0.25">
      <c r="A82" s="78"/>
      <c r="B82" s="1" t="s">
        <v>15</v>
      </c>
      <c r="C82" s="81" t="s">
        <v>264</v>
      </c>
      <c r="D82" s="82"/>
      <c r="E82" s="1" t="s">
        <v>265</v>
      </c>
      <c r="F82" s="1" t="s">
        <v>266</v>
      </c>
      <c r="G82" s="1" t="s">
        <v>175</v>
      </c>
      <c r="H82" s="2">
        <v>2018</v>
      </c>
      <c r="I82" s="3">
        <v>45100</v>
      </c>
      <c r="J82" s="3">
        <f t="shared" si="2"/>
        <v>37272.727272727272</v>
      </c>
      <c r="K82" s="3">
        <v>2470</v>
      </c>
      <c r="L82" s="35" t="s">
        <v>361</v>
      </c>
      <c r="M82" s="9" t="s">
        <v>20</v>
      </c>
      <c r="N82" s="11"/>
      <c r="O82" s="117"/>
      <c r="P82" s="62">
        <f t="shared" si="3"/>
        <v>0</v>
      </c>
      <c r="Q82" s="18"/>
      <c r="R82" s="11"/>
      <c r="S82" s="7"/>
      <c r="T82" s="63"/>
    </row>
    <row r="83" spans="1:20" x14ac:dyDescent="0.25">
      <c r="A83" s="78"/>
      <c r="B83" s="1" t="s">
        <v>15</v>
      </c>
      <c r="C83" s="81" t="s">
        <v>267</v>
      </c>
      <c r="D83" s="82"/>
      <c r="E83" s="1" t="s">
        <v>268</v>
      </c>
      <c r="F83" s="1" t="s">
        <v>269</v>
      </c>
      <c r="G83" s="1" t="s">
        <v>175</v>
      </c>
      <c r="H83" s="2">
        <v>2018</v>
      </c>
      <c r="I83" s="3">
        <v>45100</v>
      </c>
      <c r="J83" s="3">
        <f t="shared" si="2"/>
        <v>37272.727272727272</v>
      </c>
      <c r="K83" s="3">
        <v>2470</v>
      </c>
      <c r="L83" s="35" t="s">
        <v>361</v>
      </c>
      <c r="M83" s="9" t="s">
        <v>20</v>
      </c>
      <c r="N83" s="11"/>
      <c r="O83" s="117"/>
      <c r="P83" s="62">
        <f t="shared" si="3"/>
        <v>0</v>
      </c>
      <c r="Q83" s="18"/>
      <c r="R83" s="11"/>
      <c r="S83" s="7"/>
      <c r="T83" s="63"/>
    </row>
    <row r="84" spans="1:20" x14ac:dyDescent="0.25">
      <c r="A84" s="78"/>
      <c r="B84" s="1" t="s">
        <v>15</v>
      </c>
      <c r="C84" s="81" t="s">
        <v>270</v>
      </c>
      <c r="D84" s="82"/>
      <c r="E84" s="1" t="s">
        <v>271</v>
      </c>
      <c r="F84" s="1" t="s">
        <v>272</v>
      </c>
      <c r="G84" s="1" t="s">
        <v>143</v>
      </c>
      <c r="H84" s="2">
        <v>2016</v>
      </c>
      <c r="I84" s="3">
        <v>40500</v>
      </c>
      <c r="J84" s="3">
        <f t="shared" si="2"/>
        <v>33471.074380165293</v>
      </c>
      <c r="K84" s="3">
        <v>1925</v>
      </c>
      <c r="L84" s="35" t="s">
        <v>361</v>
      </c>
      <c r="M84" s="9" t="s">
        <v>20</v>
      </c>
      <c r="N84" s="11"/>
      <c r="O84" s="117"/>
      <c r="P84" s="62">
        <f t="shared" si="3"/>
        <v>0</v>
      </c>
      <c r="Q84" s="18"/>
      <c r="R84" s="11"/>
      <c r="S84" s="7"/>
      <c r="T84" s="63"/>
    </row>
    <row r="85" spans="1:20" x14ac:dyDescent="0.25">
      <c r="A85" s="78"/>
      <c r="B85" s="1" t="s">
        <v>15</v>
      </c>
      <c r="C85" s="81" t="s">
        <v>273</v>
      </c>
      <c r="D85" s="82"/>
      <c r="E85" s="1" t="s">
        <v>274</v>
      </c>
      <c r="F85" s="1" t="s">
        <v>275</v>
      </c>
      <c r="G85" s="1" t="s">
        <v>58</v>
      </c>
      <c r="H85" s="2">
        <v>2012</v>
      </c>
      <c r="I85" s="3">
        <v>24436</v>
      </c>
      <c r="J85" s="3">
        <f t="shared" si="2"/>
        <v>20195.041322314049</v>
      </c>
      <c r="K85" s="3">
        <v>1482</v>
      </c>
      <c r="L85" s="35" t="s">
        <v>361</v>
      </c>
      <c r="M85" s="9" t="s">
        <v>20</v>
      </c>
      <c r="N85" s="11"/>
      <c r="O85" s="117"/>
      <c r="P85" s="62">
        <f t="shared" si="3"/>
        <v>0</v>
      </c>
      <c r="Q85" s="18"/>
      <c r="R85" s="11"/>
      <c r="S85" s="7"/>
      <c r="T85" s="63"/>
    </row>
    <row r="86" spans="1:20" x14ac:dyDescent="0.25">
      <c r="A86" s="78"/>
      <c r="B86" s="1" t="s">
        <v>15</v>
      </c>
      <c r="C86" s="81" t="s">
        <v>276</v>
      </c>
      <c r="D86" s="82"/>
      <c r="E86" s="1" t="s">
        <v>277</v>
      </c>
      <c r="F86" s="1" t="s">
        <v>278</v>
      </c>
      <c r="G86" s="1" t="s">
        <v>143</v>
      </c>
      <c r="H86" s="2">
        <v>2017</v>
      </c>
      <c r="I86" s="3">
        <v>39000</v>
      </c>
      <c r="J86" s="3">
        <f t="shared" si="2"/>
        <v>32231.404958677685</v>
      </c>
      <c r="K86" s="3">
        <v>1900</v>
      </c>
      <c r="L86" s="35" t="s">
        <v>361</v>
      </c>
      <c r="M86" s="9" t="s">
        <v>20</v>
      </c>
      <c r="N86" s="11"/>
      <c r="O86" s="117"/>
      <c r="P86" s="62">
        <f t="shared" si="3"/>
        <v>0</v>
      </c>
      <c r="Q86" s="18"/>
      <c r="R86" s="11"/>
      <c r="S86" s="7"/>
      <c r="T86" s="63"/>
    </row>
    <row r="87" spans="1:20" x14ac:dyDescent="0.25">
      <c r="A87" s="78"/>
      <c r="B87" s="1" t="s">
        <v>15</v>
      </c>
      <c r="C87" s="81" t="s">
        <v>279</v>
      </c>
      <c r="D87" s="82"/>
      <c r="E87" s="1" t="s">
        <v>280</v>
      </c>
      <c r="F87" s="1" t="s">
        <v>281</v>
      </c>
      <c r="G87" s="1" t="s">
        <v>58</v>
      </c>
      <c r="H87" s="2">
        <v>2014</v>
      </c>
      <c r="I87" s="3">
        <v>29500</v>
      </c>
      <c r="J87" s="3">
        <f t="shared" si="2"/>
        <v>24380.165289256198</v>
      </c>
      <c r="K87" s="3">
        <v>1470</v>
      </c>
      <c r="L87" s="35" t="s">
        <v>361</v>
      </c>
      <c r="M87" s="9" t="s">
        <v>20</v>
      </c>
      <c r="N87" s="11"/>
      <c r="O87" s="117"/>
      <c r="P87" s="62">
        <f t="shared" si="3"/>
        <v>0</v>
      </c>
      <c r="Q87" s="18"/>
      <c r="R87" s="11"/>
      <c r="S87" s="7"/>
      <c r="T87" s="63"/>
    </row>
    <row r="88" spans="1:20" x14ac:dyDescent="0.25">
      <c r="A88" s="78"/>
      <c r="B88" s="1" t="s">
        <v>15</v>
      </c>
      <c r="C88" s="81" t="s">
        <v>282</v>
      </c>
      <c r="D88" s="82"/>
      <c r="E88" s="1" t="s">
        <v>283</v>
      </c>
      <c r="F88" s="1" t="s">
        <v>284</v>
      </c>
      <c r="G88" s="1" t="s">
        <v>19</v>
      </c>
      <c r="H88" s="2">
        <v>2014</v>
      </c>
      <c r="I88" s="3">
        <v>34062</v>
      </c>
      <c r="J88" s="3">
        <f t="shared" si="2"/>
        <v>28150.413223140498</v>
      </c>
      <c r="K88" s="3">
        <v>2015</v>
      </c>
      <c r="L88" s="35" t="s">
        <v>361</v>
      </c>
      <c r="M88" s="9" t="s">
        <v>20</v>
      </c>
      <c r="N88" s="11"/>
      <c r="O88" s="117"/>
      <c r="P88" s="62">
        <f t="shared" si="3"/>
        <v>0</v>
      </c>
      <c r="Q88" s="18"/>
      <c r="R88" s="11"/>
      <c r="S88" s="7"/>
      <c r="T88" s="63"/>
    </row>
    <row r="89" spans="1:20" x14ac:dyDescent="0.25">
      <c r="A89" s="79"/>
      <c r="B89" s="1" t="s">
        <v>15</v>
      </c>
      <c r="C89" s="81" t="s">
        <v>285</v>
      </c>
      <c r="D89" s="82"/>
      <c r="E89" s="1" t="s">
        <v>286</v>
      </c>
      <c r="F89" s="1" t="s">
        <v>287</v>
      </c>
      <c r="G89" s="1" t="s">
        <v>19</v>
      </c>
      <c r="H89" s="2">
        <v>2014</v>
      </c>
      <c r="I89" s="3">
        <v>22000</v>
      </c>
      <c r="J89" s="3">
        <f t="shared" si="2"/>
        <v>18181.818181818184</v>
      </c>
      <c r="K89" s="3">
        <v>1468</v>
      </c>
      <c r="L89" s="35" t="s">
        <v>361</v>
      </c>
      <c r="M89" s="9" t="s">
        <v>20</v>
      </c>
      <c r="N89" s="11"/>
      <c r="O89" s="117"/>
      <c r="P89" s="62">
        <f t="shared" si="3"/>
        <v>0</v>
      </c>
      <c r="Q89" s="18"/>
      <c r="R89" s="11"/>
      <c r="S89" s="7"/>
      <c r="T89" s="63"/>
    </row>
    <row r="90" spans="1:20" x14ac:dyDescent="0.25">
      <c r="A90" s="81" t="s">
        <v>288</v>
      </c>
      <c r="B90" s="1" t="s">
        <v>15</v>
      </c>
      <c r="C90" s="81" t="s">
        <v>289</v>
      </c>
      <c r="D90" s="82"/>
      <c r="E90" s="1" t="s">
        <v>290</v>
      </c>
      <c r="F90" s="1" t="s">
        <v>291</v>
      </c>
      <c r="G90" s="1" t="s">
        <v>292</v>
      </c>
      <c r="H90" s="2">
        <v>2016</v>
      </c>
      <c r="I90" s="3">
        <v>255000</v>
      </c>
      <c r="J90" s="3">
        <f t="shared" si="2"/>
        <v>210743.80165289258</v>
      </c>
      <c r="K90" s="3">
        <v>13910</v>
      </c>
      <c r="L90" s="35" t="s">
        <v>361</v>
      </c>
      <c r="M90" s="9" t="s">
        <v>20</v>
      </c>
      <c r="N90" s="11"/>
      <c r="O90" s="117"/>
      <c r="P90" s="62">
        <f t="shared" si="3"/>
        <v>0</v>
      </c>
      <c r="Q90" s="18"/>
      <c r="R90" s="11"/>
      <c r="S90" s="7"/>
      <c r="T90" s="63" t="s">
        <v>376</v>
      </c>
    </row>
    <row r="91" spans="1:20" x14ac:dyDescent="0.25">
      <c r="A91" s="78"/>
      <c r="B91" s="1" t="s">
        <v>15</v>
      </c>
      <c r="C91" s="81" t="s">
        <v>293</v>
      </c>
      <c r="D91" s="82"/>
      <c r="E91" s="1" t="s">
        <v>294</v>
      </c>
      <c r="F91" s="1" t="s">
        <v>295</v>
      </c>
      <c r="G91" s="1" t="s">
        <v>296</v>
      </c>
      <c r="H91" s="2">
        <v>2013</v>
      </c>
      <c r="I91" s="3">
        <v>260000</v>
      </c>
      <c r="J91" s="3">
        <f t="shared" si="2"/>
        <v>214876.03305785125</v>
      </c>
      <c r="K91" s="3">
        <v>11035</v>
      </c>
      <c r="L91" s="35" t="s">
        <v>361</v>
      </c>
      <c r="M91" s="9" t="s">
        <v>20</v>
      </c>
      <c r="N91" s="11"/>
      <c r="O91" s="117"/>
      <c r="P91" s="62">
        <f t="shared" si="3"/>
        <v>0</v>
      </c>
      <c r="Q91" s="18"/>
      <c r="R91" s="11"/>
      <c r="S91" s="7"/>
      <c r="T91" s="63"/>
    </row>
    <row r="92" spans="1:20" x14ac:dyDescent="0.25">
      <c r="A92" s="78"/>
      <c r="B92" s="1" t="s">
        <v>15</v>
      </c>
      <c r="C92" s="81" t="s">
        <v>297</v>
      </c>
      <c r="D92" s="82"/>
      <c r="E92" s="1" t="s">
        <v>298</v>
      </c>
      <c r="F92" s="1" t="s">
        <v>299</v>
      </c>
      <c r="G92" s="1" t="s">
        <v>296</v>
      </c>
      <c r="H92" s="2">
        <v>2013</v>
      </c>
      <c r="I92" s="3">
        <v>260000</v>
      </c>
      <c r="J92" s="3">
        <f t="shared" si="2"/>
        <v>214876.03305785125</v>
      </c>
      <c r="K92" s="3">
        <v>18400</v>
      </c>
      <c r="L92" s="35" t="s">
        <v>361</v>
      </c>
      <c r="M92" s="9" t="s">
        <v>20</v>
      </c>
      <c r="N92" s="11"/>
      <c r="O92" s="117"/>
      <c r="P92" s="62">
        <f t="shared" si="3"/>
        <v>0</v>
      </c>
      <c r="Q92" s="18"/>
      <c r="R92" s="11"/>
      <c r="S92" s="7"/>
      <c r="T92" s="63"/>
    </row>
    <row r="93" spans="1:20" x14ac:dyDescent="0.25">
      <c r="A93" s="78"/>
      <c r="B93" s="1" t="s">
        <v>15</v>
      </c>
      <c r="C93" s="81" t="s">
        <v>300</v>
      </c>
      <c r="D93" s="82"/>
      <c r="E93" s="1" t="s">
        <v>301</v>
      </c>
      <c r="F93" s="1" t="s">
        <v>302</v>
      </c>
      <c r="G93" s="1" t="s">
        <v>303</v>
      </c>
      <c r="H93" s="2">
        <v>2013</v>
      </c>
      <c r="I93" s="3">
        <v>256000</v>
      </c>
      <c r="J93" s="3">
        <f t="shared" si="2"/>
        <v>211570.2479338843</v>
      </c>
      <c r="K93" s="3">
        <v>14345</v>
      </c>
      <c r="L93" s="35" t="s">
        <v>361</v>
      </c>
      <c r="M93" s="9" t="s">
        <v>20</v>
      </c>
      <c r="N93" s="11"/>
      <c r="O93" s="117"/>
      <c r="P93" s="62">
        <f t="shared" si="3"/>
        <v>0</v>
      </c>
      <c r="Q93" s="18"/>
      <c r="R93" s="11"/>
      <c r="S93" s="7"/>
      <c r="T93" s="63"/>
    </row>
    <row r="94" spans="1:20" x14ac:dyDescent="0.25">
      <c r="A94" s="78"/>
      <c r="B94" s="1" t="s">
        <v>15</v>
      </c>
      <c r="C94" s="81" t="s">
        <v>304</v>
      </c>
      <c r="D94" s="82"/>
      <c r="E94" s="1" t="s">
        <v>305</v>
      </c>
      <c r="F94" s="1" t="s">
        <v>306</v>
      </c>
      <c r="G94" s="1" t="s">
        <v>24</v>
      </c>
      <c r="H94" s="2">
        <v>2012</v>
      </c>
      <c r="I94" s="3">
        <v>55903</v>
      </c>
      <c r="J94" s="3">
        <f t="shared" si="2"/>
        <v>46200.826446280997</v>
      </c>
      <c r="K94" s="3">
        <v>2462</v>
      </c>
      <c r="L94" s="35" t="s">
        <v>361</v>
      </c>
      <c r="M94" s="9" t="s">
        <v>20</v>
      </c>
      <c r="N94" s="11"/>
      <c r="O94" s="117"/>
      <c r="P94" s="62">
        <f t="shared" si="3"/>
        <v>0</v>
      </c>
      <c r="Q94" s="18"/>
      <c r="R94" s="11"/>
      <c r="S94" s="7"/>
      <c r="T94" s="63"/>
    </row>
    <row r="95" spans="1:20" x14ac:dyDescent="0.25">
      <c r="A95" s="78"/>
      <c r="B95" s="1" t="s">
        <v>15</v>
      </c>
      <c r="C95" s="81" t="s">
        <v>307</v>
      </c>
      <c r="D95" s="82"/>
      <c r="E95" s="1" t="s">
        <v>308</v>
      </c>
      <c r="F95" s="1" t="s">
        <v>309</v>
      </c>
      <c r="G95" s="1" t="s">
        <v>310</v>
      </c>
      <c r="H95" s="2">
        <v>2018</v>
      </c>
      <c r="I95" s="3">
        <v>250000</v>
      </c>
      <c r="J95" s="3">
        <f t="shared" si="2"/>
        <v>206611.57024793388</v>
      </c>
      <c r="K95" s="3">
        <v>14019</v>
      </c>
      <c r="L95" s="35" t="s">
        <v>361</v>
      </c>
      <c r="M95" s="9" t="s">
        <v>20</v>
      </c>
      <c r="N95" s="11"/>
      <c r="O95" s="117"/>
      <c r="P95" s="62">
        <f t="shared" si="3"/>
        <v>0</v>
      </c>
      <c r="Q95" s="18"/>
      <c r="R95" s="11"/>
      <c r="S95" s="7"/>
      <c r="T95" s="63" t="s">
        <v>376</v>
      </c>
    </row>
    <row r="96" spans="1:20" x14ac:dyDescent="0.25">
      <c r="A96" s="78"/>
      <c r="B96" s="1" t="s">
        <v>15</v>
      </c>
      <c r="C96" s="81" t="s">
        <v>311</v>
      </c>
      <c r="D96" s="82"/>
      <c r="E96" s="1" t="s">
        <v>312</v>
      </c>
      <c r="F96" s="1" t="s">
        <v>313</v>
      </c>
      <c r="G96" s="1" t="s">
        <v>314</v>
      </c>
      <c r="H96" s="2">
        <v>2020</v>
      </c>
      <c r="I96" s="3">
        <v>73000</v>
      </c>
      <c r="J96" s="3">
        <f t="shared" si="2"/>
        <v>60330.578512396693</v>
      </c>
      <c r="K96" s="3">
        <v>3150</v>
      </c>
      <c r="L96" s="35" t="s">
        <v>361</v>
      </c>
      <c r="M96" s="9" t="s">
        <v>20</v>
      </c>
      <c r="N96" s="11"/>
      <c r="O96" s="117"/>
      <c r="P96" s="62">
        <f t="shared" si="3"/>
        <v>0</v>
      </c>
      <c r="Q96" s="18"/>
      <c r="R96" s="11"/>
      <c r="S96" s="7"/>
      <c r="T96" s="63"/>
    </row>
    <row r="97" spans="1:20" x14ac:dyDescent="0.25">
      <c r="A97" s="78"/>
      <c r="B97" s="1" t="s">
        <v>15</v>
      </c>
      <c r="C97" s="81" t="s">
        <v>315</v>
      </c>
      <c r="D97" s="82"/>
      <c r="E97" s="1" t="s">
        <v>316</v>
      </c>
      <c r="F97" s="1" t="s">
        <v>317</v>
      </c>
      <c r="G97" s="1" t="s">
        <v>314</v>
      </c>
      <c r="H97" s="2">
        <v>2020</v>
      </c>
      <c r="I97" s="3">
        <v>42247</v>
      </c>
      <c r="J97" s="3">
        <f t="shared" si="2"/>
        <v>34914.876033057852</v>
      </c>
      <c r="K97" s="3">
        <v>4426</v>
      </c>
      <c r="L97" s="35" t="s">
        <v>361</v>
      </c>
      <c r="M97" s="9" t="s">
        <v>20</v>
      </c>
      <c r="N97" s="11"/>
      <c r="O97" s="117"/>
      <c r="P97" s="62">
        <f t="shared" si="3"/>
        <v>0</v>
      </c>
      <c r="Q97" s="18"/>
      <c r="R97" s="11"/>
      <c r="S97" s="7"/>
      <c r="T97" s="63"/>
    </row>
    <row r="98" spans="1:20" x14ac:dyDescent="0.25">
      <c r="A98" s="78"/>
      <c r="B98" s="1" t="s">
        <v>15</v>
      </c>
      <c r="C98" s="81" t="s">
        <v>318</v>
      </c>
      <c r="D98" s="82"/>
      <c r="E98" s="1" t="s">
        <v>319</v>
      </c>
      <c r="F98" s="1" t="s">
        <v>320</v>
      </c>
      <c r="G98" s="1" t="s">
        <v>296</v>
      </c>
      <c r="H98" s="2">
        <v>2021</v>
      </c>
      <c r="I98" s="3">
        <v>275000</v>
      </c>
      <c r="J98" s="3">
        <f t="shared" si="2"/>
        <v>227272.72727272726</v>
      </c>
      <c r="K98" s="3">
        <v>16735</v>
      </c>
      <c r="L98" s="35" t="s">
        <v>361</v>
      </c>
      <c r="M98" s="9" t="s">
        <v>20</v>
      </c>
      <c r="N98" s="11"/>
      <c r="O98" s="117"/>
      <c r="P98" s="62">
        <f t="shared" si="3"/>
        <v>0</v>
      </c>
      <c r="Q98" s="18"/>
      <c r="R98" s="11"/>
      <c r="S98" s="7"/>
      <c r="T98" s="63"/>
    </row>
    <row r="99" spans="1:20" x14ac:dyDescent="0.25">
      <c r="A99" s="78"/>
      <c r="B99" s="1" t="s">
        <v>15</v>
      </c>
      <c r="C99" s="81" t="s">
        <v>321</v>
      </c>
      <c r="D99" s="82"/>
      <c r="E99" s="1" t="s">
        <v>322</v>
      </c>
      <c r="F99" s="1" t="s">
        <v>323</v>
      </c>
      <c r="G99" s="1" t="s">
        <v>296</v>
      </c>
      <c r="H99" s="2">
        <v>2021</v>
      </c>
      <c r="I99" s="3">
        <v>230000</v>
      </c>
      <c r="J99" s="3">
        <f t="shared" si="2"/>
        <v>190082.64462809917</v>
      </c>
      <c r="K99" s="3">
        <v>13590</v>
      </c>
      <c r="L99" s="35" t="s">
        <v>361</v>
      </c>
      <c r="M99" s="9" t="s">
        <v>20</v>
      </c>
      <c r="N99" s="11"/>
      <c r="O99" s="117"/>
      <c r="P99" s="62">
        <f t="shared" si="3"/>
        <v>0</v>
      </c>
      <c r="Q99" s="18"/>
      <c r="R99" s="11"/>
      <c r="S99" s="7"/>
      <c r="T99" s="63"/>
    </row>
    <row r="100" spans="1:20" x14ac:dyDescent="0.25">
      <c r="A100" s="78"/>
      <c r="B100" s="1" t="s">
        <v>15</v>
      </c>
      <c r="C100" s="81" t="s">
        <v>324</v>
      </c>
      <c r="D100" s="82"/>
      <c r="E100" s="1" t="s">
        <v>325</v>
      </c>
      <c r="F100" s="1" t="s">
        <v>326</v>
      </c>
      <c r="G100" s="1" t="s">
        <v>303</v>
      </c>
      <c r="H100" s="2">
        <v>2023</v>
      </c>
      <c r="I100" s="3">
        <v>220000</v>
      </c>
      <c r="J100" s="3">
        <f t="shared" si="2"/>
        <v>181818.18181818182</v>
      </c>
      <c r="K100" s="3">
        <v>14722</v>
      </c>
      <c r="L100" s="35" t="s">
        <v>361</v>
      </c>
      <c r="M100" s="9" t="s">
        <v>20</v>
      </c>
      <c r="N100" s="11"/>
      <c r="O100" s="117"/>
      <c r="P100" s="62">
        <f t="shared" si="3"/>
        <v>0</v>
      </c>
      <c r="Q100" s="18"/>
      <c r="R100" s="11"/>
      <c r="S100" s="7"/>
      <c r="T100" s="63" t="s">
        <v>376</v>
      </c>
    </row>
    <row r="101" spans="1:20" x14ac:dyDescent="0.25">
      <c r="A101" s="78"/>
      <c r="B101" s="1" t="s">
        <v>15</v>
      </c>
      <c r="C101" s="81" t="s">
        <v>327</v>
      </c>
      <c r="D101" s="82"/>
      <c r="E101" s="1" t="s">
        <v>328</v>
      </c>
      <c r="F101" s="1" t="s">
        <v>329</v>
      </c>
      <c r="G101" s="1" t="s">
        <v>330</v>
      </c>
      <c r="H101" s="2">
        <v>2023</v>
      </c>
      <c r="I101" s="3">
        <v>345000</v>
      </c>
      <c r="J101" s="3">
        <f t="shared" si="2"/>
        <v>285123.96694214875</v>
      </c>
      <c r="K101" s="3">
        <v>36000</v>
      </c>
      <c r="L101" s="35" t="s">
        <v>361</v>
      </c>
      <c r="M101" s="9" t="s">
        <v>20</v>
      </c>
      <c r="N101" s="11"/>
      <c r="O101" s="117"/>
      <c r="P101" s="62">
        <f t="shared" si="3"/>
        <v>0</v>
      </c>
      <c r="Q101" s="18"/>
      <c r="R101" s="11"/>
      <c r="S101" s="7"/>
      <c r="T101" s="63" t="s">
        <v>376</v>
      </c>
    </row>
    <row r="102" spans="1:20" x14ac:dyDescent="0.25">
      <c r="A102" s="78"/>
      <c r="B102" s="1" t="s">
        <v>15</v>
      </c>
      <c r="C102" s="81" t="s">
        <v>331</v>
      </c>
      <c r="D102" s="82"/>
      <c r="E102" s="1" t="s">
        <v>332</v>
      </c>
      <c r="F102" s="1" t="s">
        <v>333</v>
      </c>
      <c r="G102" s="1" t="s">
        <v>310</v>
      </c>
      <c r="H102" s="2">
        <v>2018</v>
      </c>
      <c r="I102" s="3">
        <v>255000</v>
      </c>
      <c r="J102" s="3">
        <f t="shared" si="2"/>
        <v>210743.80165289258</v>
      </c>
      <c r="K102" s="3">
        <v>13903</v>
      </c>
      <c r="L102" s="35" t="s">
        <v>361</v>
      </c>
      <c r="M102" s="9" t="s">
        <v>20</v>
      </c>
      <c r="N102" s="11"/>
      <c r="O102" s="117"/>
      <c r="P102" s="62">
        <f t="shared" si="3"/>
        <v>0</v>
      </c>
      <c r="Q102" s="18"/>
      <c r="R102" s="11"/>
      <c r="S102" s="7"/>
      <c r="T102" s="63" t="s">
        <v>376</v>
      </c>
    </row>
    <row r="103" spans="1:20" x14ac:dyDescent="0.25">
      <c r="A103" s="78"/>
      <c r="B103" s="1" t="s">
        <v>15</v>
      </c>
      <c r="C103" s="81" t="s">
        <v>334</v>
      </c>
      <c r="D103" s="82"/>
      <c r="E103" s="1" t="s">
        <v>335</v>
      </c>
      <c r="F103" s="1" t="s">
        <v>336</v>
      </c>
      <c r="G103" s="1" t="s">
        <v>337</v>
      </c>
      <c r="H103" s="2">
        <v>2019</v>
      </c>
      <c r="I103" s="3">
        <v>166779</v>
      </c>
      <c r="J103" s="3">
        <f t="shared" si="2"/>
        <v>137833.88429752068</v>
      </c>
      <c r="K103" s="3">
        <v>5875</v>
      </c>
      <c r="L103" s="35" t="s">
        <v>361</v>
      </c>
      <c r="M103" s="9" t="s">
        <v>20</v>
      </c>
      <c r="N103" s="11"/>
      <c r="O103" s="117"/>
      <c r="P103" s="62">
        <f t="shared" si="3"/>
        <v>0</v>
      </c>
      <c r="Q103" s="18"/>
      <c r="R103" s="11"/>
      <c r="S103" s="7"/>
      <c r="T103" s="63" t="s">
        <v>376</v>
      </c>
    </row>
    <row r="104" spans="1:20" x14ac:dyDescent="0.25">
      <c r="A104" s="78"/>
      <c r="B104" s="1" t="s">
        <v>15</v>
      </c>
      <c r="C104" s="81" t="s">
        <v>338</v>
      </c>
      <c r="D104" s="82"/>
      <c r="E104" s="1" t="s">
        <v>339</v>
      </c>
      <c r="F104" s="1" t="s">
        <v>340</v>
      </c>
      <c r="G104" s="1" t="s">
        <v>296</v>
      </c>
      <c r="H104" s="2">
        <v>2020</v>
      </c>
      <c r="I104" s="3">
        <v>210000</v>
      </c>
      <c r="J104" s="3">
        <f t="shared" si="2"/>
        <v>173553.71900826448</v>
      </c>
      <c r="K104" s="3">
        <v>12390</v>
      </c>
      <c r="L104" s="35" t="s">
        <v>361</v>
      </c>
      <c r="M104" s="9" t="s">
        <v>20</v>
      </c>
      <c r="N104" s="11"/>
      <c r="O104" s="117"/>
      <c r="P104" s="62">
        <f t="shared" si="3"/>
        <v>0</v>
      </c>
      <c r="Q104" s="18"/>
      <c r="R104" s="11"/>
      <c r="S104" s="7"/>
      <c r="T104" s="63"/>
    </row>
    <row r="105" spans="1:20" x14ac:dyDescent="0.25">
      <c r="A105" s="78"/>
      <c r="B105" s="1" t="s">
        <v>15</v>
      </c>
      <c r="C105" s="81" t="s">
        <v>341</v>
      </c>
      <c r="D105" s="82"/>
      <c r="E105" s="1" t="s">
        <v>342</v>
      </c>
      <c r="F105" s="1" t="s">
        <v>343</v>
      </c>
      <c r="G105" s="1" t="s">
        <v>310</v>
      </c>
      <c r="H105" s="2">
        <v>2020</v>
      </c>
      <c r="I105" s="3">
        <v>275000</v>
      </c>
      <c r="J105" s="3">
        <f t="shared" si="2"/>
        <v>227272.72727272726</v>
      </c>
      <c r="K105" s="3">
        <v>13175</v>
      </c>
      <c r="L105" s="35" t="s">
        <v>361</v>
      </c>
      <c r="M105" s="9" t="s">
        <v>20</v>
      </c>
      <c r="N105" s="11"/>
      <c r="O105" s="117"/>
      <c r="P105" s="62">
        <f t="shared" si="3"/>
        <v>0</v>
      </c>
      <c r="Q105" s="18"/>
      <c r="R105" s="11"/>
      <c r="S105" s="7"/>
      <c r="T105" s="63" t="s">
        <v>376</v>
      </c>
    </row>
    <row r="106" spans="1:20" x14ac:dyDescent="0.25">
      <c r="A106" s="78"/>
      <c r="B106" s="1" t="s">
        <v>15</v>
      </c>
      <c r="C106" s="81" t="s">
        <v>344</v>
      </c>
      <c r="D106" s="82"/>
      <c r="E106" s="1" t="s">
        <v>345</v>
      </c>
      <c r="F106" s="1" t="s">
        <v>346</v>
      </c>
      <c r="G106" s="1" t="s">
        <v>310</v>
      </c>
      <c r="H106" s="2">
        <v>2020</v>
      </c>
      <c r="I106" s="3">
        <v>263300</v>
      </c>
      <c r="J106" s="3">
        <f t="shared" si="2"/>
        <v>217603.30578512399</v>
      </c>
      <c r="K106" s="3">
        <v>13150</v>
      </c>
      <c r="L106" s="35" t="s">
        <v>361</v>
      </c>
      <c r="M106" s="9" t="s">
        <v>20</v>
      </c>
      <c r="N106" s="11"/>
      <c r="O106" s="117"/>
      <c r="P106" s="62">
        <f t="shared" si="3"/>
        <v>0</v>
      </c>
      <c r="Q106" s="18"/>
      <c r="R106" s="11"/>
      <c r="S106" s="7"/>
      <c r="T106" s="63" t="s">
        <v>376</v>
      </c>
    </row>
    <row r="107" spans="1:20" x14ac:dyDescent="0.25">
      <c r="A107" s="79"/>
      <c r="B107" s="1" t="s">
        <v>15</v>
      </c>
      <c r="C107" s="81" t="s">
        <v>347</v>
      </c>
      <c r="D107" s="82"/>
      <c r="E107" s="1" t="s">
        <v>348</v>
      </c>
      <c r="F107" s="1" t="s">
        <v>349</v>
      </c>
      <c r="G107" s="1" t="s">
        <v>310</v>
      </c>
      <c r="H107" s="2">
        <v>2020</v>
      </c>
      <c r="I107" s="3">
        <v>263300</v>
      </c>
      <c r="J107" s="3">
        <f t="shared" si="2"/>
        <v>217603.30578512399</v>
      </c>
      <c r="K107" s="3">
        <v>13190</v>
      </c>
      <c r="L107" s="35" t="s">
        <v>361</v>
      </c>
      <c r="M107" s="9" t="s">
        <v>20</v>
      </c>
      <c r="N107" s="11"/>
      <c r="O107" s="117"/>
      <c r="P107" s="62">
        <f t="shared" si="3"/>
        <v>0</v>
      </c>
      <c r="Q107" s="18"/>
      <c r="R107" s="11"/>
      <c r="S107" s="7"/>
      <c r="T107" s="63" t="s">
        <v>376</v>
      </c>
    </row>
    <row r="108" spans="1:20" ht="7.15" customHeight="1" x14ac:dyDescent="0.25"/>
    <row r="109" spans="1:20" ht="14.1" customHeight="1" thickBot="1" x14ac:dyDescent="0.3">
      <c r="A109" s="85" t="s">
        <v>20</v>
      </c>
      <c r="B109" s="71"/>
      <c r="C109" s="71"/>
    </row>
    <row r="110" spans="1:20" ht="15.75" thickBot="1" x14ac:dyDescent="0.3">
      <c r="L110" s="33" t="s">
        <v>354</v>
      </c>
      <c r="N110" s="20">
        <f>SUM(N10:N23)+SUM(N36:N107)</f>
        <v>0</v>
      </c>
      <c r="O110" s="118"/>
      <c r="P110" s="21">
        <f>SUM(P10:P107)</f>
        <v>0</v>
      </c>
      <c r="Q110" s="21">
        <f>(SUM(Q10:Q23)+SUM(Q36:Q107))-Q101</f>
        <v>0</v>
      </c>
      <c r="R110" s="21">
        <f>SUM(R10:R23)+SUM(R36:R107)</f>
        <v>0</v>
      </c>
      <c r="S110" s="22">
        <f>(SUM(S10:S23)+SUM(S36:S107))-S101</f>
        <v>0</v>
      </c>
    </row>
    <row r="111" spans="1:20" ht="15.75" thickBot="1" x14ac:dyDescent="0.3"/>
    <row r="112" spans="1:20" ht="15.75" thickBot="1" x14ac:dyDescent="0.3">
      <c r="A112" s="6" t="s">
        <v>20</v>
      </c>
      <c r="L112" s="33" t="s">
        <v>355</v>
      </c>
      <c r="S112" s="23">
        <f>N110+P110+Q110+R110</f>
        <v>0</v>
      </c>
    </row>
    <row r="116" spans="12:19" ht="15.75" thickBot="1" x14ac:dyDescent="0.3"/>
    <row r="117" spans="12:19" x14ac:dyDescent="0.25">
      <c r="L117" s="34" t="s">
        <v>356</v>
      </c>
      <c r="N117" s="126" t="s">
        <v>358</v>
      </c>
      <c r="O117" s="127" t="s">
        <v>359</v>
      </c>
      <c r="P117" s="39"/>
      <c r="Q117" s="127" t="s">
        <v>12</v>
      </c>
      <c r="R117" s="127" t="s">
        <v>13</v>
      </c>
      <c r="S117" s="128" t="s">
        <v>352</v>
      </c>
    </row>
    <row r="118" spans="12:19" s="64" customFormat="1" ht="15.75" thickBot="1" x14ac:dyDescent="0.3">
      <c r="L118" s="121"/>
      <c r="N118" s="129"/>
      <c r="O118" s="130" t="s">
        <v>381</v>
      </c>
      <c r="P118" s="125"/>
      <c r="Q118" s="130"/>
      <c r="R118" s="130"/>
      <c r="S118" s="131"/>
    </row>
    <row r="119" spans="12:19" x14ac:dyDescent="0.25">
      <c r="L119" s="119" t="s">
        <v>14</v>
      </c>
      <c r="N119" s="122"/>
      <c r="O119" s="132"/>
      <c r="P119" s="123"/>
      <c r="Q119" s="123"/>
      <c r="R119" s="123"/>
      <c r="S119" s="124"/>
    </row>
    <row r="120" spans="12:19" x14ac:dyDescent="0.25">
      <c r="L120" s="119" t="s">
        <v>139</v>
      </c>
      <c r="N120" s="24"/>
      <c r="O120" s="133"/>
      <c r="P120" s="25"/>
      <c r="Q120" s="25"/>
      <c r="R120" s="25"/>
      <c r="S120" s="27"/>
    </row>
    <row r="121" spans="12:19" x14ac:dyDescent="0.25">
      <c r="L121" s="119" t="s">
        <v>288</v>
      </c>
      <c r="N121" s="24"/>
      <c r="O121" s="133"/>
      <c r="P121" s="25"/>
      <c r="Q121" s="25"/>
      <c r="R121" s="25"/>
      <c r="S121" s="27"/>
    </row>
    <row r="122" spans="12:19" x14ac:dyDescent="0.25">
      <c r="L122" s="119" t="s">
        <v>112</v>
      </c>
      <c r="N122" s="24"/>
      <c r="O122" s="133"/>
      <c r="P122" s="25"/>
      <c r="Q122" s="25"/>
      <c r="R122" s="25"/>
      <c r="S122" s="26"/>
    </row>
    <row r="123" spans="12:19" ht="15.75" thickBot="1" x14ac:dyDescent="0.3">
      <c r="L123" s="120" t="s">
        <v>357</v>
      </c>
      <c r="N123" s="28"/>
      <c r="O123" s="134"/>
      <c r="P123" s="29"/>
      <c r="Q123" s="29"/>
      <c r="R123" s="29"/>
      <c r="S123" s="30"/>
    </row>
    <row r="126" spans="12:19" x14ac:dyDescent="0.25">
      <c r="N126" s="31" t="s">
        <v>370</v>
      </c>
      <c r="O126" s="31"/>
    </row>
    <row r="127" spans="12:19" x14ac:dyDescent="0.25">
      <c r="N127" s="45" t="s">
        <v>367</v>
      </c>
      <c r="O127" s="45"/>
    </row>
    <row r="128" spans="12:19" x14ac:dyDescent="0.25">
      <c r="N128" s="45" t="s">
        <v>382</v>
      </c>
      <c r="O128" s="45"/>
    </row>
  </sheetData>
  <mergeCells count="110">
    <mergeCell ref="C104:D104"/>
    <mergeCell ref="C105:D105"/>
    <mergeCell ref="C106:D106"/>
    <mergeCell ref="C107:D107"/>
    <mergeCell ref="A109:C109"/>
    <mergeCell ref="C89:D89"/>
    <mergeCell ref="A90:A107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A44:A89"/>
    <mergeCell ref="C44:D44"/>
    <mergeCell ref="C45:D45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5:D55"/>
    <mergeCell ref="C56:D56"/>
    <mergeCell ref="C57:D57"/>
    <mergeCell ref="C58:D58"/>
    <mergeCell ref="A36:A43"/>
    <mergeCell ref="C36:D36"/>
    <mergeCell ref="C37:D37"/>
    <mergeCell ref="C38:D38"/>
    <mergeCell ref="C39:D39"/>
    <mergeCell ref="C40:D40"/>
    <mergeCell ref="C41:D41"/>
    <mergeCell ref="C42:D42"/>
    <mergeCell ref="C43:D43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A24:A35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A6:R6"/>
    <mergeCell ref="B7:G7"/>
    <mergeCell ref="C8:D8"/>
    <mergeCell ref="A10:A23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N7:S7"/>
    <mergeCell ref="C21:D21"/>
    <mergeCell ref="C22:D22"/>
    <mergeCell ref="C23:D23"/>
    <mergeCell ref="I7:J7"/>
    <mergeCell ref="O8:P8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John van der Woude</cp:lastModifiedBy>
  <dcterms:created xsi:type="dcterms:W3CDTF">2024-08-07T10:00:34Z</dcterms:created>
  <dcterms:modified xsi:type="dcterms:W3CDTF">2024-10-30T14:33:31Z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