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university.sharepoint.com/sites/20210224002/Shared Documents/Aanbestedingen/2023 EA Merchandise/2. Aanbestedingsdocumenten/Definitief/"/>
    </mc:Choice>
  </mc:AlternateContent>
  <xr:revisionPtr revIDLastSave="162" documentId="8_{58957012-7E83-4929-BD08-17A9FDDD06AD}" xr6:coauthVersionLast="47" xr6:coauthVersionMax="47" xr10:uidLastSave="{6C7F12A7-A428-4C2C-8A24-03773468DC94}"/>
  <bookViews>
    <workbookView xWindow="19090" yWindow="-110" windowWidth="19420" windowHeight="10300" xr2:uid="{00000000-000D-0000-FFFF-FFFF00000000}"/>
  </bookViews>
  <sheets>
    <sheet name="Prijsstell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I44" i="1" s="1"/>
  <c r="J44" i="1" s="1"/>
  <c r="H45" i="1"/>
  <c r="I45" i="1" s="1"/>
  <c r="J45" i="1" s="1"/>
  <c r="H46" i="1"/>
  <c r="I46" i="1" s="1"/>
  <c r="J46" i="1" s="1"/>
  <c r="H15" i="1"/>
  <c r="I15" i="1" s="1"/>
  <c r="J15" i="1" s="1"/>
  <c r="H6" i="1"/>
  <c r="I6" i="1" s="1"/>
  <c r="J6" i="1" s="1"/>
  <c r="H7" i="1"/>
  <c r="I7" i="1" s="1"/>
  <c r="J7" i="1" s="1"/>
  <c r="H8" i="1"/>
  <c r="I8" i="1" s="1"/>
  <c r="J8" i="1" s="1"/>
  <c r="H9" i="1"/>
  <c r="I9" i="1" s="1"/>
  <c r="J9" i="1" s="1"/>
  <c r="H10" i="1"/>
  <c r="I10" i="1" s="1"/>
  <c r="J10" i="1" s="1"/>
  <c r="H11" i="1"/>
  <c r="I11" i="1" s="1"/>
  <c r="J11" i="1" s="1"/>
  <c r="H12" i="1"/>
  <c r="I12" i="1" s="1"/>
  <c r="J12" i="1" s="1"/>
  <c r="H13" i="1"/>
  <c r="I13" i="1" s="1"/>
  <c r="J13" i="1" s="1"/>
  <c r="H14" i="1"/>
  <c r="I14" i="1" s="1"/>
  <c r="J14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5" i="1"/>
  <c r="I5" i="1" s="1"/>
  <c r="J5" i="1" s="1"/>
  <c r="J34" i="1" l="1"/>
  <c r="J47" i="1" s="1"/>
</calcChain>
</file>

<file path=xl/sharedStrings.xml><?xml version="1.0" encoding="utf-8"?>
<sst xmlns="http://schemas.openxmlformats.org/spreadsheetml/2006/main" count="157" uniqueCount="121">
  <si>
    <t>NHL Stenden EA Merchandise</t>
  </si>
  <si>
    <t>Bedrijfsnaam Inschrijver:</t>
  </si>
  <si>
    <t>&lt;&lt;&gt;&gt;</t>
  </si>
  <si>
    <t>Item-nummer</t>
  </si>
  <si>
    <t>Producten assortiment 2023 voorzien van logo's</t>
  </si>
  <si>
    <t>Specificaties</t>
  </si>
  <si>
    <t>Bedrukking</t>
  </si>
  <si>
    <t xml:space="preserve">Aantal stuks
</t>
  </si>
  <si>
    <t>Kosten per stuk (1) 
(incl. BTW)</t>
  </si>
  <si>
    <t>Kosten per stuk (1) 
bij afname 100 stuks of meer (incl.BTW)</t>
  </si>
  <si>
    <t>Gemiddelde totaalprijs per stuk (incl. BTW)</t>
  </si>
  <si>
    <t>Gemiddelde totaalprijs per stuk (excl. BTW)</t>
  </si>
  <si>
    <t>Gemiddelde totaalprijs x aantal (excl. BTW)</t>
  </si>
  <si>
    <t>(fictief)</t>
  </si>
  <si>
    <t>Inschrijver geeft per product de prijs inclusief BTW wanneer er 1 stuk wordt afgenomen</t>
  </si>
  <si>
    <t>Berekende gemiddelde per product tussen afname van 1 en afname van 100 (incl BTW)</t>
  </si>
  <si>
    <t>Berekende gemiddelde per product x aantal (excl BTW)</t>
  </si>
  <si>
    <t>Inschrijver geeft hieronder de eigen specificaties weer van het product.</t>
  </si>
  <si>
    <t>Afstudeerbeer</t>
  </si>
  <si>
    <t>Afmetingen minimaal 20x15cm, voorzien van toga, afstudeerhoed en diploma</t>
  </si>
  <si>
    <t>met logo/ college-opdruk in 1 kleur</t>
  </si>
  <si>
    <t>Baby organic romper</t>
  </si>
  <si>
    <t>Maat 3-6 maanden, Materiaal 100% Combed Organic Cotton, Minimaal Interlock 5.9 oz /200 grams.</t>
  </si>
  <si>
    <t>Badlaken</t>
  </si>
  <si>
    <t>• Materiaal: minimaal 60% katoen, minimaal 360 grams
• Minimaal 1 zijde full colour bedrukt
• Minimale maat : 70 x 140 cm
• Europese productie</t>
  </si>
  <si>
    <t>Bamboe telefoonhouder</t>
  </si>
  <si>
    <t>Duurzaam, met uitsparing voor opladen van telefoon.</t>
  </si>
  <si>
    <t>Baseball shirt</t>
  </si>
  <si>
    <t>Materiaal minimaal 100% Combed Organic Cotton. Minimaal Jersey 4.6 oz/ 155g. Verkrijgbaar in de maten s/m/l/xl en 2xl.</t>
  </si>
  <si>
    <t>Beanie</t>
  </si>
  <si>
    <t>Gemaakt van 100% acrylic, one size fits all.</t>
  </si>
  <si>
    <t>Cap</t>
  </si>
  <si>
    <t>Een stevige cap van katoen en mesh. Met een verstelbare snapstrap sluiting, voorzien van 3D borduring.
Model: hoog profiel, 6 panelen, versterkte voorpanelen, voorgebogen klep.
Kleur: Grijs gemêleerde frontpanelen en klep, zwarte mesh.</t>
  </si>
  <si>
    <t>met logo/ college-borduring in 1 kleur</t>
  </si>
  <si>
    <t>Combi organic shopper</t>
  </si>
  <si>
    <t>Stevige ECO winkeltas van 100% organisch katoen (minimaal 160 g/m²), met lange hengsels.</t>
  </si>
  <si>
    <t>Correctbook A5</t>
  </si>
  <si>
    <t xml:space="preserve">Formaat A5. Uitwisbaar, voorzien van penhouder, pen en wisdoekje (geschikt voor de wasmachine en een gratis PDF-scan app t.b.v. digitaal opslaan. Minimaal 24 pagina's. </t>
  </si>
  <si>
    <t>Draagtas bioplastic</t>
  </si>
  <si>
    <t>Deze draagtas van bioplastics zijn 100% composteerbaar en biologisch afbreekbaar, TÜV gecertificeerd volgens de Europese Norm EN 13432. Formaat: minimaal 35cm (b) x 42cm (h) + 4 cm (bodemvouw). Twee kanten bedrukt, met ENG/ NL logo.</t>
  </si>
  <si>
    <t>Dubbelwandige thermobeker</t>
  </si>
  <si>
    <t>Roestvrijstalen pennenset</t>
  </si>
  <si>
    <t>Gerecyclede roestvrijstalen pennenset met balpen en rollerbal. In bijpassende giftbox van duurzaam materiaal. Voorzien van gravering met de tekst “NHL Stenden Hogeschool”.</t>
  </si>
  <si>
    <t>Hoodie organic zwart</t>
  </si>
  <si>
    <t>Knuffeltje</t>
  </si>
  <si>
    <t>Voorzien van t-shirt (in minimaal 3 verschillende NHL-Stenden kleuren), formaat minimaal 15 cm.</t>
  </si>
  <si>
    <t>Koeltas (duurzaam)</t>
  </si>
  <si>
    <t>Geschikt voor maximaal 6 blikjes, inclusief schouderriem.</t>
  </si>
  <si>
    <t>Lightgevende RPET rugzak</t>
  </si>
  <si>
    <t>Luxe notitieboek (duurzaam)</t>
  </si>
  <si>
    <t>Luxe A5 notitieboek, omslag van minimaal 2 materialen. Met elastische sluiting en bladwijzer en elastische penhouder, minimaal 80 bladen (minimaal 80gsm) crèmekleurig lijntjespapier. Verpakt in een luxe geschenkverpakking.</t>
  </si>
  <si>
    <t>Waterfles</t>
  </si>
  <si>
    <t>Inhoud minimaal 500 ml, lekvrij, food-approved, verkrijgbaar in minimaal 3 verschillende NHL-Stenden kleuren.</t>
  </si>
  <si>
    <t>Notitieboekje A5 (duurzaam)</t>
  </si>
  <si>
    <t xml:space="preserve">A5 notitieboek met minimaal 96 vel gelinieerd papier, met duurzaam cover. Met pennenlus en sluitelastiek. </t>
  </si>
  <si>
    <t>Papieren tas</t>
  </si>
  <si>
    <t>Tas van gerecycled papier minimaal 100 g/m2 met versterkte korte handvaten. Draaggewicht tot minimaal 5 kg.
Formaat tas: minimaal 32 x 40 x 12 cm</t>
  </si>
  <si>
    <t>Paraplu</t>
  </si>
  <si>
    <t>Hoge weerstand stormparaplu, minimaal 27 inch (minimaal 190T pongee) met stevig handvat. Metalen frame met kunststof uiteinde en automatische opening.</t>
  </si>
  <si>
    <t>Parker pen</t>
  </si>
  <si>
    <t>Geleverd in een Parker geschenkverpakking. Blauwschrijvend. Roestvrijstaal.
Voorzien van gravering met de tekst “NHL Stenden Hogeschool”.</t>
  </si>
  <si>
    <t>Pen bio diverse kleuren</t>
  </si>
  <si>
    <t>Retro sporttas</t>
  </si>
  <si>
    <t>PVC/PU sporttas in jaren ’70 look met gevoerde binnenzijde, hoofdvak en ritsvak, 2 stevige handgrepen, inlegbodem en beschermnoppen. Afgewerkt met hoogwaardige materialen die een lange levensduur garanderen. Inhoud minimaal 20 ltr.</t>
  </si>
  <si>
    <t>RPET Bullet journal A5</t>
  </si>
  <si>
    <t>Hardcover A5 bullet journal van RPET. Notitieboek met minimaal 160 pagina’s van gerecycled papier met puntraster.</t>
  </si>
  <si>
    <t>RPET Rugzak (duurzaam)</t>
  </si>
  <si>
    <t>Minimaal 600D RPET polyester, voorzien van hoofdvak met gewatteerde vakken voor laptop (minimaal 15 inch) en tablet (minimaal 10 inch) en gewatteerde riemen.</t>
  </si>
  <si>
    <t>Sleutelhanger</t>
  </si>
  <si>
    <t>Een sleutelhanger typisch Nederlands.</t>
  </si>
  <si>
    <t>Speelkaarten</t>
  </si>
  <si>
    <t>Speelkaarten van minimaal 320 grams echt speelkaarten karton in het internationale Bridge-formaat.</t>
  </si>
  <si>
    <t>Steekspeld in luxe doosje</t>
  </si>
  <si>
    <t>Steekspeld geleverd in luxe doosje. Voorzien van gravering met de tekst “NHL Stenden Hogeschool”.</t>
  </si>
  <si>
    <t>Stroopwafelblik gevuld</t>
  </si>
  <si>
    <t xml:space="preserve">Rond blik gevuld met minimaal 8 ambachtelijke stroopwafels. Keuze uit 2 ontwerpen;
    Skyline Leeuwarden 
    Skyline Emmen </t>
  </si>
  <si>
    <t>Sweater ronde hals</t>
  </si>
  <si>
    <t>Materiaal 100% Combed Organic Cotton,  unisex, ronde hals, cuffs onder aan de mouwen. Minimaal verkrijgbaar in de maten s/m/l/xl en 2xl.</t>
  </si>
  <si>
    <t>Tube lanyard diverse kleuren</t>
  </si>
  <si>
    <t>Opvallend keycard verkrijgbaar in minimaal 3 verschillende NHL Stenden kleuren voorzien van opvallend logo, voorzien van triggerklip.</t>
  </si>
  <si>
    <t>Unisex bodywarmer</t>
  </si>
  <si>
    <t>Samenstelling: 100% polyester – micro fibre poplin – winddicht en waterafstotend. Pasvorm: Regular fit. Minimaal verkrijgbaar in de maten s/m/l/xl en 2xl.</t>
  </si>
  <si>
    <t xml:space="preserve">Hoodie </t>
  </si>
  <si>
    <t>Skyline t-shirt (Unisex)</t>
  </si>
  <si>
    <t>Materiaal 100% Combed Organic Cotton, minimaal 190gr/m². Minimaal verkrijgbaar in de maten s/m/l/xl en 2xl.</t>
  </si>
  <si>
    <t xml:space="preserve">USB-stick  </t>
  </si>
  <si>
    <t>Geheugen minimaal 8GB</t>
  </si>
  <si>
    <t>USB-stick (duurzaam)</t>
  </si>
  <si>
    <t>Geheugen minimaal 8GB, gemaakt van duurzaam materiaal.</t>
  </si>
  <si>
    <t>Vintage mok emaille</t>
  </si>
  <si>
    <t>Metalen mok van minimaal 350 ml met vintage design afgewerkt met onvolkomenheden. Gepresenteerd in een individuele doos.</t>
  </si>
  <si>
    <t>Zadelhoes (duurzaam)</t>
  </si>
  <si>
    <t>Kofferlabels</t>
  </si>
  <si>
    <t>Formaat: 40 x 310 mm/ Materiaal: Silk Mc 170 grs/ 
Afwerking: VZV perforatie en nummeren van 0601 t/m 1000.</t>
  </si>
  <si>
    <t>Deurhangers</t>
  </si>
  <si>
    <t>Formaat: 100x250/ Materiaal: 300grs sulfaatkarton/ 
Afwerking: Contourgesneden</t>
  </si>
  <si>
    <t>tweezijdig in full color</t>
  </si>
  <si>
    <t>Sleutelkaarthoesjes/keycard holders</t>
  </si>
  <si>
    <t>Formaat:160 x 120 mm/ Materiaal :300 grs Algro Design/ 
Afwerking: rillen, stansen en plakken.</t>
  </si>
  <si>
    <t>Totaalprijs voor beoordeling prijsstelling (exclusief BTW)</t>
  </si>
  <si>
    <t xml:space="preserve">*) Inschrijvers mogen GEEN negatieve waarden invullen </t>
  </si>
  <si>
    <t>Inschrijver geeft per product de prijs inclusief BTW, wanneer er minimaal 100 stuks worden afgenomen</t>
  </si>
  <si>
    <t>Berekende gemiddelde per product tussen afname van 1 en afname van &gt;100 (excl BTW)</t>
  </si>
  <si>
    <t>Voor cel  J47 geldt een maximale totaalprijs van € 130.000 excl. BTW, indien hoger dan geldt uitsluiting</t>
  </si>
  <si>
    <t>Voor de cellen F46 en G46 geldt een maximale prijs van € 1,00 (incl. btw) per stuk, indien hoger dan geldt uitsluiting</t>
  </si>
  <si>
    <t>Voor de cellen F45 en G45 geldt een maximale prijs van € 1,70 (incl. btw) per stuk, indien hoger dan geldt uitsluiting</t>
  </si>
  <si>
    <t>Voor de cellen F44 en G44 geldt een maximale prijs van € 0,60 (incl. btw) per stuk, indien hoger dan geldt uitsluiting</t>
  </si>
  <si>
    <t>Voor de cellen F38 en G38 geldt een maximale prijs van € 27,50 (incl. btw) per stuk, indien hoger dan geldt uitsluiting</t>
  </si>
  <si>
    <t>Voor de cellen F27 en G27 geldt een maximale prijs van € 0,90 (incl. btw) per stuk, indien hoger dan geldt uitsluiting</t>
  </si>
  <si>
    <t>Voor de cellen F17 en G17 geldt een maximale prijs van € 27,50 (incl. btw) per stuk, indien hoger dan geldt uitsluiting</t>
  </si>
  <si>
    <t>Voor de cellen F15 en G15 geldt een maximale prijs van € 6,00 (incl. btw) per stuk, indien hoger dan geldt uitsluiting</t>
  </si>
  <si>
    <t>met logo/ college-opdruk in 1 kleur (zie Bijlage 9 drukproef)</t>
  </si>
  <si>
    <t>bedrukking: 4/0 FC  (zie Bijlage 9 drukproef)</t>
  </si>
  <si>
    <t>tweezijdig in full color  (zie Bijlage 9 drukproef)</t>
  </si>
  <si>
    <t>Zadelhoes gemaakt met gerecycled PVC (minimaal 60% gerecycled PVC). Voorzien van elastische band</t>
  </si>
  <si>
    <t>met logo/ college-opdruk in 1 kleur - zeefdruk (op waterbasis)</t>
  </si>
  <si>
    <t>Voorzien van wit COB licht, inclusief baterij. Voorvak met sluiting en vak aan de zijkant. Gemaakt van stevig 600D RPET.</t>
  </si>
  <si>
    <t>Duurzame pen. In minimaal 3 verschillende NHL-Stenden kleuren.</t>
  </si>
  <si>
    <t>Duurzame hoodie. Gewicht minimaal 280 g/m². Minimaal verkrijgbaar in de maten s/m/l/xl en 2xl.  In minimaal 3 verschillende NHL-Stenden kleuren.</t>
  </si>
  <si>
    <t>Duurzame dubbelwandige, lekvrije RVS thermosbeker met schroefdeksel en klikopening. PP binnenwand. Met opvallend 3D-patroon in de houder. Slipvaste onderzijde. Inhoud minimaal 300 ml, verkrijgbaar in minimaal 3 verschillende kleuren. In duurzame verpakking, met kleuridentificatie.</t>
  </si>
  <si>
    <t>Duurzame hoodie unisex. Binnenzijde van geborsteld fleece. Verkrijgbaar in de maten s/m/l/xl en 2xl.. Gewicht: minimaal 280 g/m². Wasinstructies: wasbaar op minimaal 30°C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</si>
</sst>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€&quot;\ #,##0.00;[Red]&quot;€&quot;\ \-#,##0.00"/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i/>
      <sz val="9"/>
      <color theme="1"/>
      <name val="Verdana"/>
      <family val="2"/>
    </font>
    <font>
      <sz val="9"/>
      <color theme="0"/>
      <name val="Verdana"/>
      <family val="2"/>
    </font>
    <font>
      <b/>
      <sz val="11"/>
      <color theme="1"/>
      <name val="Verdana"/>
      <family val="2"/>
    </font>
    <font>
      <b/>
      <sz val="16"/>
      <color rgb="FF005AAA"/>
      <name val="Verdana"/>
      <family val="2"/>
    </font>
    <font>
      <b/>
      <sz val="16"/>
      <color theme="1"/>
      <name val="Verdana"/>
      <family val="2"/>
    </font>
    <font>
      <b/>
      <sz val="11"/>
      <color theme="0"/>
      <name val="Verdana"/>
      <family val="2"/>
    </font>
    <font>
      <b/>
      <sz val="8"/>
      <color theme="0"/>
      <name val="Verdana"/>
      <family val="2"/>
    </font>
    <font>
      <i/>
      <sz val="8"/>
      <color theme="1"/>
      <name val="Verdana"/>
      <family val="2"/>
    </font>
    <font>
      <i/>
      <sz val="8"/>
      <color rgb="FF000000"/>
      <name val="Verdana"/>
      <family val="2"/>
    </font>
    <font>
      <i/>
      <sz val="8"/>
      <color theme="0"/>
      <name val="Verdana"/>
      <family val="2"/>
    </font>
    <font>
      <b/>
      <sz val="24"/>
      <color rgb="FF005AAA"/>
      <name val="Verdana"/>
      <family val="2"/>
    </font>
    <font>
      <i/>
      <sz val="8"/>
      <color rgb="FFFF0000"/>
      <name val="Verdana"/>
      <family val="2"/>
    </font>
    <font>
      <b/>
      <u/>
      <sz val="24"/>
      <color rgb="FF005AAA"/>
      <name val="Verdana"/>
      <family val="2"/>
    </font>
    <font>
      <b/>
      <i/>
      <sz val="8"/>
      <color rgb="FFFF0000"/>
      <name val="Verdana"/>
      <family val="2"/>
    </font>
    <font>
      <b/>
      <sz val="24"/>
      <color theme="0"/>
      <name val="Verdana"/>
      <family val="2"/>
    </font>
    <font>
      <b/>
      <sz val="16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5AAA"/>
        <bgColor indexed="64"/>
      </patternFill>
    </fill>
    <fill>
      <patternFill patternType="solid">
        <fgColor rgb="FF009BA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4" tint="-0.499984740745262"/>
      </right>
      <top style="thin">
        <color indexed="64"/>
      </top>
      <bottom/>
      <diagonal/>
    </border>
    <border>
      <left style="medium">
        <color theme="4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499984740745262"/>
      </right>
      <top/>
      <bottom style="thin">
        <color indexed="64"/>
      </bottom>
      <diagonal/>
    </border>
    <border>
      <left style="medium">
        <color theme="4" tint="-0.499984740745262"/>
      </left>
      <right/>
      <top/>
      <bottom style="thin">
        <color indexed="64"/>
      </bottom>
      <diagonal/>
    </border>
    <border>
      <left style="medium">
        <color theme="4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 style="thin">
        <color indexed="64"/>
      </top>
      <bottom style="medium">
        <color theme="4" tint="-0.499984740745262"/>
      </bottom>
      <diagonal/>
    </border>
    <border>
      <left/>
      <right/>
      <top style="thin">
        <color indexed="64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-0.499984740745262"/>
      </bottom>
      <diagonal/>
    </border>
    <border>
      <left style="thin">
        <color indexed="64"/>
      </left>
      <right style="medium">
        <color theme="4" tint="-0.499984740745262"/>
      </right>
      <top style="thin">
        <color indexed="64"/>
      </top>
      <bottom style="medium">
        <color theme="4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wrapText="1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8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4" fontId="7" fillId="3" borderId="0" xfId="0" applyNumberFormat="1" applyFont="1" applyFill="1" applyAlignment="1">
      <alignment vertical="center"/>
    </xf>
    <xf numFmtId="0" fontId="12" fillId="4" borderId="5" xfId="0" applyFont="1" applyFill="1" applyBorder="1" applyAlignment="1">
      <alignment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vertical="center" wrapText="1"/>
    </xf>
    <xf numFmtId="0" fontId="9" fillId="5" borderId="20" xfId="0" applyFont="1" applyFill="1" applyBorder="1" applyAlignment="1">
      <alignment vertical="center" wrapText="1"/>
    </xf>
    <xf numFmtId="3" fontId="9" fillId="5" borderId="20" xfId="0" applyNumberFormat="1" applyFont="1" applyFill="1" applyBorder="1" applyAlignment="1">
      <alignment vertical="center" wrapText="1"/>
    </xf>
    <xf numFmtId="164" fontId="9" fillId="5" borderId="21" xfId="0" applyNumberFormat="1" applyFont="1" applyFill="1" applyBorder="1" applyAlignment="1">
      <alignment vertical="center" wrapText="1"/>
    </xf>
    <xf numFmtId="164" fontId="9" fillId="5" borderId="21" xfId="0" applyNumberFormat="1" applyFont="1" applyFill="1" applyBorder="1" applyAlignment="1">
      <alignment horizontal="center" vertical="center" wrapText="1"/>
    </xf>
    <xf numFmtId="164" fontId="9" fillId="5" borderId="22" xfId="0" applyNumberFormat="1" applyFont="1" applyFill="1" applyBorder="1" applyAlignment="1">
      <alignment vertical="center" wrapText="1"/>
    </xf>
    <xf numFmtId="164" fontId="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2" fillId="6" borderId="18" xfId="0" applyNumberFormat="1" applyFont="1" applyFill="1" applyBorder="1" applyAlignment="1">
      <alignment vertical="center" wrapText="1"/>
    </xf>
    <xf numFmtId="164" fontId="2" fillId="6" borderId="23" xfId="0" applyNumberFormat="1" applyFont="1" applyFill="1" applyBorder="1" applyAlignment="1">
      <alignment horizontal="center" vertical="center" wrapText="1"/>
    </xf>
    <xf numFmtId="3" fontId="1" fillId="6" borderId="17" xfId="0" applyNumberFormat="1" applyFont="1" applyFill="1" applyBorder="1" applyAlignment="1">
      <alignment horizontal="center" vertical="center" wrapText="1"/>
    </xf>
    <xf numFmtId="164" fontId="9" fillId="5" borderId="0" xfId="0" applyNumberFormat="1" applyFont="1" applyFill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B2643EC7-8C25-4B4C-BF8D-C6BDE554114A}"/>
  </tableStyles>
  <colors>
    <mruColors>
      <color rgb="FF005AAA"/>
      <color rgb="FF009BAA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showGridLines="0" tabSelected="1" zoomScale="70" zoomScaleNormal="70" zoomScalePage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9" sqref="F19"/>
    </sheetView>
  </sheetViews>
  <sheetFormatPr defaultColWidth="50.453125" defaultRowHeight="11.5" x14ac:dyDescent="0.25"/>
  <cols>
    <col min="1" max="1" width="9.453125" style="2" customWidth="1"/>
    <col min="2" max="2" width="37.1796875" style="2" customWidth="1"/>
    <col min="3" max="3" width="64.7265625" style="19" customWidth="1"/>
    <col min="4" max="4" width="50" style="2" bestFit="1" customWidth="1"/>
    <col min="5" max="5" width="30.7265625" style="6" customWidth="1"/>
    <col min="6" max="6" width="23.81640625" style="14" customWidth="1"/>
    <col min="7" max="7" width="26.81640625" style="21" customWidth="1"/>
    <col min="8" max="8" width="24.453125" style="14" bestFit="1" customWidth="1"/>
    <col min="9" max="9" width="23.453125" style="12" bestFit="1" customWidth="1"/>
    <col min="10" max="10" width="22.1796875" style="12" customWidth="1"/>
    <col min="11" max="11" width="72.36328125" style="74" customWidth="1"/>
    <col min="12" max="12" width="62.1796875" style="2" customWidth="1"/>
    <col min="13" max="13" width="43.6328125" style="2" customWidth="1"/>
    <col min="14" max="16384" width="50.453125" style="2"/>
  </cols>
  <sheetData>
    <row r="1" spans="1:13" s="1" customFormat="1" ht="30.5" x14ac:dyDescent="0.3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80"/>
      <c r="K1" s="69"/>
    </row>
    <row r="2" spans="1:13" s="1" customFormat="1" ht="19.5" x14ac:dyDescent="0.35">
      <c r="A2" s="42" t="s">
        <v>1</v>
      </c>
      <c r="B2" s="41"/>
      <c r="C2" s="81" t="s">
        <v>2</v>
      </c>
      <c r="D2" s="81"/>
      <c r="E2" s="81"/>
      <c r="F2" s="81"/>
      <c r="G2" s="31"/>
      <c r="H2" s="27"/>
      <c r="I2" s="26"/>
      <c r="J2" s="43"/>
      <c r="K2" s="70"/>
    </row>
    <row r="3" spans="1:13" s="8" customFormat="1" ht="34.5" x14ac:dyDescent="0.35">
      <c r="A3" s="44" t="s">
        <v>3</v>
      </c>
      <c r="B3" s="28" t="s">
        <v>4</v>
      </c>
      <c r="C3" s="28" t="s">
        <v>5</v>
      </c>
      <c r="D3" s="28" t="s">
        <v>6</v>
      </c>
      <c r="E3" s="36" t="s">
        <v>7</v>
      </c>
      <c r="F3" s="38" t="s">
        <v>8</v>
      </c>
      <c r="G3" s="40" t="s">
        <v>9</v>
      </c>
      <c r="H3" s="38" t="s">
        <v>10</v>
      </c>
      <c r="I3" s="38" t="s">
        <v>11</v>
      </c>
      <c r="J3" s="45" t="s">
        <v>12</v>
      </c>
      <c r="K3" s="68" t="s">
        <v>5</v>
      </c>
    </row>
    <row r="4" spans="1:13" s="8" customFormat="1" ht="40" x14ac:dyDescent="0.35">
      <c r="A4" s="46"/>
      <c r="B4" s="29"/>
      <c r="C4" s="35"/>
      <c r="D4" s="29"/>
      <c r="E4" s="37" t="s">
        <v>13</v>
      </c>
      <c r="F4" s="39" t="s">
        <v>14</v>
      </c>
      <c r="G4" s="39" t="s">
        <v>101</v>
      </c>
      <c r="H4" s="39" t="s">
        <v>15</v>
      </c>
      <c r="I4" s="39" t="s">
        <v>102</v>
      </c>
      <c r="J4" s="47" t="s">
        <v>16</v>
      </c>
      <c r="K4" s="47" t="s">
        <v>17</v>
      </c>
    </row>
    <row r="5" spans="1:13" x14ac:dyDescent="0.25">
      <c r="A5" s="48">
        <v>1</v>
      </c>
      <c r="B5" s="30" t="s">
        <v>18</v>
      </c>
      <c r="C5" s="32" t="s">
        <v>19</v>
      </c>
      <c r="D5" s="32" t="s">
        <v>20</v>
      </c>
      <c r="E5" s="33">
        <v>100</v>
      </c>
      <c r="F5" s="22">
        <v>0</v>
      </c>
      <c r="G5" s="22">
        <v>0</v>
      </c>
      <c r="H5" s="34">
        <f>AVERAGE(F5,G5)</f>
        <v>0</v>
      </c>
      <c r="I5" s="34">
        <f>H5/1.21</f>
        <v>0</v>
      </c>
      <c r="J5" s="49">
        <f>I5*E5</f>
        <v>0</v>
      </c>
      <c r="K5" s="75"/>
    </row>
    <row r="6" spans="1:13" ht="20" x14ac:dyDescent="0.25">
      <c r="A6" s="50">
        <v>2</v>
      </c>
      <c r="B6" s="9" t="s">
        <v>21</v>
      </c>
      <c r="C6" s="17" t="s">
        <v>22</v>
      </c>
      <c r="D6" s="16" t="s">
        <v>20</v>
      </c>
      <c r="E6" s="24">
        <v>200</v>
      </c>
      <c r="F6" s="22">
        <v>0</v>
      </c>
      <c r="G6" s="22">
        <v>0</v>
      </c>
      <c r="H6" s="23">
        <f t="shared" ref="H6:H46" si="0">AVERAGE(F6,G6)</f>
        <v>0</v>
      </c>
      <c r="I6" s="23">
        <f t="shared" ref="I6:I46" si="1">H6/1.21</f>
        <v>0</v>
      </c>
      <c r="J6" s="51">
        <f t="shared" ref="J6:J42" si="2">I6*E6</f>
        <v>0</v>
      </c>
      <c r="K6" s="75"/>
    </row>
    <row r="7" spans="1:13" ht="40" x14ac:dyDescent="0.25">
      <c r="A7" s="50">
        <v>3</v>
      </c>
      <c r="B7" s="9" t="s">
        <v>23</v>
      </c>
      <c r="C7" s="17" t="s">
        <v>24</v>
      </c>
      <c r="D7" s="16" t="s">
        <v>20</v>
      </c>
      <c r="E7" s="24">
        <v>250</v>
      </c>
      <c r="F7" s="22">
        <v>0</v>
      </c>
      <c r="G7" s="22">
        <v>0</v>
      </c>
      <c r="H7" s="23">
        <f t="shared" si="0"/>
        <v>0</v>
      </c>
      <c r="I7" s="23">
        <f t="shared" si="1"/>
        <v>0</v>
      </c>
      <c r="J7" s="51">
        <f t="shared" si="2"/>
        <v>0</v>
      </c>
      <c r="K7" s="75"/>
    </row>
    <row r="8" spans="1:13" x14ac:dyDescent="0.25">
      <c r="A8" s="50">
        <v>4</v>
      </c>
      <c r="B8" s="9" t="s">
        <v>25</v>
      </c>
      <c r="C8" s="17" t="s">
        <v>26</v>
      </c>
      <c r="D8" s="16" t="s">
        <v>20</v>
      </c>
      <c r="E8" s="24">
        <v>400</v>
      </c>
      <c r="F8" s="22">
        <v>0</v>
      </c>
      <c r="G8" s="22">
        <v>0</v>
      </c>
      <c r="H8" s="23">
        <f t="shared" si="0"/>
        <v>0</v>
      </c>
      <c r="I8" s="23">
        <f t="shared" si="1"/>
        <v>0</v>
      </c>
      <c r="J8" s="51">
        <f t="shared" si="2"/>
        <v>0</v>
      </c>
      <c r="K8" s="75"/>
    </row>
    <row r="9" spans="1:13" ht="20" x14ac:dyDescent="0.25">
      <c r="A9" s="50">
        <v>5</v>
      </c>
      <c r="B9" s="9" t="s">
        <v>27</v>
      </c>
      <c r="C9" s="17" t="s">
        <v>28</v>
      </c>
      <c r="D9" s="16" t="s">
        <v>20</v>
      </c>
      <c r="E9" s="24">
        <v>100</v>
      </c>
      <c r="F9" s="22">
        <v>0</v>
      </c>
      <c r="G9" s="22">
        <v>0</v>
      </c>
      <c r="H9" s="23">
        <f t="shared" si="0"/>
        <v>0</v>
      </c>
      <c r="I9" s="23">
        <f t="shared" si="1"/>
        <v>0</v>
      </c>
      <c r="J9" s="51">
        <f t="shared" si="2"/>
        <v>0</v>
      </c>
      <c r="K9" s="75"/>
    </row>
    <row r="10" spans="1:13" x14ac:dyDescent="0.25">
      <c r="A10" s="50">
        <v>6</v>
      </c>
      <c r="B10" s="9" t="s">
        <v>29</v>
      </c>
      <c r="C10" s="17" t="s">
        <v>30</v>
      </c>
      <c r="D10" s="16" t="s">
        <v>20</v>
      </c>
      <c r="E10" s="24">
        <v>100</v>
      </c>
      <c r="F10" s="22">
        <v>0</v>
      </c>
      <c r="G10" s="22">
        <v>0</v>
      </c>
      <c r="H10" s="23">
        <f t="shared" si="0"/>
        <v>0</v>
      </c>
      <c r="I10" s="23">
        <f t="shared" si="1"/>
        <v>0</v>
      </c>
      <c r="J10" s="51">
        <f t="shared" si="2"/>
        <v>0</v>
      </c>
      <c r="K10" s="75"/>
    </row>
    <row r="11" spans="1:13" ht="40" x14ac:dyDescent="0.25">
      <c r="A11" s="50">
        <v>7</v>
      </c>
      <c r="B11" s="9" t="s">
        <v>31</v>
      </c>
      <c r="C11" s="17" t="s">
        <v>32</v>
      </c>
      <c r="D11" s="16" t="s">
        <v>33</v>
      </c>
      <c r="E11" s="24">
        <v>175</v>
      </c>
      <c r="F11" s="22">
        <v>0</v>
      </c>
      <c r="G11" s="22">
        <v>0</v>
      </c>
      <c r="H11" s="23">
        <f t="shared" si="0"/>
        <v>0</v>
      </c>
      <c r="I11" s="23">
        <f t="shared" si="1"/>
        <v>0</v>
      </c>
      <c r="J11" s="51">
        <f t="shared" si="2"/>
        <v>0</v>
      </c>
      <c r="K11" s="75"/>
    </row>
    <row r="12" spans="1:13" ht="20" x14ac:dyDescent="0.25">
      <c r="A12" s="50">
        <v>8</v>
      </c>
      <c r="B12" s="10" t="s">
        <v>34</v>
      </c>
      <c r="C12" s="16" t="s">
        <v>35</v>
      </c>
      <c r="D12" s="16" t="s">
        <v>20</v>
      </c>
      <c r="E12" s="24">
        <v>750</v>
      </c>
      <c r="F12" s="22">
        <v>0</v>
      </c>
      <c r="G12" s="22">
        <v>0</v>
      </c>
      <c r="H12" s="23">
        <f t="shared" si="0"/>
        <v>0</v>
      </c>
      <c r="I12" s="23">
        <f t="shared" si="1"/>
        <v>0</v>
      </c>
      <c r="J12" s="51">
        <f t="shared" si="2"/>
        <v>0</v>
      </c>
      <c r="K12" s="75"/>
    </row>
    <row r="13" spans="1:13" ht="30" x14ac:dyDescent="0.25">
      <c r="A13" s="50">
        <v>9</v>
      </c>
      <c r="B13" s="10" t="s">
        <v>36</v>
      </c>
      <c r="C13" s="16" t="s">
        <v>37</v>
      </c>
      <c r="D13" s="16" t="s">
        <v>20</v>
      </c>
      <c r="E13" s="24">
        <v>275</v>
      </c>
      <c r="F13" s="22">
        <v>0</v>
      </c>
      <c r="G13" s="22">
        <v>0</v>
      </c>
      <c r="H13" s="23">
        <f t="shared" si="0"/>
        <v>0</v>
      </c>
      <c r="I13" s="23">
        <f t="shared" si="1"/>
        <v>0</v>
      </c>
      <c r="J13" s="51">
        <f t="shared" si="2"/>
        <v>0</v>
      </c>
      <c r="K13" s="75"/>
    </row>
    <row r="14" spans="1:13" ht="40.5" thickBot="1" x14ac:dyDescent="0.3">
      <c r="A14" s="50">
        <v>10</v>
      </c>
      <c r="B14" s="9" t="s">
        <v>38</v>
      </c>
      <c r="C14" s="17" t="s">
        <v>39</v>
      </c>
      <c r="D14" s="16" t="s">
        <v>20</v>
      </c>
      <c r="E14" s="24">
        <v>1000</v>
      </c>
      <c r="F14" s="22">
        <v>0</v>
      </c>
      <c r="G14" s="22">
        <v>0</v>
      </c>
      <c r="H14" s="23">
        <f t="shared" si="0"/>
        <v>0</v>
      </c>
      <c r="I14" s="23">
        <f t="shared" si="1"/>
        <v>0</v>
      </c>
      <c r="J14" s="51">
        <f t="shared" si="2"/>
        <v>0</v>
      </c>
      <c r="K14" s="75"/>
    </row>
    <row r="15" spans="1:13" ht="41" thickTop="1" thickBot="1" x14ac:dyDescent="0.3">
      <c r="A15" s="58">
        <v>11</v>
      </c>
      <c r="B15" s="59" t="s">
        <v>40</v>
      </c>
      <c r="C15" s="60" t="s">
        <v>119</v>
      </c>
      <c r="D15" s="61" t="s">
        <v>111</v>
      </c>
      <c r="E15" s="62">
        <v>900</v>
      </c>
      <c r="F15" s="57">
        <v>0</v>
      </c>
      <c r="G15" s="57">
        <v>0</v>
      </c>
      <c r="H15" s="63">
        <f>AVERAGE(F15,G15)</f>
        <v>0</v>
      </c>
      <c r="I15" s="63">
        <f t="shared" si="1"/>
        <v>0</v>
      </c>
      <c r="J15" s="64">
        <f t="shared" si="2"/>
        <v>0</v>
      </c>
      <c r="K15" s="75"/>
      <c r="L15" s="82" t="s">
        <v>110</v>
      </c>
      <c r="M15" s="83"/>
    </row>
    <row r="16" spans="1:13" ht="31" thickTop="1" thickBot="1" x14ac:dyDescent="0.3">
      <c r="A16" s="50">
        <v>12</v>
      </c>
      <c r="B16" s="9" t="s">
        <v>41</v>
      </c>
      <c r="C16" s="17" t="s">
        <v>42</v>
      </c>
      <c r="D16" s="16" t="s">
        <v>20</v>
      </c>
      <c r="E16" s="24">
        <v>100</v>
      </c>
      <c r="F16" s="22">
        <v>0</v>
      </c>
      <c r="G16" s="22">
        <v>0</v>
      </c>
      <c r="H16" s="23">
        <f t="shared" si="0"/>
        <v>0</v>
      </c>
      <c r="I16" s="23">
        <f t="shared" si="1"/>
        <v>0</v>
      </c>
      <c r="J16" s="51">
        <f t="shared" si="2"/>
        <v>0</v>
      </c>
      <c r="K16" s="75"/>
    </row>
    <row r="17" spans="1:13" ht="31" thickTop="1" thickBot="1" x14ac:dyDescent="0.3">
      <c r="A17" s="58">
        <v>13</v>
      </c>
      <c r="B17" s="59" t="s">
        <v>43</v>
      </c>
      <c r="C17" s="60" t="s">
        <v>120</v>
      </c>
      <c r="D17" s="61" t="s">
        <v>111</v>
      </c>
      <c r="E17" s="62">
        <v>600</v>
      </c>
      <c r="F17" s="57">
        <v>0</v>
      </c>
      <c r="G17" s="57">
        <v>0</v>
      </c>
      <c r="H17" s="65">
        <f t="shared" si="0"/>
        <v>0</v>
      </c>
      <c r="I17" s="63">
        <f t="shared" si="1"/>
        <v>0</v>
      </c>
      <c r="J17" s="64">
        <f t="shared" si="2"/>
        <v>0</v>
      </c>
      <c r="K17" s="75"/>
      <c r="L17" s="82" t="s">
        <v>109</v>
      </c>
      <c r="M17" s="83"/>
    </row>
    <row r="18" spans="1:13" ht="20.5" thickTop="1" x14ac:dyDescent="0.25">
      <c r="A18" s="50">
        <v>14</v>
      </c>
      <c r="B18" s="9" t="s">
        <v>44</v>
      </c>
      <c r="C18" s="17" t="s">
        <v>45</v>
      </c>
      <c r="D18" s="16" t="s">
        <v>20</v>
      </c>
      <c r="E18" s="24">
        <v>100</v>
      </c>
      <c r="F18" s="22">
        <v>0</v>
      </c>
      <c r="G18" s="22">
        <v>0</v>
      </c>
      <c r="H18" s="23">
        <f t="shared" si="0"/>
        <v>0</v>
      </c>
      <c r="I18" s="23">
        <f t="shared" si="1"/>
        <v>0</v>
      </c>
      <c r="J18" s="51">
        <f t="shared" si="2"/>
        <v>0</v>
      </c>
      <c r="K18" s="75"/>
    </row>
    <row r="19" spans="1:13" x14ac:dyDescent="0.25">
      <c r="A19" s="50">
        <v>15</v>
      </c>
      <c r="B19" s="9" t="s">
        <v>46</v>
      </c>
      <c r="C19" s="17" t="s">
        <v>47</v>
      </c>
      <c r="D19" s="16" t="s">
        <v>20</v>
      </c>
      <c r="E19" s="24">
        <v>70</v>
      </c>
      <c r="F19" s="22">
        <v>0</v>
      </c>
      <c r="G19" s="22">
        <v>0</v>
      </c>
      <c r="H19" s="23">
        <f t="shared" si="0"/>
        <v>0</v>
      </c>
      <c r="I19" s="23">
        <f t="shared" si="1"/>
        <v>0</v>
      </c>
      <c r="J19" s="51">
        <f t="shared" si="2"/>
        <v>0</v>
      </c>
      <c r="K19" s="75"/>
    </row>
    <row r="20" spans="1:13" ht="20" x14ac:dyDescent="0.25">
      <c r="A20" s="50">
        <v>16</v>
      </c>
      <c r="B20" s="10" t="s">
        <v>48</v>
      </c>
      <c r="C20" s="16" t="s">
        <v>116</v>
      </c>
      <c r="D20" s="16" t="s">
        <v>20</v>
      </c>
      <c r="E20" s="24">
        <v>50</v>
      </c>
      <c r="F20" s="22">
        <v>0</v>
      </c>
      <c r="G20" s="22">
        <v>0</v>
      </c>
      <c r="H20" s="23">
        <f t="shared" si="0"/>
        <v>0</v>
      </c>
      <c r="I20" s="23">
        <f t="shared" si="1"/>
        <v>0</v>
      </c>
      <c r="J20" s="51">
        <f t="shared" si="2"/>
        <v>0</v>
      </c>
      <c r="K20" s="75"/>
    </row>
    <row r="21" spans="1:13" ht="30" x14ac:dyDescent="0.25">
      <c r="A21" s="50">
        <v>17</v>
      </c>
      <c r="B21" s="10" t="s">
        <v>49</v>
      </c>
      <c r="C21" s="16" t="s">
        <v>50</v>
      </c>
      <c r="D21" s="16" t="s">
        <v>20</v>
      </c>
      <c r="E21" s="24">
        <v>900</v>
      </c>
      <c r="F21" s="22">
        <v>0</v>
      </c>
      <c r="G21" s="22">
        <v>0</v>
      </c>
      <c r="H21" s="23">
        <f t="shared" si="0"/>
        <v>0</v>
      </c>
      <c r="I21" s="23">
        <f t="shared" si="1"/>
        <v>0</v>
      </c>
      <c r="J21" s="51">
        <f t="shared" si="2"/>
        <v>0</v>
      </c>
      <c r="K21" s="75"/>
    </row>
    <row r="22" spans="1:13" ht="20" x14ac:dyDescent="0.25">
      <c r="A22" s="50">
        <v>18</v>
      </c>
      <c r="B22" s="9" t="s">
        <v>51</v>
      </c>
      <c r="C22" s="17" t="s">
        <v>52</v>
      </c>
      <c r="D22" s="16" t="s">
        <v>20</v>
      </c>
      <c r="E22" s="24">
        <v>350</v>
      </c>
      <c r="F22" s="22">
        <v>0</v>
      </c>
      <c r="G22" s="22">
        <v>0</v>
      </c>
      <c r="H22" s="23">
        <f t="shared" si="0"/>
        <v>0</v>
      </c>
      <c r="I22" s="23">
        <f t="shared" si="1"/>
        <v>0</v>
      </c>
      <c r="J22" s="51">
        <f t="shared" si="2"/>
        <v>0</v>
      </c>
      <c r="K22" s="75"/>
    </row>
    <row r="23" spans="1:13" ht="20" x14ac:dyDescent="0.25">
      <c r="A23" s="50">
        <v>19</v>
      </c>
      <c r="B23" s="9" t="s">
        <v>53</v>
      </c>
      <c r="C23" s="17" t="s">
        <v>54</v>
      </c>
      <c r="D23" s="16" t="s">
        <v>20</v>
      </c>
      <c r="E23" s="24">
        <v>2000</v>
      </c>
      <c r="F23" s="22">
        <v>0</v>
      </c>
      <c r="G23" s="22">
        <v>0</v>
      </c>
      <c r="H23" s="23">
        <f t="shared" si="0"/>
        <v>0</v>
      </c>
      <c r="I23" s="23">
        <f t="shared" si="1"/>
        <v>0</v>
      </c>
      <c r="J23" s="51">
        <f t="shared" si="2"/>
        <v>0</v>
      </c>
      <c r="K23" s="75"/>
    </row>
    <row r="24" spans="1:13" ht="30" x14ac:dyDescent="0.25">
      <c r="A24" s="50">
        <v>20</v>
      </c>
      <c r="B24" s="9" t="s">
        <v>55</v>
      </c>
      <c r="C24" s="17" t="s">
        <v>56</v>
      </c>
      <c r="D24" s="16" t="s">
        <v>20</v>
      </c>
      <c r="E24" s="24">
        <v>4000</v>
      </c>
      <c r="F24" s="22">
        <v>0</v>
      </c>
      <c r="G24" s="22">
        <v>0</v>
      </c>
      <c r="H24" s="23">
        <f t="shared" si="0"/>
        <v>0</v>
      </c>
      <c r="I24" s="23">
        <f t="shared" si="1"/>
        <v>0</v>
      </c>
      <c r="J24" s="51">
        <f t="shared" si="2"/>
        <v>0</v>
      </c>
      <c r="K24" s="75"/>
    </row>
    <row r="25" spans="1:13" ht="20" x14ac:dyDescent="0.25">
      <c r="A25" s="50">
        <v>21</v>
      </c>
      <c r="B25" s="9" t="s">
        <v>57</v>
      </c>
      <c r="C25" s="17" t="s">
        <v>58</v>
      </c>
      <c r="D25" s="16" t="s">
        <v>20</v>
      </c>
      <c r="E25" s="24">
        <v>150</v>
      </c>
      <c r="F25" s="22">
        <v>0</v>
      </c>
      <c r="G25" s="22">
        <v>0</v>
      </c>
      <c r="H25" s="23">
        <f t="shared" si="0"/>
        <v>0</v>
      </c>
      <c r="I25" s="23">
        <f t="shared" si="1"/>
        <v>0</v>
      </c>
      <c r="J25" s="51">
        <f t="shared" si="2"/>
        <v>0</v>
      </c>
      <c r="K25" s="75"/>
    </row>
    <row r="26" spans="1:13" ht="20.5" thickBot="1" x14ac:dyDescent="0.3">
      <c r="A26" s="50">
        <v>22</v>
      </c>
      <c r="B26" s="9" t="s">
        <v>59</v>
      </c>
      <c r="C26" s="17" t="s">
        <v>60</v>
      </c>
      <c r="D26" s="16" t="s">
        <v>20</v>
      </c>
      <c r="E26" s="24">
        <v>275</v>
      </c>
      <c r="F26" s="22">
        <v>0</v>
      </c>
      <c r="G26" s="22">
        <v>0</v>
      </c>
      <c r="H26" s="23">
        <f t="shared" si="0"/>
        <v>0</v>
      </c>
      <c r="I26" s="23">
        <f t="shared" si="1"/>
        <v>0</v>
      </c>
      <c r="J26" s="51">
        <f t="shared" si="2"/>
        <v>0</v>
      </c>
      <c r="K26" s="75"/>
    </row>
    <row r="27" spans="1:13" ht="24.5" customHeight="1" thickTop="1" thickBot="1" x14ac:dyDescent="0.3">
      <c r="A27" s="58">
        <v>23</v>
      </c>
      <c r="B27" s="59" t="s">
        <v>61</v>
      </c>
      <c r="C27" s="60" t="s">
        <v>117</v>
      </c>
      <c r="D27" s="61" t="s">
        <v>111</v>
      </c>
      <c r="E27" s="62">
        <v>23000</v>
      </c>
      <c r="F27" s="57">
        <v>0</v>
      </c>
      <c r="G27" s="57">
        <v>0</v>
      </c>
      <c r="H27" s="63">
        <f t="shared" si="0"/>
        <v>0</v>
      </c>
      <c r="I27" s="63">
        <f t="shared" si="1"/>
        <v>0</v>
      </c>
      <c r="J27" s="64">
        <f t="shared" si="2"/>
        <v>0</v>
      </c>
      <c r="K27" s="75"/>
      <c r="L27" s="82" t="s">
        <v>108</v>
      </c>
      <c r="M27" s="83"/>
    </row>
    <row r="28" spans="1:13" ht="40.5" thickTop="1" x14ac:dyDescent="0.25">
      <c r="A28" s="50">
        <v>24</v>
      </c>
      <c r="B28" s="10" t="s">
        <v>62</v>
      </c>
      <c r="C28" s="16" t="s">
        <v>63</v>
      </c>
      <c r="D28" s="16" t="s">
        <v>20</v>
      </c>
      <c r="E28" s="24">
        <v>250</v>
      </c>
      <c r="F28" s="22">
        <v>0</v>
      </c>
      <c r="G28" s="22">
        <v>0</v>
      </c>
      <c r="H28" s="23">
        <f t="shared" si="0"/>
        <v>0</v>
      </c>
      <c r="I28" s="23">
        <f t="shared" si="1"/>
        <v>0</v>
      </c>
      <c r="J28" s="51">
        <f t="shared" si="2"/>
        <v>0</v>
      </c>
      <c r="K28" s="75"/>
    </row>
    <row r="29" spans="1:13" ht="20" x14ac:dyDescent="0.25">
      <c r="A29" s="50">
        <v>25</v>
      </c>
      <c r="B29" s="10" t="s">
        <v>64</v>
      </c>
      <c r="C29" s="16" t="s">
        <v>65</v>
      </c>
      <c r="D29" s="16" t="s">
        <v>20</v>
      </c>
      <c r="E29" s="24">
        <v>200</v>
      </c>
      <c r="F29" s="22">
        <v>0</v>
      </c>
      <c r="G29" s="22">
        <v>0</v>
      </c>
      <c r="H29" s="23">
        <f t="shared" si="0"/>
        <v>0</v>
      </c>
      <c r="I29" s="23">
        <f t="shared" si="1"/>
        <v>0</v>
      </c>
      <c r="J29" s="51">
        <f t="shared" si="2"/>
        <v>0</v>
      </c>
      <c r="K29" s="75"/>
    </row>
    <row r="30" spans="1:13" ht="30" x14ac:dyDescent="0.25">
      <c r="A30" s="50">
        <v>26</v>
      </c>
      <c r="B30" s="9" t="s">
        <v>66</v>
      </c>
      <c r="C30" s="17" t="s">
        <v>67</v>
      </c>
      <c r="D30" s="16" t="s">
        <v>20</v>
      </c>
      <c r="E30" s="24">
        <v>125</v>
      </c>
      <c r="F30" s="22">
        <v>0</v>
      </c>
      <c r="G30" s="22">
        <v>0</v>
      </c>
      <c r="H30" s="23">
        <f t="shared" si="0"/>
        <v>0</v>
      </c>
      <c r="I30" s="23">
        <f t="shared" si="1"/>
        <v>0</v>
      </c>
      <c r="J30" s="51">
        <f t="shared" si="2"/>
        <v>0</v>
      </c>
      <c r="K30" s="75"/>
    </row>
    <row r="31" spans="1:13" x14ac:dyDescent="0.25">
      <c r="A31" s="50">
        <v>27</v>
      </c>
      <c r="B31" s="9" t="s">
        <v>68</v>
      </c>
      <c r="C31" s="17" t="s">
        <v>69</v>
      </c>
      <c r="D31" s="16" t="s">
        <v>20</v>
      </c>
      <c r="E31" s="24">
        <v>1000</v>
      </c>
      <c r="F31" s="22">
        <v>0</v>
      </c>
      <c r="G31" s="22">
        <v>0</v>
      </c>
      <c r="H31" s="23">
        <f t="shared" si="0"/>
        <v>0</v>
      </c>
      <c r="I31" s="23">
        <f t="shared" si="1"/>
        <v>0</v>
      </c>
      <c r="J31" s="51">
        <f t="shared" si="2"/>
        <v>0</v>
      </c>
      <c r="K31" s="75"/>
    </row>
    <row r="32" spans="1:13" ht="20" x14ac:dyDescent="0.25">
      <c r="A32" s="50">
        <v>28</v>
      </c>
      <c r="B32" s="9" t="s">
        <v>70</v>
      </c>
      <c r="C32" s="17" t="s">
        <v>71</v>
      </c>
      <c r="D32" s="16" t="s">
        <v>20</v>
      </c>
      <c r="E32" s="24">
        <v>600</v>
      </c>
      <c r="F32" s="22">
        <v>0</v>
      </c>
      <c r="G32" s="22">
        <v>0</v>
      </c>
      <c r="H32" s="23">
        <f t="shared" si="0"/>
        <v>0</v>
      </c>
      <c r="I32" s="23">
        <f t="shared" si="1"/>
        <v>0</v>
      </c>
      <c r="J32" s="51">
        <f t="shared" si="2"/>
        <v>0</v>
      </c>
      <c r="K32" s="75"/>
    </row>
    <row r="33" spans="1:13" ht="20" x14ac:dyDescent="0.25">
      <c r="A33" s="50">
        <v>29</v>
      </c>
      <c r="B33" s="9" t="s">
        <v>72</v>
      </c>
      <c r="C33" s="17" t="s">
        <v>73</v>
      </c>
      <c r="D33" s="16" t="s">
        <v>20</v>
      </c>
      <c r="E33" s="24">
        <v>50</v>
      </c>
      <c r="F33" s="22">
        <v>0</v>
      </c>
      <c r="G33" s="22">
        <v>0</v>
      </c>
      <c r="H33" s="23">
        <f t="shared" si="0"/>
        <v>0</v>
      </c>
      <c r="I33" s="23">
        <f t="shared" si="1"/>
        <v>0</v>
      </c>
      <c r="J33" s="51">
        <f t="shared" si="2"/>
        <v>0</v>
      </c>
      <c r="K33" s="75"/>
    </row>
    <row r="34" spans="1:13" ht="40" x14ac:dyDescent="0.25">
      <c r="A34" s="50">
        <v>30</v>
      </c>
      <c r="B34" s="9" t="s">
        <v>74</v>
      </c>
      <c r="C34" s="17" t="s">
        <v>75</v>
      </c>
      <c r="D34" s="16" t="s">
        <v>20</v>
      </c>
      <c r="E34" s="24">
        <v>275</v>
      </c>
      <c r="F34" s="22">
        <v>0</v>
      </c>
      <c r="G34" s="22">
        <v>0</v>
      </c>
      <c r="H34" s="23">
        <f t="shared" si="0"/>
        <v>0</v>
      </c>
      <c r="I34" s="23">
        <f>H34/1.21</f>
        <v>0</v>
      </c>
      <c r="J34" s="51">
        <f t="shared" si="2"/>
        <v>0</v>
      </c>
      <c r="K34" s="75"/>
    </row>
    <row r="35" spans="1:13" ht="20" x14ac:dyDescent="0.25">
      <c r="A35" s="50">
        <v>31</v>
      </c>
      <c r="B35" s="9" t="s">
        <v>76</v>
      </c>
      <c r="C35" s="17" t="s">
        <v>77</v>
      </c>
      <c r="D35" s="16" t="s">
        <v>20</v>
      </c>
      <c r="E35" s="24">
        <v>300</v>
      </c>
      <c r="F35" s="22">
        <v>0</v>
      </c>
      <c r="G35" s="22">
        <v>0</v>
      </c>
      <c r="H35" s="23">
        <f t="shared" si="0"/>
        <v>0</v>
      </c>
      <c r="I35" s="23">
        <f t="shared" si="1"/>
        <v>0</v>
      </c>
      <c r="J35" s="51">
        <f t="shared" si="2"/>
        <v>0</v>
      </c>
      <c r="K35" s="75"/>
    </row>
    <row r="36" spans="1:13" ht="20" x14ac:dyDescent="0.25">
      <c r="A36" s="50">
        <v>32</v>
      </c>
      <c r="B36" s="10" t="s">
        <v>78</v>
      </c>
      <c r="C36" s="16" t="s">
        <v>79</v>
      </c>
      <c r="D36" s="16" t="s">
        <v>20</v>
      </c>
      <c r="E36" s="24">
        <v>5400</v>
      </c>
      <c r="F36" s="22">
        <v>0</v>
      </c>
      <c r="G36" s="22">
        <v>0</v>
      </c>
      <c r="H36" s="23">
        <f t="shared" si="0"/>
        <v>0</v>
      </c>
      <c r="I36" s="23">
        <f t="shared" si="1"/>
        <v>0</v>
      </c>
      <c r="J36" s="51">
        <f t="shared" si="2"/>
        <v>0</v>
      </c>
      <c r="K36" s="75"/>
    </row>
    <row r="37" spans="1:13" ht="20.5" thickBot="1" x14ac:dyDescent="0.3">
      <c r="A37" s="50">
        <v>33</v>
      </c>
      <c r="B37" s="10" t="s">
        <v>80</v>
      </c>
      <c r="C37" s="16" t="s">
        <v>81</v>
      </c>
      <c r="D37" s="16" t="s">
        <v>20</v>
      </c>
      <c r="E37" s="24">
        <v>50</v>
      </c>
      <c r="F37" s="22">
        <v>0</v>
      </c>
      <c r="G37" s="22">
        <v>0</v>
      </c>
      <c r="H37" s="23">
        <f t="shared" si="0"/>
        <v>0</v>
      </c>
      <c r="I37" s="23">
        <f t="shared" si="1"/>
        <v>0</v>
      </c>
      <c r="J37" s="51">
        <f t="shared" si="2"/>
        <v>0</v>
      </c>
      <c r="K37" s="75"/>
    </row>
    <row r="38" spans="1:13" ht="21" thickTop="1" thickBot="1" x14ac:dyDescent="0.3">
      <c r="A38" s="58">
        <v>34</v>
      </c>
      <c r="B38" s="59" t="s">
        <v>82</v>
      </c>
      <c r="C38" s="60" t="s">
        <v>118</v>
      </c>
      <c r="D38" s="61" t="s">
        <v>115</v>
      </c>
      <c r="E38" s="62">
        <v>700</v>
      </c>
      <c r="F38" s="57">
        <v>0</v>
      </c>
      <c r="G38" s="57">
        <v>0</v>
      </c>
      <c r="H38" s="63">
        <f t="shared" si="0"/>
        <v>0</v>
      </c>
      <c r="I38" s="63">
        <f t="shared" si="1"/>
        <v>0</v>
      </c>
      <c r="J38" s="64">
        <f t="shared" si="2"/>
        <v>0</v>
      </c>
      <c r="K38" s="75"/>
      <c r="L38" s="82" t="s">
        <v>107</v>
      </c>
      <c r="M38" s="83"/>
    </row>
    <row r="39" spans="1:13" ht="20.5" thickTop="1" x14ac:dyDescent="0.25">
      <c r="A39" s="50">
        <v>35</v>
      </c>
      <c r="B39" s="9" t="s">
        <v>83</v>
      </c>
      <c r="C39" s="17" t="s">
        <v>84</v>
      </c>
      <c r="D39" s="16" t="s">
        <v>20</v>
      </c>
      <c r="E39" s="24">
        <v>250</v>
      </c>
      <c r="F39" s="22">
        <v>0</v>
      </c>
      <c r="G39" s="22">
        <v>0</v>
      </c>
      <c r="H39" s="23">
        <f t="shared" si="0"/>
        <v>0</v>
      </c>
      <c r="I39" s="23">
        <f t="shared" si="1"/>
        <v>0</v>
      </c>
      <c r="J39" s="51">
        <f t="shared" si="2"/>
        <v>0</v>
      </c>
      <c r="K39" s="75"/>
    </row>
    <row r="40" spans="1:13" x14ac:dyDescent="0.25">
      <c r="A40" s="50">
        <v>36</v>
      </c>
      <c r="B40" s="9" t="s">
        <v>85</v>
      </c>
      <c r="C40" s="17" t="s">
        <v>86</v>
      </c>
      <c r="D40" s="16" t="s">
        <v>20</v>
      </c>
      <c r="E40" s="24">
        <v>475</v>
      </c>
      <c r="F40" s="22">
        <v>0</v>
      </c>
      <c r="G40" s="22">
        <v>0</v>
      </c>
      <c r="H40" s="23">
        <f t="shared" si="0"/>
        <v>0</v>
      </c>
      <c r="I40" s="23">
        <f t="shared" si="1"/>
        <v>0</v>
      </c>
      <c r="J40" s="51">
        <f t="shared" si="2"/>
        <v>0</v>
      </c>
      <c r="K40" s="75"/>
    </row>
    <row r="41" spans="1:13" x14ac:dyDescent="0.25">
      <c r="A41" s="50">
        <v>37</v>
      </c>
      <c r="B41" s="9" t="s">
        <v>87</v>
      </c>
      <c r="C41" s="17" t="s">
        <v>88</v>
      </c>
      <c r="D41" s="16" t="s">
        <v>20</v>
      </c>
      <c r="E41" s="24">
        <v>100</v>
      </c>
      <c r="F41" s="22">
        <v>0</v>
      </c>
      <c r="G41" s="22">
        <v>0</v>
      </c>
      <c r="H41" s="23">
        <f t="shared" si="0"/>
        <v>0</v>
      </c>
      <c r="I41" s="23">
        <f t="shared" si="1"/>
        <v>0</v>
      </c>
      <c r="J41" s="51">
        <f t="shared" si="2"/>
        <v>0</v>
      </c>
      <c r="K41" s="75"/>
    </row>
    <row r="42" spans="1:13" ht="20" x14ac:dyDescent="0.25">
      <c r="A42" s="50">
        <v>38</v>
      </c>
      <c r="B42" s="9" t="s">
        <v>89</v>
      </c>
      <c r="C42" s="17" t="s">
        <v>90</v>
      </c>
      <c r="D42" s="16" t="s">
        <v>20</v>
      </c>
      <c r="E42" s="24">
        <v>700</v>
      </c>
      <c r="F42" s="22">
        <v>0</v>
      </c>
      <c r="G42" s="22">
        <v>0</v>
      </c>
      <c r="H42" s="23">
        <f t="shared" si="0"/>
        <v>0</v>
      </c>
      <c r="I42" s="23">
        <f t="shared" si="1"/>
        <v>0</v>
      </c>
      <c r="J42" s="51">
        <f t="shared" si="2"/>
        <v>0</v>
      </c>
      <c r="K42" s="75"/>
    </row>
    <row r="43" spans="1:13" ht="20.5" thickBot="1" x14ac:dyDescent="0.3">
      <c r="A43" s="50">
        <v>39</v>
      </c>
      <c r="B43" s="10" t="s">
        <v>91</v>
      </c>
      <c r="C43" s="16" t="s">
        <v>114</v>
      </c>
      <c r="D43" s="16" t="s">
        <v>20</v>
      </c>
      <c r="E43" s="24">
        <v>75</v>
      </c>
      <c r="F43" s="22">
        <v>0</v>
      </c>
      <c r="G43" s="22">
        <v>0</v>
      </c>
      <c r="H43" s="23">
        <f t="shared" si="0"/>
        <v>0</v>
      </c>
      <c r="I43" s="23">
        <f t="shared" si="1"/>
        <v>0</v>
      </c>
      <c r="J43" s="51">
        <f>I43*E43</f>
        <v>0</v>
      </c>
      <c r="K43" s="75"/>
    </row>
    <row r="44" spans="1:13" ht="21" thickTop="1" thickBot="1" x14ac:dyDescent="0.3">
      <c r="A44" s="58">
        <v>40</v>
      </c>
      <c r="B44" s="59" t="s">
        <v>92</v>
      </c>
      <c r="C44" s="60" t="s">
        <v>93</v>
      </c>
      <c r="D44" s="60" t="s">
        <v>112</v>
      </c>
      <c r="E44" s="58">
        <v>350</v>
      </c>
      <c r="F44" s="57">
        <v>0</v>
      </c>
      <c r="G44" s="57">
        <v>0</v>
      </c>
      <c r="H44" s="63">
        <f>AVERAGE(F44,G44)</f>
        <v>0</v>
      </c>
      <c r="I44" s="63">
        <f>H44/1.21</f>
        <v>0</v>
      </c>
      <c r="J44" s="64">
        <f>I44*E44</f>
        <v>0</v>
      </c>
      <c r="K44" s="75"/>
      <c r="L44" s="82" t="s">
        <v>106</v>
      </c>
      <c r="M44" s="83"/>
    </row>
    <row r="45" spans="1:13" ht="21" thickTop="1" thickBot="1" x14ac:dyDescent="0.3">
      <c r="A45" s="50">
        <v>41</v>
      </c>
      <c r="B45" s="10" t="s">
        <v>94</v>
      </c>
      <c r="C45" s="16" t="s">
        <v>95</v>
      </c>
      <c r="D45" s="16" t="s">
        <v>96</v>
      </c>
      <c r="E45" s="24">
        <v>175</v>
      </c>
      <c r="F45" s="57">
        <v>0</v>
      </c>
      <c r="G45" s="57">
        <v>0</v>
      </c>
      <c r="H45" s="23">
        <f t="shared" si="0"/>
        <v>0</v>
      </c>
      <c r="I45" s="23">
        <f t="shared" si="1"/>
        <v>0</v>
      </c>
      <c r="J45" s="51">
        <f>I45*E45</f>
        <v>0</v>
      </c>
      <c r="K45" s="75"/>
      <c r="L45" s="82" t="s">
        <v>105</v>
      </c>
      <c r="M45" s="83"/>
    </row>
    <row r="46" spans="1:13" ht="21" thickTop="1" thickBot="1" x14ac:dyDescent="0.3">
      <c r="A46" s="58">
        <v>42</v>
      </c>
      <c r="B46" s="59" t="s">
        <v>97</v>
      </c>
      <c r="C46" s="60" t="s">
        <v>98</v>
      </c>
      <c r="D46" s="60" t="s">
        <v>113</v>
      </c>
      <c r="E46" s="66">
        <v>1500</v>
      </c>
      <c r="F46" s="57">
        <v>0</v>
      </c>
      <c r="G46" s="57">
        <v>0</v>
      </c>
      <c r="H46" s="63">
        <f t="shared" si="0"/>
        <v>0</v>
      </c>
      <c r="I46" s="63">
        <f t="shared" si="1"/>
        <v>0</v>
      </c>
      <c r="J46" s="64">
        <f>I46*E46</f>
        <v>0</v>
      </c>
      <c r="K46" s="75"/>
      <c r="L46" s="82" t="s">
        <v>104</v>
      </c>
      <c r="M46" s="83"/>
    </row>
    <row r="47" spans="1:13" s="3" customFormat="1" ht="29.5" customHeight="1" thickTop="1" thickBot="1" x14ac:dyDescent="0.3">
      <c r="A47" s="76" t="s">
        <v>99</v>
      </c>
      <c r="B47" s="77"/>
      <c r="C47" s="77"/>
      <c r="D47" s="52"/>
      <c r="E47" s="53"/>
      <c r="F47" s="54"/>
      <c r="G47" s="54"/>
      <c r="H47" s="55"/>
      <c r="I47" s="54"/>
      <c r="J47" s="56">
        <f>SUM(J5:J46)</f>
        <v>0</v>
      </c>
      <c r="K47" s="67"/>
      <c r="L47" s="84" t="s">
        <v>103</v>
      </c>
      <c r="M47" s="85"/>
    </row>
    <row r="48" spans="1:13" s="5" customFormat="1" x14ac:dyDescent="0.35">
      <c r="A48" s="4" t="s">
        <v>100</v>
      </c>
      <c r="B48" s="15"/>
      <c r="C48" s="4"/>
      <c r="D48" s="6"/>
      <c r="E48" s="6"/>
      <c r="F48" s="20"/>
      <c r="G48" s="13"/>
      <c r="H48" s="11"/>
      <c r="I48" s="11"/>
      <c r="K48" s="71"/>
    </row>
    <row r="49" spans="1:11" s="5" customFormat="1" x14ac:dyDescent="0.35">
      <c r="A49" s="4"/>
      <c r="B49" s="4"/>
      <c r="C49" s="15"/>
      <c r="D49" s="4"/>
      <c r="E49" s="6"/>
      <c r="F49" s="13"/>
      <c r="G49" s="20"/>
      <c r="H49" s="13"/>
      <c r="I49" s="11"/>
      <c r="J49" s="11"/>
      <c r="K49" s="72"/>
    </row>
    <row r="50" spans="1:11" s="5" customFormat="1" x14ac:dyDescent="0.35">
      <c r="A50" s="7"/>
      <c r="B50" s="18"/>
      <c r="C50" s="7"/>
      <c r="D50" s="6"/>
      <c r="E50" s="6"/>
      <c r="F50" s="20"/>
      <c r="G50" s="13"/>
      <c r="H50" s="11"/>
      <c r="I50" s="11"/>
      <c r="K50" s="71"/>
    </row>
    <row r="51" spans="1:11" s="5" customFormat="1" x14ac:dyDescent="0.35">
      <c r="A51" s="7"/>
      <c r="B51" s="18"/>
      <c r="C51" s="7"/>
      <c r="D51" s="6"/>
      <c r="E51" s="6"/>
      <c r="F51" s="20"/>
      <c r="G51" s="13"/>
      <c r="H51" s="11"/>
      <c r="I51" s="11"/>
      <c r="K51" s="71"/>
    </row>
    <row r="52" spans="1:11" s="5" customFormat="1" x14ac:dyDescent="0.35">
      <c r="A52" s="7"/>
      <c r="B52" s="18"/>
      <c r="C52" s="7"/>
      <c r="D52" s="6"/>
      <c r="E52" s="6"/>
      <c r="F52" s="20"/>
      <c r="G52" s="13"/>
      <c r="H52" s="11"/>
      <c r="I52" s="11"/>
      <c r="K52" s="71"/>
    </row>
    <row r="53" spans="1:11" s="5" customFormat="1" x14ac:dyDescent="0.35">
      <c r="A53" s="7"/>
      <c r="B53" s="18"/>
      <c r="C53" s="7"/>
      <c r="D53" s="6"/>
      <c r="E53" s="6"/>
      <c r="F53" s="20"/>
      <c r="G53" s="13"/>
      <c r="H53" s="11"/>
      <c r="I53" s="11"/>
      <c r="K53" s="71"/>
    </row>
    <row r="54" spans="1:11" s="5" customFormat="1" x14ac:dyDescent="0.35">
      <c r="A54" s="7"/>
      <c r="B54" s="18"/>
      <c r="C54" s="7"/>
      <c r="D54" s="6"/>
      <c r="E54" s="6"/>
      <c r="F54" s="20"/>
      <c r="G54" s="13"/>
      <c r="H54" s="11"/>
      <c r="I54" s="11"/>
      <c r="K54" s="71"/>
    </row>
    <row r="55" spans="1:11" s="5" customFormat="1" x14ac:dyDescent="0.35">
      <c r="A55" s="7"/>
      <c r="B55" s="18"/>
      <c r="C55" s="7"/>
      <c r="D55" s="6"/>
      <c r="E55" s="6"/>
      <c r="F55" s="20"/>
      <c r="G55" s="13"/>
      <c r="H55" s="11"/>
      <c r="I55" s="11"/>
      <c r="K55" s="71"/>
    </row>
    <row r="56" spans="1:11" s="5" customFormat="1" x14ac:dyDescent="0.35">
      <c r="A56" s="7"/>
      <c r="B56" s="18"/>
      <c r="C56" s="7"/>
      <c r="D56" s="6"/>
      <c r="E56" s="6"/>
      <c r="F56" s="20"/>
      <c r="G56" s="13"/>
      <c r="H56" s="11"/>
      <c r="I56" s="11"/>
      <c r="K56" s="71"/>
    </row>
    <row r="57" spans="1:11" s="5" customFormat="1" x14ac:dyDescent="0.35">
      <c r="B57" s="15"/>
      <c r="D57" s="6"/>
      <c r="E57" s="6"/>
      <c r="F57" s="20"/>
      <c r="G57" s="13"/>
      <c r="H57" s="11"/>
      <c r="I57" s="11"/>
      <c r="K57" s="71"/>
    </row>
    <row r="58" spans="1:11" x14ac:dyDescent="0.25">
      <c r="B58" s="19"/>
      <c r="C58" s="2"/>
      <c r="D58" s="6"/>
      <c r="E58" s="25"/>
      <c r="F58" s="21"/>
      <c r="G58" s="14"/>
      <c r="H58" s="12"/>
      <c r="J58" s="2"/>
      <c r="K58" s="73"/>
    </row>
    <row r="59" spans="1:11" x14ac:dyDescent="0.25">
      <c r="B59" s="19"/>
      <c r="C59" s="2"/>
      <c r="D59" s="6"/>
      <c r="E59" s="25"/>
      <c r="F59" s="21"/>
      <c r="G59" s="14"/>
      <c r="H59" s="12"/>
      <c r="J59" s="2"/>
      <c r="K59" s="73"/>
    </row>
  </sheetData>
  <sheetProtection algorithmName="SHA-512" hashValue="ZAZ73vswphrPBecpxvuJ1En7wsADCr5k7YnRX99r+JH49G3vT8GhJv5326eRhZ3tISrieNVMyOAmgiJP2IetVQ==" saltValue="daUYF3Cvhux4ml92Sz0jdQ==" spinCount="100000" sheet="1" objects="1" scenarios="1"/>
  <mergeCells count="11">
    <mergeCell ref="A47:C47"/>
    <mergeCell ref="A1:J1"/>
    <mergeCell ref="C2:F2"/>
    <mergeCell ref="L38:M38"/>
    <mergeCell ref="L27:M27"/>
    <mergeCell ref="L15:M15"/>
    <mergeCell ref="L17:M17"/>
    <mergeCell ref="L47:M47"/>
    <mergeCell ref="L44:M44"/>
    <mergeCell ref="L45:M45"/>
    <mergeCell ref="L46:M46"/>
  </mergeCells>
  <conditionalFormatting sqref="F15:G15">
    <cfRule type="cellIs" dxfId="7" priority="9" operator="greaterThan">
      <formula>6</formula>
    </cfRule>
  </conditionalFormatting>
  <conditionalFormatting sqref="F17:G17">
    <cfRule type="cellIs" dxfId="6" priority="12" operator="greaterThan">
      <formula>27.5</formula>
    </cfRule>
  </conditionalFormatting>
  <conditionalFormatting sqref="F27:G27">
    <cfRule type="cellIs" dxfId="5" priority="10" operator="greaterThan">
      <formula>0.9</formula>
    </cfRule>
  </conditionalFormatting>
  <conditionalFormatting sqref="F38:G38">
    <cfRule type="cellIs" dxfId="4" priority="2" operator="greaterThan">
      <formula>27.5</formula>
    </cfRule>
  </conditionalFormatting>
  <conditionalFormatting sqref="F44:G44">
    <cfRule type="cellIs" dxfId="3" priority="7" operator="greaterThan">
      <formula>0.6</formula>
    </cfRule>
  </conditionalFormatting>
  <conditionalFormatting sqref="F45:G45">
    <cfRule type="cellIs" dxfId="2" priority="1" operator="greaterThan">
      <formula>1.7</formula>
    </cfRule>
  </conditionalFormatting>
  <conditionalFormatting sqref="F46:G46">
    <cfRule type="cellIs" dxfId="1" priority="5" operator="greaterThan">
      <formula>1</formula>
    </cfRule>
  </conditionalFormatting>
  <conditionalFormatting sqref="J47:K47">
    <cfRule type="cellIs" dxfId="0" priority="8" operator="greaterThan">
      <formula>130000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&amp;L&amp;"Arial,Vet"&amp;12&amp;F</oddHeader>
    <oddFooter>&amp;L&amp;"Arial,Standaard"&amp;8© NHL Stenden - Vertrouwelijk&amp;C&amp;"Arial,Standaard"&amp;8- &amp;P -&amp;R&amp;"Arial,Standaard"&amp;8Versie: 2019-06-10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6DF75DF59C942ADFEC2C94BFB3FAE" ma:contentTypeVersion="19" ma:contentTypeDescription="Create a new document." ma:contentTypeScope="" ma:versionID="875971352645b1318ccdceb49d8804d6">
  <xsd:schema xmlns:xsd="http://www.w3.org/2001/XMLSchema" xmlns:xs="http://www.w3.org/2001/XMLSchema" xmlns:p="http://schemas.microsoft.com/office/2006/metadata/properties" xmlns:ns2="5aa2f6b1-a613-41f3-8b00-03549ac1d6c0" xmlns:ns3="3399340d-8ab4-4002-863e-5cb0271d3c24" targetNamespace="http://schemas.microsoft.com/office/2006/metadata/properties" ma:root="true" ma:fieldsID="a1b303f73d468c83f228c7c58949de80" ns2:_="" ns3:_="">
    <xsd:import namespace="5aa2f6b1-a613-41f3-8b00-03549ac1d6c0"/>
    <xsd:import namespace="3399340d-8ab4-4002-863e-5cb0271d3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Datum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2f6b1-a613-41f3-8b00-03549ac1d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e4e3a-1431-4321-a2fb-937b74f002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9340d-8ab4-4002-863e-5cb0271d3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d083b6-36cf-4cf3-b923-8f65ecd08b12}" ma:internalName="TaxCatchAll" ma:showField="CatchAllData" ma:web="3399340d-8ab4-4002-863e-5cb0271d3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a2f6b1-a613-41f3-8b00-03549ac1d6c0">
      <Terms xmlns="http://schemas.microsoft.com/office/infopath/2007/PartnerControls"/>
    </lcf76f155ced4ddcb4097134ff3c332f>
    <TaxCatchAll xmlns="3399340d-8ab4-4002-863e-5cb0271d3c24" xsi:nil="true"/>
    <Datum xmlns="5aa2f6b1-a613-41f3-8b00-03549ac1d6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F341D-7096-4B25-BE54-0BC2244F695D}"/>
</file>

<file path=customXml/itemProps2.xml><?xml version="1.0" encoding="utf-8"?>
<ds:datastoreItem xmlns:ds="http://schemas.openxmlformats.org/officeDocument/2006/customXml" ds:itemID="{7EF57DCC-743E-4ADB-A407-7C7284C5D282}">
  <ds:schemaRefs>
    <ds:schemaRef ds:uri="http://schemas.microsoft.com/office/2006/metadata/properties"/>
    <ds:schemaRef ds:uri="http://schemas.microsoft.com/office/infopath/2007/PartnerControls"/>
    <ds:schemaRef ds:uri="5aa2f6b1-a613-41f3-8b00-03549ac1d6c0"/>
    <ds:schemaRef ds:uri="3399340d-8ab4-4002-863e-5cb0271d3c24"/>
  </ds:schemaRefs>
</ds:datastoreItem>
</file>

<file path=customXml/itemProps3.xml><?xml version="1.0" encoding="utf-8"?>
<ds:datastoreItem xmlns:ds="http://schemas.openxmlformats.org/officeDocument/2006/customXml" ds:itemID="{805F07DB-8E0F-4DF2-BF4E-F284B1A434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Prijsstelling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Movit</dc:creator>
  <cp:keywords/>
  <dc:description/>
  <cp:lastModifiedBy>Laura Oosterhoff</cp:lastModifiedBy>
  <cp:revision/>
  <dcterms:created xsi:type="dcterms:W3CDTF">2013-11-07T08:45:30Z</dcterms:created>
  <dcterms:modified xsi:type="dcterms:W3CDTF">2024-04-22T12:42:59Z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0x01010004B6DF75DF59C942ADFEC2C94BFB3FAE</vt:lpwstr>
  </property>
  <property fmtid="{D5CDD505-2E9C-101B-9397-08002B2CF9AE}" pid="3" name="Order">
    <vt:r8>4401600</vt:r8>
  </property>
  <property fmtid="{D5CDD505-2E9C-101B-9397-08002B2CF9AE}" pid="4" name="MediaServiceImageTags">
    <vt:lpwstr/>
  </property>
</Properties>
</file>