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university.sharepoint.com/sites/20210224002/Shared Documents/Aanbestedingen/2023 EA Merchandise/2. Aanbestedingsdocumenten/Definitief/"/>
    </mc:Choice>
  </mc:AlternateContent>
  <xr:revisionPtr revIDLastSave="1341" documentId="8_{307853BD-B870-431F-913D-0270EA88B491}" xr6:coauthVersionLast="47" xr6:coauthVersionMax="47" xr10:uidLastSave="{5C08B933-07DC-4323-BD30-36479A34626D}"/>
  <bookViews>
    <workbookView xWindow="-110" yWindow="-110" windowWidth="19420" windowHeight="10300" xr2:uid="{DA1B54BB-D87C-4018-84B6-4D7B8C9928B2}"/>
  </bookViews>
  <sheets>
    <sheet name="WAARDEN KWALITEIT" sheetId="1" r:id="rId1"/>
    <sheet name="Beoordelaar 1" sheetId="2" r:id="rId2"/>
    <sheet name="Beoordelaar 2" sheetId="3" r:id="rId3"/>
    <sheet name="Beoordelaar 3" sheetId="4" r:id="rId4"/>
    <sheet name="CONSENSUS" sheetId="5" r:id="rId5"/>
  </sheets>
  <definedNames>
    <definedName name="SCOR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5" l="1" a="1"/>
  <c r="H34" i="5" s="1"/>
  <c r="H33" i="5" a="1"/>
  <c r="H33" i="5" s="1"/>
  <c r="H32" i="5" a="1"/>
  <c r="H32" i="5" s="1"/>
  <c r="H31" i="5" a="1"/>
  <c r="H31" i="5" s="1"/>
  <c r="H30" i="5" a="1"/>
  <c r="H30" i="5" s="1"/>
  <c r="H22" i="5" a="1"/>
  <c r="H22" i="5" s="1"/>
  <c r="H21" i="5" a="1"/>
  <c r="H21" i="5" s="1"/>
  <c r="H18" i="5" a="1"/>
  <c r="H18" i="5" s="1"/>
  <c r="H19" i="5" a="1"/>
  <c r="H19" i="5" s="1"/>
  <c r="H20" i="5" a="1"/>
  <c r="H20" i="5" s="1"/>
  <c r="H6" i="5" a="1"/>
  <c r="H6" i="5" s="1"/>
  <c r="H7" i="5" a="1"/>
  <c r="H7" i="5" s="1"/>
  <c r="H8" i="5" a="1"/>
  <c r="H8" i="5" s="1"/>
  <c r="H9" i="5" a="1"/>
  <c r="H9" i="5" s="1"/>
  <c r="H10" i="5" a="1"/>
  <c r="H10" i="5" s="1"/>
  <c r="B34" i="5"/>
  <c r="B22" i="5"/>
  <c r="A6" i="2" l="1"/>
  <c r="A18" i="5" s="1"/>
  <c r="A12" i="3"/>
  <c r="E34" i="5" l="1"/>
  <c r="E33" i="5"/>
  <c r="D34" i="5"/>
  <c r="D33" i="5"/>
  <c r="E27" i="5"/>
  <c r="E28" i="5"/>
  <c r="E29" i="5"/>
  <c r="E30" i="5"/>
  <c r="E31" i="5"/>
  <c r="E32" i="5"/>
  <c r="E26" i="5"/>
  <c r="D27" i="5"/>
  <c r="D28" i="5"/>
  <c r="D29" i="5"/>
  <c r="D30" i="5"/>
  <c r="D31" i="5"/>
  <c r="D32" i="5"/>
  <c r="D26" i="5"/>
  <c r="E22" i="5"/>
  <c r="E21" i="5"/>
  <c r="E15" i="5"/>
  <c r="E16" i="5"/>
  <c r="E17" i="5"/>
  <c r="E18" i="5"/>
  <c r="E19" i="5"/>
  <c r="E20" i="5"/>
  <c r="E14" i="5"/>
  <c r="D22" i="5"/>
  <c r="D21" i="5"/>
  <c r="D15" i="5"/>
  <c r="D16" i="5"/>
  <c r="D17" i="5"/>
  <c r="D18" i="5"/>
  <c r="D19" i="5"/>
  <c r="D20" i="5"/>
  <c r="D14" i="5"/>
  <c r="C22" i="5"/>
  <c r="C21" i="5"/>
  <c r="C19" i="5"/>
  <c r="C20" i="5"/>
  <c r="E10" i="5"/>
  <c r="E9" i="5"/>
  <c r="E3" i="5"/>
  <c r="E4" i="5"/>
  <c r="E5" i="5"/>
  <c r="E6" i="5"/>
  <c r="E7" i="5"/>
  <c r="E8" i="5"/>
  <c r="E2" i="5"/>
  <c r="D10" i="5"/>
  <c r="D9" i="5"/>
  <c r="D3" i="5"/>
  <c r="D4" i="5"/>
  <c r="D5" i="5"/>
  <c r="D6" i="5"/>
  <c r="D7" i="5"/>
  <c r="D8" i="5"/>
  <c r="D2" i="5"/>
  <c r="C34" i="5"/>
  <c r="C33" i="5"/>
  <c r="C31" i="5"/>
  <c r="C32" i="5"/>
  <c r="C10" i="5"/>
  <c r="C9" i="5"/>
  <c r="C7" i="5"/>
  <c r="C8" i="5"/>
  <c r="B13" i="4"/>
  <c r="B12" i="4"/>
  <c r="A12" i="4"/>
  <c r="B8" i="4"/>
  <c r="B7" i="4"/>
  <c r="B6" i="4"/>
  <c r="A6" i="4"/>
  <c r="A5" i="4"/>
  <c r="A4" i="4"/>
  <c r="A3" i="4"/>
  <c r="A2" i="4"/>
  <c r="B13" i="3"/>
  <c r="B12" i="3"/>
  <c r="B8" i="3"/>
  <c r="B7" i="3"/>
  <c r="B6" i="3"/>
  <c r="A6" i="3"/>
  <c r="A5" i="3"/>
  <c r="A4" i="3"/>
  <c r="A3" i="3"/>
  <c r="A2" i="3"/>
  <c r="A12" i="2"/>
  <c r="A33" i="5" s="1"/>
  <c r="B7" i="2"/>
  <c r="B8" i="2"/>
  <c r="B12" i="2"/>
  <c r="B13" i="2"/>
  <c r="B6" i="2"/>
  <c r="C2" i="5"/>
  <c r="B9" i="5" l="1" a="1"/>
  <c r="B9" i="5" s="1"/>
  <c r="B21" i="5" s="1"/>
  <c r="B33" i="5" s="1"/>
  <c r="A9" i="5"/>
  <c r="A21" i="5"/>
  <c r="B6" i="5" a="1"/>
  <c r="H27" i="5" a="1"/>
  <c r="H27" i="5" s="1"/>
  <c r="H28" i="5" a="1"/>
  <c r="H28" i="5" s="1"/>
  <c r="H29" i="5" a="1"/>
  <c r="H29" i="5" s="1"/>
  <c r="H26" i="5" a="1"/>
  <c r="H26" i="5" s="1"/>
  <c r="H17" i="5" a="1"/>
  <c r="H17" i="5" s="1"/>
  <c r="H15" i="5" a="1"/>
  <c r="H15" i="5" s="1"/>
  <c r="H16" i="5" a="1"/>
  <c r="H16" i="5" s="1"/>
  <c r="H14" i="5" a="1"/>
  <c r="H14" i="5" s="1"/>
  <c r="H3" i="5" a="1"/>
  <c r="H3" i="5" s="1"/>
  <c r="H4" i="5" a="1"/>
  <c r="H4" i="5" s="1"/>
  <c r="H5" i="5" a="1"/>
  <c r="H5" i="5" s="1"/>
  <c r="H2" i="5" a="1"/>
  <c r="H2" i="5" s="1"/>
  <c r="C27" i="5"/>
  <c r="C28" i="5"/>
  <c r="C29" i="5"/>
  <c r="C30" i="5"/>
  <c r="C26" i="5"/>
  <c r="E25" i="5"/>
  <c r="D25" i="5"/>
  <c r="C25" i="5"/>
  <c r="A25" i="5"/>
  <c r="F35" i="5" s="1"/>
  <c r="C15" i="5"/>
  <c r="C16" i="5"/>
  <c r="C17" i="5"/>
  <c r="C18" i="5"/>
  <c r="C14" i="5"/>
  <c r="E13" i="5"/>
  <c r="D13" i="5"/>
  <c r="C13" i="5"/>
  <c r="C3" i="5"/>
  <c r="C4" i="5"/>
  <c r="C5" i="5"/>
  <c r="C6" i="5"/>
  <c r="A13" i="5"/>
  <c r="F23" i="5" s="1"/>
  <c r="A1" i="5"/>
  <c r="F11" i="5" s="1"/>
  <c r="D1" i="5"/>
  <c r="E1" i="5"/>
  <c r="C1" i="5"/>
  <c r="A5" i="2"/>
  <c r="A17" i="5" s="1"/>
  <c r="A4" i="2"/>
  <c r="A16" i="5" s="1"/>
  <c r="A3" i="2"/>
  <c r="A15" i="5" s="1"/>
  <c r="A2" i="2"/>
  <c r="A14" i="5" s="1"/>
  <c r="H11" i="5" l="1"/>
  <c r="H35" i="5"/>
  <c r="H23" i="5"/>
  <c r="B6" i="5"/>
  <c r="B18" i="5" s="1"/>
  <c r="B30" i="5" s="1"/>
  <c r="B19" i="5"/>
  <c r="B31" i="5" s="1"/>
  <c r="B20" i="5"/>
  <c r="B32" i="5" s="1"/>
  <c r="A27" i="5"/>
  <c r="A30" i="5"/>
  <c r="A29" i="5"/>
  <c r="A26" i="5"/>
  <c r="A28" i="5"/>
  <c r="A5" i="5"/>
  <c r="A2" i="5"/>
  <c r="A4" i="5"/>
  <c r="A6" i="5"/>
  <c r="A3" i="5"/>
  <c r="G8" i="1"/>
  <c r="G10" i="1"/>
  <c r="G9" i="1"/>
  <c r="C5" i="1"/>
  <c r="I5" i="1" s="1"/>
  <c r="C4" i="1"/>
  <c r="I4" i="1" s="1"/>
  <c r="G11" i="1"/>
  <c r="C3" i="1"/>
  <c r="I3" i="1" s="1"/>
  <c r="C2" i="1"/>
  <c r="I2" i="1" s="1"/>
  <c r="G7" i="1"/>
  <c r="F3" i="1" l="1"/>
  <c r="H3" i="1"/>
  <c r="G3" i="1"/>
  <c r="H5" i="1"/>
  <c r="G5" i="1"/>
  <c r="F5" i="1"/>
  <c r="G4" i="1"/>
  <c r="H4" i="1"/>
  <c r="F4" i="1"/>
  <c r="F2" i="1"/>
  <c r="H2" i="1"/>
  <c r="G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<sst xmlns="http://schemas.openxmlformats.org/spreadsheetml/2006/main" count="284" uniqueCount="36">
  <si>
    <t>Maximale waarde</t>
  </si>
  <si>
    <t>Onvoldoende</t>
  </si>
  <si>
    <t>Goed</t>
  </si>
  <si>
    <t>Uitstekend</t>
  </si>
  <si>
    <t>2.1 “Partnership”</t>
  </si>
  <si>
    <t xml:space="preserve">UITSLUITING </t>
  </si>
  <si>
    <t>Inschrijver 1</t>
  </si>
  <si>
    <t>Inschrijver 2</t>
  </si>
  <si>
    <t>Inschrijver 3</t>
  </si>
  <si>
    <t>&lt;MOTIVATIE&gt;</t>
  </si>
  <si>
    <t>CONSENSUS</t>
  </si>
  <si>
    <t>MOTIVATIE</t>
  </si>
  <si>
    <t>WAARDE</t>
  </si>
  <si>
    <t>Score invullen met pull-down menu</t>
  </si>
  <si>
    <t>TOTAAL WAARDE INSCHRIJVER</t>
  </si>
  <si>
    <t xml:space="preserve">2.4 “Demo webshop ”  </t>
  </si>
  <si>
    <t xml:space="preserve">2.3 “Duurzaamheid” </t>
  </si>
  <si>
    <t xml:space="preserve">2.2 “Betaalbare &amp; verantwoorde producten voor studenten” </t>
  </si>
  <si>
    <t>Dubbelwandige thermobeker</t>
  </si>
  <si>
    <t>Unisex Hoodie</t>
  </si>
  <si>
    <t>Duurzame pen</t>
  </si>
  <si>
    <t>Kofferlabel</t>
  </si>
  <si>
    <t>Sleutelkaarthoesje</t>
  </si>
  <si>
    <t>Score</t>
  </si>
  <si>
    <r>
      <t xml:space="preserve">Score 
</t>
    </r>
    <r>
      <rPr>
        <b/>
        <i/>
        <sz val="6"/>
        <color rgb="FFE8F7FC"/>
        <rFont val="Verdana"/>
        <family val="2"/>
      </rPr>
      <t>invullen met pull-down menu:</t>
    </r>
  </si>
  <si>
    <t>Naam beoordelaar NHL Stenden: &lt;&lt;&gt;&gt;</t>
  </si>
  <si>
    <t>Naam beoordelaar NHG Hotel: &lt;&lt;&gt;&gt;</t>
  </si>
  <si>
    <r>
      <t xml:space="preserve">2.5 “Kwaliteit producten”  </t>
    </r>
    <r>
      <rPr>
        <i/>
        <sz val="6"/>
        <color rgb="FFE8F7FC"/>
        <rFont val="Verdana"/>
        <family val="2"/>
      </rPr>
      <t>NHG Hotel</t>
    </r>
  </si>
  <si>
    <r>
      <t xml:space="preserve">2.5 “Kwaliteit producten”  </t>
    </r>
    <r>
      <rPr>
        <i/>
        <sz val="6"/>
        <color rgb="FFE8F7FC"/>
        <rFont val="Verdana"/>
        <family val="2"/>
      </rPr>
      <t>NHL Stenden hogeschool</t>
    </r>
  </si>
  <si>
    <t>Voldoende</t>
  </si>
  <si>
    <t>Gu2 Kwaliteit producten</t>
  </si>
  <si>
    <t>Minder van kwaliteit</t>
  </si>
  <si>
    <t>Vergelijkbaar of beter</t>
  </si>
  <si>
    <t>Matig</t>
  </si>
  <si>
    <t xml:space="preserve">Gu2 Omschrijving vragen </t>
  </si>
  <si>
    <t>Vergelijkbaar met huidige kwaliteit of beter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</si>
</sst>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_-"/>
  </numFmts>
  <fonts count="26" x14ac:knownFonts="1">
    <font>
      <sz val="11"/>
      <color theme="1"/>
      <name val="Calibri"/>
      <family val="2"/>
      <scheme val="minor"/>
    </font>
    <font>
      <b/>
      <sz val="8"/>
      <color rgb="FFE8F7FC"/>
      <name val="Verdana"/>
      <family val="2"/>
    </font>
    <font>
      <b/>
      <sz val="9"/>
      <color rgb="FFE8F7FC"/>
      <name val="Verdana"/>
      <family val="2"/>
    </font>
    <font>
      <sz val="9"/>
      <color rgb="FFE8F7FC"/>
      <name val="Verdana"/>
      <family val="2"/>
    </font>
    <font>
      <sz val="9"/>
      <color theme="1"/>
      <name val="Calibri"/>
      <family val="2"/>
      <scheme val="minor"/>
    </font>
    <font>
      <b/>
      <sz val="9"/>
      <color theme="1"/>
      <name val="Verdana"/>
      <family val="2"/>
    </font>
    <font>
      <sz val="8"/>
      <name val="Calibri"/>
      <family val="2"/>
      <scheme val="minor"/>
    </font>
    <font>
      <b/>
      <sz val="7"/>
      <color rgb="FFE8F7FC"/>
      <name val="Verdana"/>
      <family val="2"/>
    </font>
    <font>
      <i/>
      <sz val="8"/>
      <color theme="1"/>
      <name val="Verdana"/>
      <family val="2"/>
    </font>
    <font>
      <b/>
      <i/>
      <sz val="9"/>
      <color rgb="FFE8F7FC"/>
      <name val="Verdana"/>
      <family val="2"/>
    </font>
    <font>
      <b/>
      <i/>
      <sz val="8"/>
      <color theme="1"/>
      <name val="Verdana"/>
      <family val="2"/>
    </font>
    <font>
      <b/>
      <i/>
      <sz val="8"/>
      <color rgb="FFFF0000"/>
      <name val="Verdana"/>
      <family val="2"/>
    </font>
    <font>
      <b/>
      <i/>
      <sz val="8"/>
      <color rgb="FFE8F7FC"/>
      <name val="Verdana"/>
      <family val="2"/>
    </font>
    <font>
      <sz val="8"/>
      <color rgb="FFFF0000"/>
      <name val="Verdana"/>
      <family val="2"/>
    </font>
    <font>
      <sz val="8"/>
      <color theme="1"/>
      <name val="Verdana"/>
      <family val="2"/>
    </font>
    <font>
      <i/>
      <sz val="8"/>
      <color rgb="FFFF0000"/>
      <name val="Verdana"/>
      <family val="2"/>
    </font>
    <font>
      <b/>
      <sz val="8"/>
      <color rgb="FFFF0000"/>
      <name val="Verdana"/>
      <family val="2"/>
    </font>
    <font>
      <b/>
      <sz val="8"/>
      <color theme="1"/>
      <name val="Verdana"/>
      <family val="2"/>
    </font>
    <font>
      <i/>
      <sz val="7"/>
      <color rgb="FFE8F7FC"/>
      <name val="Verdana"/>
      <family val="2"/>
    </font>
    <font>
      <b/>
      <i/>
      <sz val="6"/>
      <color rgb="FFE8F7FC"/>
      <name val="Verdana"/>
      <family val="2"/>
    </font>
    <font>
      <sz val="7"/>
      <color rgb="FFE8F7FC"/>
      <name val="Verdana"/>
      <family val="2"/>
    </font>
    <font>
      <sz val="7"/>
      <color theme="1"/>
      <name val="Calibri"/>
      <family val="2"/>
      <scheme val="minor"/>
    </font>
    <font>
      <sz val="6"/>
      <color rgb="FFE8F7FC"/>
      <name val="Verdana"/>
      <family val="2"/>
    </font>
    <font>
      <sz val="8"/>
      <color rgb="FF117391"/>
      <name val="Verdana"/>
      <family val="2"/>
    </font>
    <font>
      <i/>
      <sz val="6"/>
      <color rgb="FFE8F7FC"/>
      <name val="Verdana"/>
      <family val="2"/>
    </font>
    <font>
      <b/>
      <i/>
      <sz val="6"/>
      <color theme="6" tint="0.79998168889431442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117391"/>
        <bgColor indexed="64"/>
      </patternFill>
    </fill>
    <fill>
      <patternFill patternType="solid">
        <fgColor rgb="FFE8F7FC"/>
        <bgColor indexed="64"/>
      </patternFill>
    </fill>
    <fill>
      <patternFill patternType="solid">
        <fgColor rgb="FF117591"/>
        <bgColor indexed="64"/>
      </patternFill>
    </fill>
    <fill>
      <patternFill patternType="solid">
        <fgColor rgb="FFD3FDFC"/>
        <bgColor indexed="64"/>
      </patternFill>
    </fill>
    <fill>
      <patternFill patternType="solid">
        <fgColor rgb="FF009BAA"/>
        <bgColor indexed="64"/>
      </patternFill>
    </fill>
    <fill>
      <patternFill patternType="solid">
        <fgColor rgb="FF009BAA"/>
        <bgColor rgb="FF000000"/>
      </patternFill>
    </fill>
    <fill>
      <patternFill patternType="solid">
        <fgColor rgb="FF005AAA"/>
        <bgColor indexed="64"/>
      </patternFill>
    </fill>
    <fill>
      <patternFill patternType="solid">
        <fgColor theme="0"/>
        <bgColor indexed="64"/>
      </patternFill>
    </fill>
    <fill>
      <gradientFill type="path" left="1" right="1">
        <stop position="0">
          <color theme="0"/>
        </stop>
        <stop position="1">
          <color rgb="FF009BAA"/>
        </stop>
      </gradientFill>
    </fill>
  </fills>
  <borders count="22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ck">
        <color rgb="FF117591"/>
      </top>
      <bottom/>
      <diagonal/>
    </border>
    <border>
      <left style="thick">
        <color rgb="FF117591"/>
      </left>
      <right/>
      <top style="thick">
        <color rgb="FF117591"/>
      </top>
      <bottom/>
      <diagonal/>
    </border>
    <border>
      <left/>
      <right style="thick">
        <color rgb="FF117591"/>
      </right>
      <top style="thick">
        <color rgb="FF117591"/>
      </top>
      <bottom/>
      <diagonal/>
    </border>
    <border>
      <left style="thick">
        <color rgb="FF117591"/>
      </left>
      <right/>
      <top/>
      <bottom/>
      <diagonal/>
    </border>
    <border>
      <left/>
      <right style="thick">
        <color rgb="FF117591"/>
      </right>
      <top/>
      <bottom/>
      <diagonal/>
    </border>
    <border>
      <left style="thick">
        <color rgb="FF117591"/>
      </left>
      <right/>
      <top/>
      <bottom style="thick">
        <color rgb="FF117591"/>
      </bottom>
      <diagonal/>
    </border>
    <border>
      <left/>
      <right/>
      <top/>
      <bottom style="thick">
        <color rgb="FF117591"/>
      </bottom>
      <diagonal/>
    </border>
    <border>
      <left/>
      <right style="thick">
        <color rgb="FF117591"/>
      </right>
      <top/>
      <bottom style="thick">
        <color rgb="FF11759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/>
      <top style="thin">
        <color theme="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8" fillId="6" borderId="0" xfId="0" applyFont="1" applyFill="1"/>
    <xf numFmtId="164" fontId="8" fillId="6" borderId="0" xfId="0" applyNumberFormat="1" applyFont="1" applyFill="1"/>
    <xf numFmtId="0" fontId="2" fillId="2" borderId="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44" fontId="2" fillId="4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4" fontId="1" fillId="6" borderId="0" xfId="0" applyNumberFormat="1" applyFont="1" applyFill="1" applyAlignment="1">
      <alignment horizontal="center" vertical="center" wrapText="1"/>
    </xf>
    <xf numFmtId="0" fontId="4" fillId="0" borderId="0" xfId="0" applyFont="1"/>
    <xf numFmtId="0" fontId="3" fillId="6" borderId="9" xfId="0" applyFont="1" applyFill="1" applyBorder="1" applyAlignment="1">
      <alignment vertical="center" wrapText="1"/>
    </xf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9" fontId="10" fillId="9" borderId="0" xfId="0" applyNumberFormat="1" applyFont="1" applyFill="1" applyAlignment="1">
      <alignment horizontal="center" vertical="center"/>
    </xf>
    <xf numFmtId="9" fontId="11" fillId="9" borderId="0" xfId="0" applyNumberFormat="1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" fillId="6" borderId="15" xfId="0" applyFont="1" applyFill="1" applyBorder="1" applyAlignment="1">
      <alignment horizontal="left" vertical="center" wrapText="1"/>
    </xf>
    <xf numFmtId="164" fontId="1" fillId="6" borderId="15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8" fillId="0" borderId="0" xfId="0" applyFont="1"/>
    <xf numFmtId="0" fontId="16" fillId="0" borderId="0" xfId="0" applyFont="1"/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0" fillId="0" borderId="0" xfId="0" applyFont="1" applyAlignment="1">
      <alignment horizontal="center" vertical="center"/>
    </xf>
    <xf numFmtId="164" fontId="7" fillId="8" borderId="5" xfId="0" applyNumberFormat="1" applyFont="1" applyFill="1" applyBorder="1" applyAlignment="1">
      <alignment horizontal="center" vertical="center"/>
    </xf>
    <xf numFmtId="164" fontId="18" fillId="10" borderId="4" xfId="0" applyNumberFormat="1" applyFont="1" applyFill="1" applyBorder="1" applyAlignment="1">
      <alignment horizontal="center" vertical="center" wrapText="1"/>
    </xf>
    <xf numFmtId="164" fontId="18" fillId="10" borderId="15" xfId="0" applyNumberFormat="1" applyFont="1" applyFill="1" applyBorder="1" applyAlignment="1">
      <alignment horizontal="center" vertical="center" wrapText="1"/>
    </xf>
    <xf numFmtId="164" fontId="18" fillId="10" borderId="15" xfId="0" applyNumberFormat="1" applyFont="1" applyFill="1" applyBorder="1" applyAlignment="1">
      <alignment horizontal="center" wrapText="1"/>
    </xf>
    <xf numFmtId="164" fontId="7" fillId="8" borderId="5" xfId="0" applyNumberFormat="1" applyFont="1" applyFill="1" applyBorder="1" applyAlignment="1">
      <alignment horizontal="center" vertical="center" wrapText="1"/>
    </xf>
    <xf numFmtId="164" fontId="7" fillId="8" borderId="4" xfId="0" applyNumberFormat="1" applyFont="1" applyFill="1" applyBorder="1" applyAlignment="1">
      <alignment horizontal="center" vertical="center" wrapText="1"/>
    </xf>
    <xf numFmtId="0" fontId="19" fillId="6" borderId="15" xfId="0" applyFont="1" applyFill="1" applyBorder="1" applyAlignment="1">
      <alignment horizontal="left" vertical="center" wrapText="1"/>
    </xf>
    <xf numFmtId="165" fontId="1" fillId="6" borderId="0" xfId="0" applyNumberFormat="1" applyFont="1" applyFill="1" applyAlignment="1" applyProtection="1">
      <alignment horizontal="center" vertical="center" wrapText="1"/>
      <protection locked="0"/>
    </xf>
    <xf numFmtId="0" fontId="20" fillId="2" borderId="12" xfId="0" applyFont="1" applyFill="1" applyBorder="1"/>
    <xf numFmtId="0" fontId="21" fillId="0" borderId="0" xfId="0" applyFont="1"/>
    <xf numFmtId="0" fontId="3" fillId="6" borderId="0" xfId="0" applyFont="1" applyFill="1" applyAlignment="1">
      <alignment vertical="center" wrapText="1"/>
    </xf>
    <xf numFmtId="165" fontId="9" fillId="6" borderId="0" xfId="0" applyNumberFormat="1" applyFont="1" applyFill="1" applyAlignment="1" applyProtection="1">
      <alignment horizontal="center" vertical="center" wrapText="1"/>
      <protection locked="0"/>
    </xf>
    <xf numFmtId="0" fontId="22" fillId="6" borderId="0" xfId="0" applyFont="1" applyFill="1" applyAlignment="1">
      <alignment horizontal="left" vertical="center" wrapText="1"/>
    </xf>
    <xf numFmtId="165" fontId="19" fillId="6" borderId="0" xfId="0" applyNumberFormat="1" applyFont="1" applyFill="1" applyAlignment="1" applyProtection="1">
      <alignment horizontal="center" vertical="center" wrapText="1"/>
      <protection locked="0"/>
    </xf>
    <xf numFmtId="165" fontId="23" fillId="3" borderId="0" xfId="0" applyNumberFormat="1" applyFont="1" applyFill="1" applyAlignment="1" applyProtection="1">
      <alignment horizontal="center" vertical="center" wrapText="1"/>
      <protection locked="0"/>
    </xf>
    <xf numFmtId="165" fontId="23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165" fontId="19" fillId="0" borderId="0" xfId="0" applyNumberFormat="1" applyFont="1" applyAlignment="1" applyProtection="1">
      <alignment horizontal="center" vertical="center" wrapText="1"/>
      <protection locked="0"/>
    </xf>
    <xf numFmtId="165" fontId="23" fillId="0" borderId="0" xfId="0" applyNumberFormat="1" applyFont="1" applyAlignment="1" applyProtection="1">
      <alignment horizontal="center" vertical="center" wrapText="1"/>
      <protection locked="0"/>
    </xf>
    <xf numFmtId="165" fontId="23" fillId="0" borderId="10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/>
    <xf numFmtId="0" fontId="3" fillId="0" borderId="12" xfId="0" applyFont="1" applyBorder="1"/>
    <xf numFmtId="0" fontId="20" fillId="0" borderId="12" xfId="0" applyFont="1" applyBorder="1"/>
    <xf numFmtId="0" fontId="3" fillId="0" borderId="13" xfId="0" applyFont="1" applyBorder="1"/>
    <xf numFmtId="0" fontId="1" fillId="2" borderId="7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44" fontId="1" fillId="4" borderId="0" xfId="0" applyNumberFormat="1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7" fillId="4" borderId="0" xfId="0" applyFont="1" applyFill="1"/>
    <xf numFmtId="0" fontId="14" fillId="4" borderId="0" xfId="0" applyFont="1" applyFill="1"/>
    <xf numFmtId="0" fontId="1" fillId="4" borderId="0" xfId="0" applyFont="1" applyFill="1" applyAlignment="1">
      <alignment horizontal="right" vertical="center"/>
    </xf>
    <xf numFmtId="44" fontId="14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9" fontId="25" fillId="9" borderId="0" xfId="0" applyNumberFormat="1" applyFont="1" applyFill="1" applyAlignment="1">
      <alignment horizontal="center" vertical="center" wrapText="1"/>
    </xf>
    <xf numFmtId="9" fontId="25" fillId="9" borderId="5" xfId="0" applyNumberFormat="1" applyFont="1" applyFill="1" applyBorder="1" applyAlignment="1">
      <alignment horizontal="center" vertical="center" wrapText="1"/>
    </xf>
    <xf numFmtId="9" fontId="25" fillId="9" borderId="4" xfId="0" applyNumberFormat="1" applyFont="1" applyFill="1" applyBorder="1" applyAlignment="1">
      <alignment horizontal="center" vertical="center" wrapText="1"/>
    </xf>
    <xf numFmtId="9" fontId="25" fillId="9" borderId="20" xfId="0" applyNumberFormat="1" applyFont="1" applyFill="1" applyBorder="1" applyAlignment="1">
      <alignment horizontal="center" vertical="center" wrapText="1"/>
    </xf>
    <xf numFmtId="9" fontId="25" fillId="9" borderId="0" xfId="0" applyNumberFormat="1" applyFont="1" applyFill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9" fontId="25" fillId="9" borderId="16" xfId="0" applyNumberFormat="1" applyFont="1" applyFill="1" applyBorder="1" applyAlignment="1">
      <alignment horizontal="center" vertical="center" wrapText="1"/>
    </xf>
    <xf numFmtId="9" fontId="25" fillId="9" borderId="17" xfId="0" applyNumberFormat="1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left" vertical="center" wrapText="1"/>
    </xf>
    <xf numFmtId="0" fontId="1" fillId="6" borderId="14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165" fontId="2" fillId="2" borderId="6" xfId="0" applyNumberFormat="1" applyFont="1" applyFill="1" applyBorder="1" applyAlignment="1">
      <alignment horizontal="center" vertical="center"/>
    </xf>
    <xf numFmtId="165" fontId="2" fillId="2" borderId="8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BAA"/>
      <color rgb="FFD3FDFC"/>
      <color rgb="FFB9F8FF"/>
      <color rgb="FF005AAA"/>
      <color rgb="FF099299"/>
      <color rgb="FF117591"/>
      <color rgb="FF089A97"/>
      <color rgb="FFE8F7FC"/>
      <color rgb="FF068ACC"/>
      <color rgb="FF0564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012D-66E7-443C-824E-021474921C57}">
  <dimension ref="A1:P32"/>
  <sheetViews>
    <sheetView showGridLines="0" tabSelected="1" zoomScaleNormal="100" workbookViewId="0">
      <selection activeCell="B7" sqref="B1:B1048576"/>
    </sheetView>
  </sheetViews>
  <sheetFormatPr defaultColWidth="8.7265625" defaultRowHeight="10" x14ac:dyDescent="0.2"/>
  <cols>
    <col min="1" max="1" width="38.08984375" style="24" customWidth="1"/>
    <col min="2" max="2" width="19" style="24" customWidth="1"/>
    <col min="3" max="3" width="26.81640625" style="25" customWidth="1"/>
    <col min="4" max="4" width="3.81640625" style="13" customWidth="1"/>
    <col min="5" max="9" width="16.1796875" style="17" customWidth="1"/>
    <col min="10" max="16384" width="8.7265625" style="17"/>
  </cols>
  <sheetData>
    <row r="1" spans="1:16" ht="20" customHeight="1" x14ac:dyDescent="0.2">
      <c r="A1" s="71" t="s">
        <v>34</v>
      </c>
      <c r="B1" s="72"/>
      <c r="C1" s="15" t="s">
        <v>0</v>
      </c>
      <c r="D1" s="66"/>
      <c r="E1" s="63" t="s">
        <v>1</v>
      </c>
      <c r="F1" s="64" t="s">
        <v>33</v>
      </c>
      <c r="G1" s="64" t="s">
        <v>29</v>
      </c>
      <c r="H1" s="64" t="s">
        <v>2</v>
      </c>
      <c r="I1" s="65" t="s">
        <v>3</v>
      </c>
      <c r="J1" s="16"/>
      <c r="K1" s="16"/>
      <c r="L1" s="16"/>
      <c r="M1" s="16"/>
      <c r="N1" s="16"/>
      <c r="O1" s="16"/>
      <c r="P1" s="16"/>
    </row>
    <row r="2" spans="1:16" x14ac:dyDescent="0.2">
      <c r="A2" s="75" t="s">
        <v>4</v>
      </c>
      <c r="B2" s="76"/>
      <c r="C2" s="27">
        <f>$C$12*D2</f>
        <v>4500</v>
      </c>
      <c r="D2" s="67">
        <v>0.15</v>
      </c>
      <c r="E2" s="30" t="s">
        <v>5</v>
      </c>
      <c r="F2" s="26">
        <f t="shared" ref="F2" si="0">I2*0.1</f>
        <v>450</v>
      </c>
      <c r="G2" s="26">
        <f t="shared" ref="G2" si="1">I2*0.5</f>
        <v>2250</v>
      </c>
      <c r="H2" s="26">
        <f>I2*0.8</f>
        <v>3600</v>
      </c>
      <c r="I2" s="26">
        <f t="shared" ref="I2" si="2">C2</f>
        <v>4500</v>
      </c>
      <c r="J2" s="16"/>
      <c r="K2" s="16"/>
      <c r="L2" s="16"/>
      <c r="M2" s="16"/>
      <c r="N2" s="16"/>
      <c r="O2" s="16"/>
      <c r="P2" s="16"/>
    </row>
    <row r="3" spans="1:16" x14ac:dyDescent="0.2">
      <c r="A3" s="75" t="s">
        <v>17</v>
      </c>
      <c r="B3" s="76"/>
      <c r="C3" s="27">
        <f>$C$12*D3</f>
        <v>7500</v>
      </c>
      <c r="D3" s="68">
        <v>0.25</v>
      </c>
      <c r="E3" s="31" t="s">
        <v>5</v>
      </c>
      <c r="F3" s="26">
        <f t="shared" ref="F3:F5" si="3">I3*0.1</f>
        <v>750</v>
      </c>
      <c r="G3" s="26">
        <f t="shared" ref="G3:G5" si="4">I3*0.5</f>
        <v>3750</v>
      </c>
      <c r="H3" s="26">
        <f t="shared" ref="H3:H5" si="5">I3*0.8</f>
        <v>6000</v>
      </c>
      <c r="I3" s="26">
        <f t="shared" ref="I3:I5" si="6">C3</f>
        <v>7500</v>
      </c>
      <c r="J3" s="16"/>
      <c r="K3" s="16"/>
      <c r="L3" s="16"/>
      <c r="M3" s="16"/>
      <c r="N3" s="16"/>
      <c r="O3" s="16"/>
      <c r="P3" s="16"/>
    </row>
    <row r="4" spans="1:16" x14ac:dyDescent="0.2">
      <c r="A4" s="75" t="s">
        <v>16</v>
      </c>
      <c r="B4" s="76"/>
      <c r="C4" s="27">
        <f>$C$12*D4</f>
        <v>6000</v>
      </c>
      <c r="D4" s="68">
        <v>0.2</v>
      </c>
      <c r="E4" s="31" t="s">
        <v>5</v>
      </c>
      <c r="F4" s="26">
        <f t="shared" si="3"/>
        <v>600</v>
      </c>
      <c r="G4" s="26">
        <f t="shared" si="4"/>
        <v>3000</v>
      </c>
      <c r="H4" s="26">
        <f t="shared" si="5"/>
        <v>4800</v>
      </c>
      <c r="I4" s="26">
        <f t="shared" si="6"/>
        <v>6000</v>
      </c>
      <c r="J4" s="16"/>
      <c r="K4" s="16"/>
      <c r="L4" s="16"/>
      <c r="M4" s="16"/>
      <c r="N4" s="16"/>
      <c r="O4" s="16"/>
      <c r="P4" s="16"/>
    </row>
    <row r="5" spans="1:16" x14ac:dyDescent="0.2">
      <c r="A5" s="75" t="s">
        <v>15</v>
      </c>
      <c r="B5" s="76"/>
      <c r="C5" s="28">
        <f>$C$12*D5</f>
        <v>6000</v>
      </c>
      <c r="D5" s="68">
        <v>0.2</v>
      </c>
      <c r="E5" s="31" t="s">
        <v>5</v>
      </c>
      <c r="F5" s="26">
        <f t="shared" si="3"/>
        <v>600</v>
      </c>
      <c r="G5" s="26">
        <f t="shared" si="4"/>
        <v>3000</v>
      </c>
      <c r="H5" s="26">
        <f t="shared" si="5"/>
        <v>4800</v>
      </c>
      <c r="I5" s="26">
        <f t="shared" si="6"/>
        <v>6000</v>
      </c>
      <c r="J5" s="16"/>
      <c r="K5" s="16"/>
      <c r="L5" s="16"/>
      <c r="M5" s="16"/>
      <c r="N5" s="16"/>
      <c r="O5" s="16"/>
      <c r="P5" s="16"/>
    </row>
    <row r="6" spans="1:16" ht="20" x14ac:dyDescent="0.2">
      <c r="A6" s="79" t="s">
        <v>30</v>
      </c>
      <c r="B6" s="80"/>
      <c r="C6" s="15" t="s">
        <v>0</v>
      </c>
      <c r="D6" s="69"/>
      <c r="E6" s="63" t="s">
        <v>1</v>
      </c>
      <c r="F6" s="64" t="s">
        <v>31</v>
      </c>
      <c r="G6" s="64" t="s">
        <v>32</v>
      </c>
      <c r="H6" s="16"/>
      <c r="I6" s="16"/>
      <c r="J6" s="16"/>
      <c r="K6" s="16"/>
      <c r="L6" s="16"/>
      <c r="M6" s="16"/>
      <c r="N6" s="16"/>
    </row>
    <row r="7" spans="1:16" ht="8.5" customHeight="1" x14ac:dyDescent="0.2">
      <c r="A7" s="77" t="s">
        <v>28</v>
      </c>
      <c r="B7" s="32" t="s">
        <v>18</v>
      </c>
      <c r="C7" s="29">
        <v>1200</v>
      </c>
      <c r="D7" s="73">
        <v>0.2</v>
      </c>
      <c r="E7" s="31" t="s">
        <v>5</v>
      </c>
      <c r="F7" s="26">
        <v>0</v>
      </c>
      <c r="G7" s="26">
        <f>C7</f>
        <v>1200</v>
      </c>
      <c r="H7" s="16"/>
      <c r="I7" s="16"/>
      <c r="J7" s="16"/>
      <c r="K7" s="16"/>
      <c r="L7" s="16"/>
      <c r="M7" s="16"/>
      <c r="N7" s="16"/>
    </row>
    <row r="8" spans="1:16" ht="8.5" customHeight="1" x14ac:dyDescent="0.2">
      <c r="A8" s="78"/>
      <c r="B8" s="32" t="s">
        <v>19</v>
      </c>
      <c r="C8" s="29">
        <v>1200</v>
      </c>
      <c r="D8" s="74"/>
      <c r="E8" s="31" t="s">
        <v>5</v>
      </c>
      <c r="F8" s="26">
        <v>0</v>
      </c>
      <c r="G8" s="26">
        <f t="shared" ref="G8:G11" si="7">C8</f>
        <v>1200</v>
      </c>
      <c r="H8" s="16"/>
      <c r="I8" s="16"/>
      <c r="J8" s="16"/>
      <c r="K8" s="16"/>
      <c r="L8" s="16"/>
      <c r="M8" s="16"/>
      <c r="N8" s="16"/>
    </row>
    <row r="9" spans="1:16" ht="8.5" customHeight="1" x14ac:dyDescent="0.2">
      <c r="A9" s="78"/>
      <c r="B9" s="32" t="s">
        <v>20</v>
      </c>
      <c r="C9" s="29">
        <v>1200</v>
      </c>
      <c r="D9" s="74"/>
      <c r="E9" s="31" t="s">
        <v>5</v>
      </c>
      <c r="F9" s="26">
        <v>0</v>
      </c>
      <c r="G9" s="26">
        <f t="shared" si="7"/>
        <v>1200</v>
      </c>
      <c r="H9" s="16"/>
      <c r="I9" s="16"/>
      <c r="J9" s="16"/>
      <c r="K9" s="16"/>
      <c r="L9" s="16"/>
      <c r="M9" s="16"/>
      <c r="N9" s="16"/>
    </row>
    <row r="10" spans="1:16" ht="8.5" customHeight="1" x14ac:dyDescent="0.2">
      <c r="A10" s="77" t="s">
        <v>27</v>
      </c>
      <c r="B10" s="32" t="s">
        <v>21</v>
      </c>
      <c r="C10" s="29">
        <v>1200</v>
      </c>
      <c r="D10" s="74"/>
      <c r="E10" s="31" t="s">
        <v>5</v>
      </c>
      <c r="F10" s="26">
        <v>0</v>
      </c>
      <c r="G10" s="26">
        <f t="shared" si="7"/>
        <v>1200</v>
      </c>
      <c r="H10" s="16"/>
      <c r="I10" s="16"/>
      <c r="J10" s="16"/>
      <c r="K10" s="16"/>
      <c r="L10" s="16"/>
      <c r="M10" s="16"/>
      <c r="N10" s="16"/>
    </row>
    <row r="11" spans="1:16" ht="8.5" customHeight="1" x14ac:dyDescent="0.2">
      <c r="A11" s="78"/>
      <c r="B11" s="32" t="s">
        <v>22</v>
      </c>
      <c r="C11" s="29">
        <v>1200</v>
      </c>
      <c r="D11" s="74"/>
      <c r="E11" s="31" t="s">
        <v>5</v>
      </c>
      <c r="F11" s="26">
        <v>0</v>
      </c>
      <c r="G11" s="26">
        <f t="shared" si="7"/>
        <v>1200</v>
      </c>
      <c r="H11" s="16"/>
      <c r="I11" s="16"/>
      <c r="J11" s="16"/>
      <c r="K11" s="16"/>
      <c r="L11" s="16"/>
      <c r="M11" s="16"/>
      <c r="N11" s="16"/>
    </row>
    <row r="12" spans="1:16" s="21" customFormat="1" ht="25.5" customHeight="1" x14ac:dyDescent="0.2">
      <c r="A12" s="18"/>
      <c r="B12" s="18"/>
      <c r="C12" s="19">
        <v>30000</v>
      </c>
      <c r="D12" s="70"/>
      <c r="E12" s="1"/>
      <c r="F12" s="2"/>
      <c r="G12" s="2"/>
      <c r="H12" s="20"/>
      <c r="I12" s="20"/>
      <c r="J12" s="20"/>
      <c r="K12" s="20"/>
      <c r="L12" s="20"/>
      <c r="M12" s="20"/>
      <c r="N12" s="20"/>
    </row>
    <row r="13" spans="1:16" x14ac:dyDescent="0.2">
      <c r="A13" s="22"/>
      <c r="B13" s="22"/>
      <c r="C13" s="23"/>
      <c r="D13" s="14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1:16" x14ac:dyDescent="0.2">
      <c r="A14" s="22"/>
      <c r="B14" s="22"/>
      <c r="C14" s="23"/>
      <c r="D14" s="14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pans="1:16" x14ac:dyDescent="0.2">
      <c r="A15" s="22"/>
      <c r="B15" s="22"/>
      <c r="C15" s="23"/>
      <c r="D15" s="14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16" x14ac:dyDescent="0.2">
      <c r="A16" s="22"/>
      <c r="B16" s="22"/>
      <c r="C16" s="23"/>
      <c r="D16" s="14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6" x14ac:dyDescent="0.2">
      <c r="A17" s="22"/>
      <c r="B17" s="22"/>
      <c r="C17" s="23"/>
      <c r="D17" s="14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 x14ac:dyDescent="0.2">
      <c r="A18" s="22"/>
      <c r="B18" s="22"/>
      <c r="C18" s="23"/>
      <c r="D18" s="14"/>
      <c r="E18" s="16"/>
      <c r="F18" s="16"/>
      <c r="G18" s="16"/>
      <c r="H18" s="16"/>
      <c r="I18" s="16"/>
      <c r="J18" s="16"/>
      <c r="K18" s="16"/>
    </row>
    <row r="19" spans="1:16" x14ac:dyDescent="0.2">
      <c r="A19" s="22"/>
      <c r="B19" s="22"/>
      <c r="C19" s="23"/>
      <c r="D19" s="14"/>
      <c r="E19" s="16"/>
      <c r="F19" s="16"/>
      <c r="G19" s="16"/>
      <c r="H19" s="16"/>
      <c r="I19" s="16"/>
      <c r="J19" s="16"/>
      <c r="K19" s="16"/>
    </row>
    <row r="20" spans="1:16" x14ac:dyDescent="0.2">
      <c r="A20" s="22"/>
      <c r="B20" s="22"/>
      <c r="C20" s="23"/>
      <c r="D20" s="14"/>
      <c r="E20" s="16"/>
      <c r="F20" s="16"/>
      <c r="G20" s="16"/>
      <c r="H20" s="16"/>
      <c r="I20" s="16"/>
      <c r="J20" s="16"/>
      <c r="K20" s="16"/>
    </row>
    <row r="21" spans="1:16" x14ac:dyDescent="0.2">
      <c r="A21" s="22"/>
      <c r="B21" s="22"/>
      <c r="C21" s="23"/>
      <c r="D21" s="14"/>
      <c r="E21" s="16"/>
      <c r="F21" s="16"/>
      <c r="G21" s="16"/>
      <c r="H21" s="16"/>
      <c r="I21" s="16"/>
      <c r="J21" s="16"/>
      <c r="K21" s="16"/>
    </row>
    <row r="22" spans="1:16" x14ac:dyDescent="0.2">
      <c r="A22" s="22"/>
      <c r="B22" s="22"/>
      <c r="C22" s="23"/>
      <c r="D22" s="14"/>
      <c r="E22" s="16"/>
      <c r="F22" s="16"/>
      <c r="G22" s="16"/>
      <c r="H22" s="16"/>
      <c r="I22" s="16"/>
      <c r="J22" s="16"/>
      <c r="K22" s="16"/>
    </row>
    <row r="23" spans="1:16" x14ac:dyDescent="0.2">
      <c r="A23" s="22"/>
      <c r="B23" s="22"/>
      <c r="C23" s="23"/>
      <c r="D23" s="14"/>
      <c r="E23" s="16"/>
      <c r="F23" s="16"/>
      <c r="G23" s="16"/>
      <c r="H23" s="16"/>
      <c r="I23" s="16"/>
      <c r="J23" s="16"/>
      <c r="K23" s="16"/>
    </row>
    <row r="24" spans="1:16" x14ac:dyDescent="0.2">
      <c r="A24" s="22"/>
      <c r="B24" s="22"/>
      <c r="C24" s="23"/>
      <c r="D24" s="14"/>
      <c r="E24" s="16"/>
      <c r="F24" s="16"/>
      <c r="G24" s="16"/>
      <c r="H24" s="16"/>
      <c r="I24" s="16"/>
      <c r="J24" s="16"/>
      <c r="K24" s="16"/>
    </row>
    <row r="25" spans="1:16" x14ac:dyDescent="0.2">
      <c r="A25" s="22"/>
      <c r="B25" s="22"/>
      <c r="C25" s="23"/>
      <c r="D25" s="14"/>
      <c r="E25" s="16"/>
      <c r="F25" s="16"/>
      <c r="G25" s="16"/>
      <c r="H25" s="16"/>
      <c r="I25" s="16"/>
      <c r="J25" s="16"/>
      <c r="K25" s="16"/>
    </row>
    <row r="26" spans="1:16" x14ac:dyDescent="0.2">
      <c r="A26" s="22"/>
      <c r="B26" s="22"/>
      <c r="C26" s="23"/>
      <c r="D26" s="14"/>
      <c r="E26" s="16"/>
      <c r="F26" s="16"/>
      <c r="G26" s="16"/>
      <c r="H26" s="16"/>
      <c r="I26" s="16"/>
      <c r="J26" s="16"/>
      <c r="K26" s="16"/>
    </row>
    <row r="27" spans="1:16" x14ac:dyDescent="0.2">
      <c r="A27" s="22"/>
      <c r="B27" s="22"/>
      <c r="C27" s="23"/>
      <c r="D27" s="14"/>
      <c r="E27" s="16"/>
      <c r="F27" s="16"/>
      <c r="G27" s="16"/>
      <c r="H27" s="16"/>
      <c r="I27" s="16"/>
      <c r="J27" s="16"/>
      <c r="K27" s="16"/>
    </row>
    <row r="28" spans="1:16" x14ac:dyDescent="0.2">
      <c r="A28" s="22"/>
      <c r="B28" s="22"/>
      <c r="C28" s="23"/>
      <c r="D28" s="14"/>
      <c r="E28" s="16"/>
      <c r="F28" s="16"/>
      <c r="G28" s="16"/>
      <c r="H28" s="16"/>
      <c r="I28" s="16"/>
      <c r="J28" s="16"/>
      <c r="K28" s="16"/>
    </row>
    <row r="29" spans="1:16" x14ac:dyDescent="0.2">
      <c r="A29" s="22"/>
      <c r="B29" s="22"/>
      <c r="C29" s="23"/>
      <c r="D29" s="14"/>
      <c r="E29" s="16"/>
      <c r="F29" s="16"/>
      <c r="G29" s="16"/>
      <c r="H29" s="16"/>
      <c r="I29" s="16"/>
      <c r="J29" s="16"/>
      <c r="K29" s="16"/>
    </row>
    <row r="30" spans="1:16" x14ac:dyDescent="0.2">
      <c r="A30" s="22"/>
      <c r="B30" s="22"/>
      <c r="C30" s="23"/>
      <c r="D30" s="14"/>
      <c r="E30" s="16"/>
      <c r="F30" s="16"/>
      <c r="G30" s="16"/>
      <c r="H30" s="16"/>
      <c r="I30" s="16"/>
      <c r="J30" s="16"/>
      <c r="K30" s="16"/>
    </row>
    <row r="31" spans="1:16" x14ac:dyDescent="0.2">
      <c r="A31" s="22"/>
      <c r="B31" s="22"/>
      <c r="C31" s="23"/>
      <c r="D31" s="14"/>
      <c r="E31" s="16"/>
      <c r="F31" s="16"/>
      <c r="G31" s="16"/>
      <c r="H31" s="16"/>
      <c r="I31" s="16"/>
      <c r="J31" s="16"/>
      <c r="K31" s="16"/>
    </row>
    <row r="32" spans="1:16" x14ac:dyDescent="0.2">
      <c r="A32" s="22"/>
      <c r="B32" s="22"/>
      <c r="C32" s="23"/>
      <c r="D32" s="14"/>
      <c r="E32" s="16"/>
      <c r="F32" s="16"/>
      <c r="G32" s="16"/>
      <c r="H32" s="16"/>
      <c r="I32" s="16"/>
      <c r="J32" s="16"/>
      <c r="K32" s="16"/>
    </row>
  </sheetData>
  <sheetProtection algorithmName="SHA-512" hashValue="HmsNl4Rut229W4EMXuxdW1W0l95VGHTZyp83KwzFql5j0pzGu7BaLFupscQ0LHSyplPhwtmWXTOQ6v7q+hnM4w==" saltValue="QLkSbYGrvxH1laB+/+uEEQ==" spinCount="100000" sheet="1" objects="1" scenarios="1"/>
  <mergeCells count="9">
    <mergeCell ref="A1:B1"/>
    <mergeCell ref="D7:D11"/>
    <mergeCell ref="A2:B2"/>
    <mergeCell ref="A3:B3"/>
    <mergeCell ref="A4:B4"/>
    <mergeCell ref="A5:B5"/>
    <mergeCell ref="A7:A9"/>
    <mergeCell ref="A10:A11"/>
    <mergeCell ref="A6:B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CD6B2-92F7-4094-B272-DA50DD2232EB}">
  <dimension ref="A1:P15"/>
  <sheetViews>
    <sheetView showGridLines="0" topLeftCell="A3" zoomScale="90" zoomScaleNormal="90" workbookViewId="0">
      <selection activeCell="C7" sqref="C7"/>
    </sheetView>
  </sheetViews>
  <sheetFormatPr defaultColWidth="8.7265625" defaultRowHeight="12" x14ac:dyDescent="0.3"/>
  <cols>
    <col min="1" max="1" width="25.08984375" style="8" customWidth="1"/>
    <col min="2" max="2" width="17.1796875" style="8" customWidth="1"/>
    <col min="3" max="3" width="22" style="35" customWidth="1"/>
    <col min="4" max="4" width="36.54296875" style="8" customWidth="1"/>
    <col min="5" max="5" width="22.81640625" style="8" customWidth="1"/>
    <col min="6" max="6" width="36.54296875" style="8" customWidth="1"/>
    <col min="7" max="7" width="23" style="8" customWidth="1"/>
    <col min="8" max="8" width="36.54296875" style="8" customWidth="1"/>
    <col min="9" max="16384" width="8.7265625" style="8"/>
  </cols>
  <sheetData>
    <row r="1" spans="1:16" ht="20" customHeight="1" thickTop="1" x14ac:dyDescent="0.3">
      <c r="A1" s="81" t="s">
        <v>25</v>
      </c>
      <c r="B1" s="82"/>
      <c r="C1" s="83" t="s">
        <v>6</v>
      </c>
      <c r="D1" s="83"/>
      <c r="E1" s="83" t="s">
        <v>7</v>
      </c>
      <c r="F1" s="83"/>
      <c r="G1" s="83" t="s">
        <v>8</v>
      </c>
      <c r="H1" s="84"/>
    </row>
    <row r="2" spans="1:16" ht="39.65" customHeight="1" x14ac:dyDescent="0.3">
      <c r="A2" s="9" t="str">
        <f>'WAARDEN KWALITEIT'!A2</f>
        <v>2.1 “Partnership”</v>
      </c>
      <c r="B2" s="36"/>
      <c r="C2" s="37" t="s">
        <v>24</v>
      </c>
      <c r="D2" s="40" t="s">
        <v>9</v>
      </c>
      <c r="E2" s="37" t="s">
        <v>24</v>
      </c>
      <c r="F2" s="40" t="s">
        <v>9</v>
      </c>
      <c r="G2" s="37" t="s">
        <v>24</v>
      </c>
      <c r="H2" s="41" t="s">
        <v>9</v>
      </c>
    </row>
    <row r="3" spans="1:16" ht="39.65" customHeight="1" x14ac:dyDescent="0.3">
      <c r="A3" s="9" t="str">
        <f>'WAARDEN KWALITEIT'!A3</f>
        <v xml:space="preserve">2.2 “Betaalbare &amp; verantwoorde producten voor studenten” </v>
      </c>
      <c r="B3" s="36"/>
      <c r="C3" s="37" t="s">
        <v>24</v>
      </c>
      <c r="D3" s="40" t="s">
        <v>9</v>
      </c>
      <c r="E3" s="37" t="s">
        <v>24</v>
      </c>
      <c r="F3" s="40" t="s">
        <v>9</v>
      </c>
      <c r="G3" s="37" t="s">
        <v>24</v>
      </c>
      <c r="H3" s="41" t="s">
        <v>9</v>
      </c>
    </row>
    <row r="4" spans="1:16" ht="39.65" customHeight="1" x14ac:dyDescent="0.3">
      <c r="A4" s="9" t="str">
        <f>'WAARDEN KWALITEIT'!A4</f>
        <v xml:space="preserve">2.3 “Duurzaamheid” </v>
      </c>
      <c r="B4" s="36"/>
      <c r="C4" s="37" t="s">
        <v>24</v>
      </c>
      <c r="D4" s="40" t="s">
        <v>9</v>
      </c>
      <c r="E4" s="37" t="s">
        <v>24</v>
      </c>
      <c r="F4" s="40" t="s">
        <v>9</v>
      </c>
      <c r="G4" s="37" t="s">
        <v>24</v>
      </c>
      <c r="H4" s="41" t="s">
        <v>9</v>
      </c>
    </row>
    <row r="5" spans="1:16" ht="39.65" customHeight="1" x14ac:dyDescent="0.3">
      <c r="A5" s="9" t="str">
        <f>'WAARDEN KWALITEIT'!A5</f>
        <v xml:space="preserve">2.4 “Demo webshop ”  </v>
      </c>
      <c r="B5" s="36"/>
      <c r="C5" s="37" t="s">
        <v>24</v>
      </c>
      <c r="D5" s="40" t="s">
        <v>9</v>
      </c>
      <c r="E5" s="37" t="s">
        <v>24</v>
      </c>
      <c r="F5" s="40" t="s">
        <v>9</v>
      </c>
      <c r="G5" s="37" t="s">
        <v>24</v>
      </c>
      <c r="H5" s="41" t="s">
        <v>9</v>
      </c>
    </row>
    <row r="6" spans="1:16" ht="16" customHeight="1" x14ac:dyDescent="0.3">
      <c r="A6" s="85" t="str">
        <f>'WAARDEN KWALITEIT'!A7</f>
        <v>2.5 “Kwaliteit producten”  NHL Stenden hogeschool</v>
      </c>
      <c r="B6" s="38" t="str">
        <f>'WAARDEN KWALITEIT'!B7</f>
        <v>Dubbelwandige thermobeker</v>
      </c>
      <c r="C6" s="39" t="s">
        <v>23</v>
      </c>
      <c r="D6" s="40" t="s">
        <v>9</v>
      </c>
      <c r="E6" s="39" t="s">
        <v>23</v>
      </c>
      <c r="F6" s="40" t="s">
        <v>9</v>
      </c>
      <c r="G6" s="39" t="s">
        <v>23</v>
      </c>
      <c r="H6" s="41" t="s">
        <v>9</v>
      </c>
    </row>
    <row r="7" spans="1:16" ht="16" customHeight="1" x14ac:dyDescent="0.3">
      <c r="A7" s="85"/>
      <c r="B7" s="38" t="str">
        <f>'WAARDEN KWALITEIT'!B8</f>
        <v>Unisex Hoodie</v>
      </c>
      <c r="C7" s="39" t="s">
        <v>23</v>
      </c>
      <c r="D7" s="40" t="s">
        <v>9</v>
      </c>
      <c r="E7" s="39" t="s">
        <v>23</v>
      </c>
      <c r="F7" s="40" t="s">
        <v>9</v>
      </c>
      <c r="G7" s="39" t="s">
        <v>23</v>
      </c>
      <c r="H7" s="41" t="s">
        <v>9</v>
      </c>
    </row>
    <row r="8" spans="1:16" ht="16" customHeight="1" x14ac:dyDescent="0.3">
      <c r="A8" s="85"/>
      <c r="B8" s="38" t="str">
        <f>'WAARDEN KWALITEIT'!B9</f>
        <v>Duurzame pen</v>
      </c>
      <c r="C8" s="39" t="s">
        <v>23</v>
      </c>
      <c r="D8" s="40" t="s">
        <v>9</v>
      </c>
      <c r="E8" s="39" t="s">
        <v>23</v>
      </c>
      <c r="F8" s="40" t="s">
        <v>9</v>
      </c>
      <c r="G8" s="39" t="s">
        <v>23</v>
      </c>
      <c r="H8" s="41" t="s">
        <v>9</v>
      </c>
    </row>
    <row r="9" spans="1:16" ht="20" customHeight="1" thickBot="1" x14ac:dyDescent="0.35">
      <c r="A9" s="10"/>
      <c r="B9" s="11"/>
      <c r="C9" s="34"/>
      <c r="D9" s="11"/>
      <c r="E9" s="11"/>
      <c r="F9" s="11"/>
      <c r="G9" s="11"/>
      <c r="H9" s="12"/>
      <c r="I9" s="42"/>
      <c r="J9" s="43"/>
      <c r="K9" s="44"/>
      <c r="L9" s="45"/>
      <c r="M9" s="44"/>
      <c r="N9" s="45"/>
      <c r="O9" s="44"/>
      <c r="P9" s="46"/>
    </row>
    <row r="10" spans="1:16" ht="16" customHeight="1" thickTop="1" thickBot="1" x14ac:dyDescent="0.35">
      <c r="A10" s="48"/>
      <c r="B10" s="49"/>
      <c r="C10" s="50"/>
      <c r="D10" s="49"/>
      <c r="E10" s="49"/>
      <c r="F10" s="49"/>
      <c r="G10" s="49"/>
      <c r="H10" s="51"/>
      <c r="I10" s="47"/>
      <c r="J10" s="43"/>
      <c r="K10" s="44"/>
      <c r="L10" s="45"/>
      <c r="M10" s="44"/>
      <c r="N10" s="45"/>
      <c r="O10" s="44"/>
      <c r="P10" s="45"/>
    </row>
    <row r="11" spans="1:16" ht="20" customHeight="1" thickTop="1" x14ac:dyDescent="0.3">
      <c r="A11" s="81" t="s">
        <v>26</v>
      </c>
      <c r="B11" s="82"/>
      <c r="C11" s="83" t="s">
        <v>6</v>
      </c>
      <c r="D11" s="83"/>
      <c r="E11" s="83" t="s">
        <v>7</v>
      </c>
      <c r="F11" s="83"/>
      <c r="G11" s="83" t="s">
        <v>8</v>
      </c>
      <c r="H11" s="84"/>
    </row>
    <row r="12" spans="1:16" ht="16" customHeight="1" x14ac:dyDescent="0.3">
      <c r="A12" s="85" t="str">
        <f>'WAARDEN KWALITEIT'!A10</f>
        <v>2.5 “Kwaliteit producten”  NHG Hotel</v>
      </c>
      <c r="B12" s="38" t="str">
        <f>'WAARDEN KWALITEIT'!B10</f>
        <v>Kofferlabel</v>
      </c>
      <c r="C12" s="39" t="s">
        <v>23</v>
      </c>
      <c r="D12" s="40" t="s">
        <v>9</v>
      </c>
      <c r="E12" s="39" t="s">
        <v>23</v>
      </c>
      <c r="F12" s="40" t="s">
        <v>9</v>
      </c>
      <c r="G12" s="39" t="s">
        <v>23</v>
      </c>
      <c r="H12" s="41" t="s">
        <v>9</v>
      </c>
    </row>
    <row r="13" spans="1:16" ht="14" customHeight="1" x14ac:dyDescent="0.3">
      <c r="A13" s="85"/>
      <c r="B13" s="38" t="str">
        <f>'WAARDEN KWALITEIT'!B11</f>
        <v>Sleutelkaarthoesje</v>
      </c>
      <c r="C13" s="39" t="s">
        <v>23</v>
      </c>
      <c r="D13" s="40" t="s">
        <v>9</v>
      </c>
      <c r="E13" s="39" t="s">
        <v>23</v>
      </c>
      <c r="F13" s="40" t="s">
        <v>9</v>
      </c>
      <c r="G13" s="39" t="s">
        <v>23</v>
      </c>
      <c r="H13" s="41" t="s">
        <v>9</v>
      </c>
    </row>
    <row r="14" spans="1:16" ht="12.5" thickBot="1" x14ac:dyDescent="0.35">
      <c r="A14" s="10"/>
      <c r="B14" s="11"/>
      <c r="C14" s="34"/>
      <c r="D14" s="11"/>
      <c r="E14" s="11"/>
      <c r="F14" s="11"/>
      <c r="G14" s="11"/>
      <c r="H14" s="12"/>
    </row>
    <row r="15" spans="1:16" ht="12.5" thickTop="1" x14ac:dyDescent="0.3"/>
  </sheetData>
  <sheetProtection algorithmName="SHA-512" hashValue="6dFSQ+qoX+smdGD05zVW6LeTyXj2dCt+xNlsY9vvTBhrb+UjvsC1/992Flw1rXREkWxEyUeNjKKtBeIlm13qMw==" saltValue="UjVnBOEDO9TcQLQ8I9EB8w==" spinCount="100000" sheet="1" objects="1" scenarios="1"/>
  <mergeCells count="10">
    <mergeCell ref="C1:D1"/>
    <mergeCell ref="E1:F1"/>
    <mergeCell ref="G1:H1"/>
    <mergeCell ref="A6:A8"/>
    <mergeCell ref="A1:B1"/>
    <mergeCell ref="A11:B11"/>
    <mergeCell ref="C11:D11"/>
    <mergeCell ref="E11:F11"/>
    <mergeCell ref="G11:H11"/>
    <mergeCell ref="A12:A13"/>
  </mergeCells>
  <dataValidations count="2">
    <dataValidation type="list" errorStyle="warning" allowBlank="1" showErrorMessage="1" error="Voer juiste waarde in. " sqref="E2:E5 C2:C5 G2:G5" xr:uid="{2A6EDE19-9B7C-47B1-8793-D88508C9273B}">
      <formula1>"Score,Onvoldoende,Matig,Voldoende,Goed,Uitstekend "</formula1>
    </dataValidation>
    <dataValidation type="list" errorStyle="warning" allowBlank="1" showErrorMessage="1" error="Voer juiste waarde in. " sqref="K9:K10 O9:O10 G6:G8 C6:C8 E6:E8 M9:M10 E12:E13 G12:G13 C12:C13" xr:uid="{6B8667E7-2CC0-45EF-A1E8-D98AFA4E74B7}">
      <formula1>"Score,Onvoldoende,Minder dan huidige kwaliteit maar nog aanvaardbaar,Vergelijkbaar met huidige kwaliteit of beter,"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2C38F-039A-4018-BCFB-2C70B93F54F5}">
  <dimension ref="A1:P15"/>
  <sheetViews>
    <sheetView topLeftCell="A4" workbookViewId="0">
      <selection activeCell="C13" sqref="C13"/>
    </sheetView>
  </sheetViews>
  <sheetFormatPr defaultColWidth="8.7265625" defaultRowHeight="12" x14ac:dyDescent="0.3"/>
  <cols>
    <col min="1" max="1" width="25.08984375" style="8" customWidth="1"/>
    <col min="2" max="2" width="17.1796875" style="8" customWidth="1"/>
    <col min="3" max="3" width="22" style="35" customWidth="1"/>
    <col min="4" max="4" width="36.54296875" style="8" customWidth="1"/>
    <col min="5" max="5" width="22.81640625" style="8" customWidth="1"/>
    <col min="6" max="6" width="36.54296875" style="8" customWidth="1"/>
    <col min="7" max="7" width="23" style="8" customWidth="1"/>
    <col min="8" max="8" width="36.54296875" style="8" customWidth="1"/>
    <col min="9" max="16384" width="8.7265625" style="8"/>
  </cols>
  <sheetData>
    <row r="1" spans="1:16" ht="20" customHeight="1" thickTop="1" x14ac:dyDescent="0.3">
      <c r="A1" s="81" t="s">
        <v>25</v>
      </c>
      <c r="B1" s="82"/>
      <c r="C1" s="83" t="s">
        <v>6</v>
      </c>
      <c r="D1" s="83"/>
      <c r="E1" s="83" t="s">
        <v>7</v>
      </c>
      <c r="F1" s="83"/>
      <c r="G1" s="83" t="s">
        <v>8</v>
      </c>
      <c r="H1" s="84"/>
    </row>
    <row r="2" spans="1:16" ht="39.65" customHeight="1" x14ac:dyDescent="0.3">
      <c r="A2" s="9" t="str">
        <f>'WAARDEN KWALITEIT'!A2</f>
        <v>2.1 “Partnership”</v>
      </c>
      <c r="B2" s="36"/>
      <c r="C2" s="37" t="s">
        <v>24</v>
      </c>
      <c r="D2" s="40" t="s">
        <v>9</v>
      </c>
      <c r="E2" s="37" t="s">
        <v>24</v>
      </c>
      <c r="F2" s="40" t="s">
        <v>9</v>
      </c>
      <c r="G2" s="37" t="s">
        <v>24</v>
      </c>
      <c r="H2" s="41" t="s">
        <v>9</v>
      </c>
    </row>
    <row r="3" spans="1:16" ht="39.65" customHeight="1" x14ac:dyDescent="0.3">
      <c r="A3" s="9" t="str">
        <f>'WAARDEN KWALITEIT'!A3</f>
        <v xml:space="preserve">2.2 “Betaalbare &amp; verantwoorde producten voor studenten” </v>
      </c>
      <c r="B3" s="36"/>
      <c r="C3" s="37" t="s">
        <v>24</v>
      </c>
      <c r="D3" s="40" t="s">
        <v>9</v>
      </c>
      <c r="E3" s="37" t="s">
        <v>24</v>
      </c>
      <c r="F3" s="40" t="s">
        <v>9</v>
      </c>
      <c r="G3" s="37" t="s">
        <v>24</v>
      </c>
      <c r="H3" s="41" t="s">
        <v>9</v>
      </c>
    </row>
    <row r="4" spans="1:16" ht="39.65" customHeight="1" x14ac:dyDescent="0.3">
      <c r="A4" s="9" t="str">
        <f>'WAARDEN KWALITEIT'!A4</f>
        <v xml:space="preserve">2.3 “Duurzaamheid” </v>
      </c>
      <c r="B4" s="36"/>
      <c r="C4" s="37" t="s">
        <v>24</v>
      </c>
      <c r="D4" s="40" t="s">
        <v>9</v>
      </c>
      <c r="E4" s="37" t="s">
        <v>24</v>
      </c>
      <c r="F4" s="40" t="s">
        <v>9</v>
      </c>
      <c r="G4" s="37" t="s">
        <v>24</v>
      </c>
      <c r="H4" s="41" t="s">
        <v>9</v>
      </c>
    </row>
    <row r="5" spans="1:16" ht="39.65" customHeight="1" x14ac:dyDescent="0.3">
      <c r="A5" s="9" t="str">
        <f>'WAARDEN KWALITEIT'!A5</f>
        <v xml:space="preserve">2.4 “Demo webshop ”  </v>
      </c>
      <c r="B5" s="36"/>
      <c r="C5" s="37" t="s">
        <v>24</v>
      </c>
      <c r="D5" s="40" t="s">
        <v>9</v>
      </c>
      <c r="E5" s="37" t="s">
        <v>24</v>
      </c>
      <c r="F5" s="40" t="s">
        <v>9</v>
      </c>
      <c r="G5" s="37" t="s">
        <v>24</v>
      </c>
      <c r="H5" s="41" t="s">
        <v>9</v>
      </c>
    </row>
    <row r="6" spans="1:16" ht="16" customHeight="1" x14ac:dyDescent="0.3">
      <c r="A6" s="85" t="str">
        <f>'WAARDEN KWALITEIT'!A7</f>
        <v>2.5 “Kwaliteit producten”  NHL Stenden hogeschool</v>
      </c>
      <c r="B6" s="38" t="str">
        <f>'WAARDEN KWALITEIT'!B7</f>
        <v>Dubbelwandige thermobeker</v>
      </c>
      <c r="C6" s="39" t="s">
        <v>23</v>
      </c>
      <c r="D6" s="40" t="s">
        <v>9</v>
      </c>
      <c r="E6" s="39" t="s">
        <v>23</v>
      </c>
      <c r="F6" s="40" t="s">
        <v>9</v>
      </c>
      <c r="G6" s="39" t="s">
        <v>23</v>
      </c>
      <c r="H6" s="41" t="s">
        <v>9</v>
      </c>
    </row>
    <row r="7" spans="1:16" ht="16" customHeight="1" x14ac:dyDescent="0.3">
      <c r="A7" s="85"/>
      <c r="B7" s="38" t="str">
        <f>'WAARDEN KWALITEIT'!B8</f>
        <v>Unisex Hoodie</v>
      </c>
      <c r="C7" s="39" t="s">
        <v>23</v>
      </c>
      <c r="D7" s="40" t="s">
        <v>9</v>
      </c>
      <c r="E7" s="39" t="s">
        <v>23</v>
      </c>
      <c r="F7" s="40" t="s">
        <v>9</v>
      </c>
      <c r="G7" s="39" t="s">
        <v>23</v>
      </c>
      <c r="H7" s="41" t="s">
        <v>9</v>
      </c>
    </row>
    <row r="8" spans="1:16" ht="16" customHeight="1" x14ac:dyDescent="0.3">
      <c r="A8" s="85"/>
      <c r="B8" s="38" t="str">
        <f>'WAARDEN KWALITEIT'!B9</f>
        <v>Duurzame pen</v>
      </c>
      <c r="C8" s="39" t="s">
        <v>23</v>
      </c>
      <c r="D8" s="40" t="s">
        <v>9</v>
      </c>
      <c r="E8" s="39" t="s">
        <v>23</v>
      </c>
      <c r="F8" s="40" t="s">
        <v>9</v>
      </c>
      <c r="G8" s="39" t="s">
        <v>23</v>
      </c>
      <c r="H8" s="41" t="s">
        <v>9</v>
      </c>
    </row>
    <row r="9" spans="1:16" ht="20" customHeight="1" thickBot="1" x14ac:dyDescent="0.35">
      <c r="A9" s="10"/>
      <c r="B9" s="11"/>
      <c r="C9" s="34"/>
      <c r="D9" s="11"/>
      <c r="E9" s="11"/>
      <c r="F9" s="11"/>
      <c r="G9" s="11"/>
      <c r="H9" s="12"/>
      <c r="I9" s="42"/>
      <c r="J9" s="43"/>
      <c r="K9" s="44"/>
      <c r="L9" s="45"/>
      <c r="M9" s="44"/>
      <c r="N9" s="45"/>
      <c r="O9" s="44"/>
      <c r="P9" s="46"/>
    </row>
    <row r="10" spans="1:16" ht="16" customHeight="1" thickTop="1" thickBot="1" x14ac:dyDescent="0.35">
      <c r="A10" s="48"/>
      <c r="B10" s="49"/>
      <c r="C10" s="50"/>
      <c r="D10" s="49"/>
      <c r="E10" s="49"/>
      <c r="F10" s="49"/>
      <c r="G10" s="49"/>
      <c r="H10" s="51"/>
      <c r="I10" s="47"/>
      <c r="J10" s="43"/>
      <c r="K10" s="44"/>
      <c r="L10" s="45"/>
      <c r="M10" s="44"/>
      <c r="N10" s="45"/>
      <c r="O10" s="44"/>
      <c r="P10" s="45"/>
    </row>
    <row r="11" spans="1:16" ht="20" customHeight="1" thickTop="1" x14ac:dyDescent="0.3">
      <c r="A11" s="81" t="s">
        <v>26</v>
      </c>
      <c r="B11" s="82"/>
      <c r="C11" s="83" t="s">
        <v>6</v>
      </c>
      <c r="D11" s="83"/>
      <c r="E11" s="83" t="s">
        <v>7</v>
      </c>
      <c r="F11" s="83"/>
      <c r="G11" s="83" t="s">
        <v>8</v>
      </c>
      <c r="H11" s="84"/>
    </row>
    <row r="12" spans="1:16" ht="16" customHeight="1" x14ac:dyDescent="0.3">
      <c r="A12" s="85" t="str">
        <f>'WAARDEN KWALITEIT'!A10</f>
        <v>2.5 “Kwaliteit producten”  NHG Hotel</v>
      </c>
      <c r="B12" s="38" t="str">
        <f>'WAARDEN KWALITEIT'!B10</f>
        <v>Kofferlabel</v>
      </c>
      <c r="C12" s="39" t="s">
        <v>23</v>
      </c>
      <c r="D12" s="40" t="s">
        <v>9</v>
      </c>
      <c r="E12" s="39" t="s">
        <v>23</v>
      </c>
      <c r="F12" s="40" t="s">
        <v>9</v>
      </c>
      <c r="G12" s="39" t="s">
        <v>23</v>
      </c>
      <c r="H12" s="41" t="s">
        <v>9</v>
      </c>
    </row>
    <row r="13" spans="1:16" ht="14" customHeight="1" x14ac:dyDescent="0.3">
      <c r="A13" s="85"/>
      <c r="B13" s="38" t="str">
        <f>'WAARDEN KWALITEIT'!B11</f>
        <v>Sleutelkaarthoesje</v>
      </c>
      <c r="C13" s="39" t="s">
        <v>23</v>
      </c>
      <c r="D13" s="40" t="s">
        <v>9</v>
      </c>
      <c r="E13" s="39" t="s">
        <v>23</v>
      </c>
      <c r="F13" s="40" t="s">
        <v>9</v>
      </c>
      <c r="G13" s="39" t="s">
        <v>23</v>
      </c>
      <c r="H13" s="41" t="s">
        <v>9</v>
      </c>
    </row>
    <row r="14" spans="1:16" ht="12.5" thickBot="1" x14ac:dyDescent="0.35">
      <c r="A14" s="10"/>
      <c r="B14" s="11"/>
      <c r="C14" s="34"/>
      <c r="D14" s="11"/>
      <c r="E14" s="11"/>
      <c r="F14" s="11"/>
      <c r="G14" s="11"/>
      <c r="H14" s="12"/>
    </row>
    <row r="15" spans="1:16" ht="12.5" thickTop="1" x14ac:dyDescent="0.3"/>
  </sheetData>
  <sheetProtection algorithmName="SHA-512" hashValue="8nd/RJjfw++I4EJLjw/Y+5iQIobPoeliuClv//cojIW6Yzp9h0EKT6gmue7AudGhWrMbHzV4cY8pu63OY9mZdg==" saltValue="bXH3YbPkLX8xe9b0QSb5kg==" spinCount="100000" sheet="1" objects="1" scenarios="1"/>
  <mergeCells count="10">
    <mergeCell ref="G11:H11"/>
    <mergeCell ref="A1:B1"/>
    <mergeCell ref="C1:D1"/>
    <mergeCell ref="E1:F1"/>
    <mergeCell ref="G1:H1"/>
    <mergeCell ref="A12:A13"/>
    <mergeCell ref="A6:A8"/>
    <mergeCell ref="A11:B11"/>
    <mergeCell ref="C11:D11"/>
    <mergeCell ref="E11:F11"/>
  </mergeCells>
  <dataValidations count="2">
    <dataValidation type="list" errorStyle="warning" allowBlank="1" showErrorMessage="1" error="Voer juiste waarde in. " sqref="E2:E5 C2:C5 G2:G5" xr:uid="{D19C10A3-0CD8-4B2A-AECA-3705629115EC}">
      <formula1>"Score,Onvoldoende,Matig,Voldoende,Goed,Uitstekend "</formula1>
    </dataValidation>
    <dataValidation type="list" errorStyle="warning" allowBlank="1" showErrorMessage="1" error="Voer juiste waarde in. " sqref="K9:K10 O9:O10 G6:G8 C6:C8 E6:E8 M9:M10 E12:E13 G12:G13 C12:C13" xr:uid="{E237F067-1F92-4D1E-96E0-B6ABC43DE41F}">
      <formula1>"Score,Onvoldoende,Minder dan huidige kwaliteit maar nog aanvaardbaar,Vergelijkbaar met huidige kwaliteit of beter,"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06831-D694-4D04-A918-3CD50EC805F0}">
  <dimension ref="A1:P15"/>
  <sheetViews>
    <sheetView workbookViewId="0">
      <selection activeCell="C7" sqref="C7"/>
    </sheetView>
  </sheetViews>
  <sheetFormatPr defaultColWidth="8.7265625" defaultRowHeight="12" x14ac:dyDescent="0.3"/>
  <cols>
    <col min="1" max="1" width="25.08984375" style="8" customWidth="1"/>
    <col min="2" max="2" width="17.1796875" style="8" customWidth="1"/>
    <col min="3" max="3" width="22" style="35" customWidth="1"/>
    <col min="4" max="4" width="36.54296875" style="8" customWidth="1"/>
    <col min="5" max="5" width="22.81640625" style="8" customWidth="1"/>
    <col min="6" max="6" width="36.54296875" style="8" customWidth="1"/>
    <col min="7" max="7" width="23" style="8" customWidth="1"/>
    <col min="8" max="8" width="36.54296875" style="8" customWidth="1"/>
    <col min="9" max="16384" width="8.7265625" style="8"/>
  </cols>
  <sheetData>
    <row r="1" spans="1:16" ht="20" customHeight="1" thickTop="1" x14ac:dyDescent="0.3">
      <c r="A1" s="81" t="s">
        <v>25</v>
      </c>
      <c r="B1" s="82"/>
      <c r="C1" s="83" t="s">
        <v>6</v>
      </c>
      <c r="D1" s="83"/>
      <c r="E1" s="83" t="s">
        <v>7</v>
      </c>
      <c r="F1" s="83"/>
      <c r="G1" s="83" t="s">
        <v>8</v>
      </c>
      <c r="H1" s="84"/>
    </row>
    <row r="2" spans="1:16" ht="39.65" customHeight="1" x14ac:dyDescent="0.3">
      <c r="A2" s="9" t="str">
        <f>'WAARDEN KWALITEIT'!A2</f>
        <v>2.1 “Partnership”</v>
      </c>
      <c r="B2" s="36"/>
      <c r="C2" s="37" t="s">
        <v>24</v>
      </c>
      <c r="D2" s="40" t="s">
        <v>9</v>
      </c>
      <c r="E2" s="37" t="s">
        <v>24</v>
      </c>
      <c r="F2" s="40" t="s">
        <v>9</v>
      </c>
      <c r="G2" s="37" t="s">
        <v>24</v>
      </c>
      <c r="H2" s="41" t="s">
        <v>9</v>
      </c>
    </row>
    <row r="3" spans="1:16" ht="39.65" customHeight="1" x14ac:dyDescent="0.3">
      <c r="A3" s="9" t="str">
        <f>'WAARDEN KWALITEIT'!A3</f>
        <v xml:space="preserve">2.2 “Betaalbare &amp; verantwoorde producten voor studenten” </v>
      </c>
      <c r="B3" s="36"/>
      <c r="C3" s="37" t="s">
        <v>24</v>
      </c>
      <c r="D3" s="40" t="s">
        <v>9</v>
      </c>
      <c r="E3" s="37" t="s">
        <v>24</v>
      </c>
      <c r="F3" s="40" t="s">
        <v>9</v>
      </c>
      <c r="G3" s="37" t="s">
        <v>24</v>
      </c>
      <c r="H3" s="41" t="s">
        <v>9</v>
      </c>
    </row>
    <row r="4" spans="1:16" ht="39.65" customHeight="1" x14ac:dyDescent="0.3">
      <c r="A4" s="9" t="str">
        <f>'WAARDEN KWALITEIT'!A4</f>
        <v xml:space="preserve">2.3 “Duurzaamheid” </v>
      </c>
      <c r="B4" s="36"/>
      <c r="C4" s="37" t="s">
        <v>24</v>
      </c>
      <c r="D4" s="40" t="s">
        <v>9</v>
      </c>
      <c r="E4" s="37" t="s">
        <v>24</v>
      </c>
      <c r="F4" s="40" t="s">
        <v>9</v>
      </c>
      <c r="G4" s="37" t="s">
        <v>24</v>
      </c>
      <c r="H4" s="41" t="s">
        <v>9</v>
      </c>
    </row>
    <row r="5" spans="1:16" ht="39.65" customHeight="1" x14ac:dyDescent="0.3">
      <c r="A5" s="9" t="str">
        <f>'WAARDEN KWALITEIT'!A5</f>
        <v xml:space="preserve">2.4 “Demo webshop ”  </v>
      </c>
      <c r="B5" s="36"/>
      <c r="C5" s="37" t="s">
        <v>24</v>
      </c>
      <c r="D5" s="40" t="s">
        <v>9</v>
      </c>
      <c r="E5" s="37" t="s">
        <v>24</v>
      </c>
      <c r="F5" s="40" t="s">
        <v>9</v>
      </c>
      <c r="G5" s="37" t="s">
        <v>24</v>
      </c>
      <c r="H5" s="41" t="s">
        <v>9</v>
      </c>
    </row>
    <row r="6" spans="1:16" ht="16" customHeight="1" x14ac:dyDescent="0.3">
      <c r="A6" s="85" t="str">
        <f>'WAARDEN KWALITEIT'!A7</f>
        <v>2.5 “Kwaliteit producten”  NHL Stenden hogeschool</v>
      </c>
      <c r="B6" s="38" t="str">
        <f>'WAARDEN KWALITEIT'!B7</f>
        <v>Dubbelwandige thermobeker</v>
      </c>
      <c r="C6" s="39" t="s">
        <v>23</v>
      </c>
      <c r="D6" s="40" t="s">
        <v>9</v>
      </c>
      <c r="E6" s="39" t="s">
        <v>23</v>
      </c>
      <c r="F6" s="40" t="s">
        <v>9</v>
      </c>
      <c r="G6" s="39" t="s">
        <v>23</v>
      </c>
      <c r="H6" s="41" t="s">
        <v>9</v>
      </c>
    </row>
    <row r="7" spans="1:16" ht="16" customHeight="1" x14ac:dyDescent="0.3">
      <c r="A7" s="85"/>
      <c r="B7" s="38" t="str">
        <f>'WAARDEN KWALITEIT'!B8</f>
        <v>Unisex Hoodie</v>
      </c>
      <c r="C7" s="39" t="s">
        <v>23</v>
      </c>
      <c r="D7" s="40" t="s">
        <v>9</v>
      </c>
      <c r="E7" s="39" t="s">
        <v>23</v>
      </c>
      <c r="F7" s="40" t="s">
        <v>9</v>
      </c>
      <c r="G7" s="39" t="s">
        <v>23</v>
      </c>
      <c r="H7" s="41" t="s">
        <v>9</v>
      </c>
    </row>
    <row r="8" spans="1:16" ht="16" customHeight="1" x14ac:dyDescent="0.3">
      <c r="A8" s="85"/>
      <c r="B8" s="38" t="str">
        <f>'WAARDEN KWALITEIT'!B9</f>
        <v>Duurzame pen</v>
      </c>
      <c r="C8" s="39" t="s">
        <v>23</v>
      </c>
      <c r="D8" s="40" t="s">
        <v>9</v>
      </c>
      <c r="E8" s="39" t="s">
        <v>23</v>
      </c>
      <c r="F8" s="40" t="s">
        <v>9</v>
      </c>
      <c r="G8" s="39" t="s">
        <v>23</v>
      </c>
      <c r="H8" s="41" t="s">
        <v>9</v>
      </c>
    </row>
    <row r="9" spans="1:16" ht="20" customHeight="1" thickBot="1" x14ac:dyDescent="0.35">
      <c r="A9" s="10"/>
      <c r="B9" s="11"/>
      <c r="C9" s="34"/>
      <c r="D9" s="11"/>
      <c r="E9" s="11"/>
      <c r="F9" s="11"/>
      <c r="G9" s="11"/>
      <c r="H9" s="12"/>
      <c r="I9" s="42"/>
      <c r="J9" s="43"/>
      <c r="K9" s="44"/>
      <c r="L9" s="45"/>
      <c r="M9" s="44"/>
      <c r="N9" s="45"/>
      <c r="O9" s="44"/>
      <c r="P9" s="46"/>
    </row>
    <row r="10" spans="1:16" ht="16" customHeight="1" thickTop="1" thickBot="1" x14ac:dyDescent="0.35">
      <c r="A10" s="48"/>
      <c r="B10" s="49"/>
      <c r="C10" s="50"/>
      <c r="D10" s="49"/>
      <c r="E10" s="49"/>
      <c r="F10" s="49"/>
      <c r="G10" s="49"/>
      <c r="H10" s="51"/>
      <c r="I10" s="47"/>
      <c r="J10" s="43"/>
      <c r="K10" s="44"/>
      <c r="L10" s="45"/>
      <c r="M10" s="44"/>
      <c r="N10" s="45"/>
      <c r="O10" s="44"/>
      <c r="P10" s="45"/>
    </row>
    <row r="11" spans="1:16" ht="20" customHeight="1" thickTop="1" x14ac:dyDescent="0.3">
      <c r="A11" s="81" t="s">
        <v>26</v>
      </c>
      <c r="B11" s="82"/>
      <c r="C11" s="83" t="s">
        <v>6</v>
      </c>
      <c r="D11" s="83"/>
      <c r="E11" s="83" t="s">
        <v>7</v>
      </c>
      <c r="F11" s="83"/>
      <c r="G11" s="83" t="s">
        <v>8</v>
      </c>
      <c r="H11" s="84"/>
    </row>
    <row r="12" spans="1:16" ht="16" customHeight="1" x14ac:dyDescent="0.3">
      <c r="A12" s="85" t="str">
        <f>'WAARDEN KWALITEIT'!A10</f>
        <v>2.5 “Kwaliteit producten”  NHG Hotel</v>
      </c>
      <c r="B12" s="38" t="str">
        <f>'WAARDEN KWALITEIT'!B10</f>
        <v>Kofferlabel</v>
      </c>
      <c r="C12" s="39" t="s">
        <v>23</v>
      </c>
      <c r="D12" s="40" t="s">
        <v>9</v>
      </c>
      <c r="E12" s="39" t="s">
        <v>23</v>
      </c>
      <c r="F12" s="40" t="s">
        <v>9</v>
      </c>
      <c r="G12" s="39" t="s">
        <v>23</v>
      </c>
      <c r="H12" s="41" t="s">
        <v>9</v>
      </c>
    </row>
    <row r="13" spans="1:16" ht="14" customHeight="1" x14ac:dyDescent="0.3">
      <c r="A13" s="85"/>
      <c r="B13" s="38" t="str">
        <f>'WAARDEN KWALITEIT'!B11</f>
        <v>Sleutelkaarthoesje</v>
      </c>
      <c r="C13" s="39" t="s">
        <v>23</v>
      </c>
      <c r="D13" s="40" t="s">
        <v>9</v>
      </c>
      <c r="E13" s="39" t="s">
        <v>23</v>
      </c>
      <c r="F13" s="40" t="s">
        <v>9</v>
      </c>
      <c r="G13" s="39" t="s">
        <v>23</v>
      </c>
      <c r="H13" s="41" t="s">
        <v>9</v>
      </c>
    </row>
    <row r="14" spans="1:16" ht="12.5" thickBot="1" x14ac:dyDescent="0.35">
      <c r="A14" s="10"/>
      <c r="B14" s="11"/>
      <c r="C14" s="34"/>
      <c r="D14" s="11"/>
      <c r="E14" s="11"/>
      <c r="F14" s="11"/>
      <c r="G14" s="11"/>
      <c r="H14" s="12"/>
    </row>
    <row r="15" spans="1:16" ht="12.5" thickTop="1" x14ac:dyDescent="0.3"/>
  </sheetData>
  <sheetProtection algorithmName="SHA-512" hashValue="nPx1hSRSEk/292/7sD3HSFHiGEoVYh6rfYNB7OFyW7rT87+9aCU/IDYPrEBTV+Qp6IsgjjuHZUfrCAL+PN0qCQ==" saltValue="U4eNdIImvtlDXlnqXWk/gA==" spinCount="100000" sheet="1" objects="1" scenarios="1"/>
  <mergeCells count="10">
    <mergeCell ref="G11:H11"/>
    <mergeCell ref="A1:B1"/>
    <mergeCell ref="C1:D1"/>
    <mergeCell ref="E1:F1"/>
    <mergeCell ref="G1:H1"/>
    <mergeCell ref="A12:A13"/>
    <mergeCell ref="A6:A8"/>
    <mergeCell ref="A11:B11"/>
    <mergeCell ref="C11:D11"/>
    <mergeCell ref="E11:F11"/>
  </mergeCells>
  <dataValidations count="2">
    <dataValidation type="list" errorStyle="warning" allowBlank="1" showErrorMessage="1" error="Voer juiste waarde in. " sqref="E2:E5 C2:C5 G2:G5" xr:uid="{63F70452-EF9A-4473-94CF-135EE222A10E}">
      <formula1>"Score,Onvoldoende,Matig,Voldoende,Goed,Uitstekend "</formula1>
    </dataValidation>
    <dataValidation type="list" errorStyle="warning" allowBlank="1" showErrorMessage="1" error="Voer juiste waarde in. " sqref="K9:K10 O9:O10 G6:G8 C6:C8 E6:E8 M9:M10 E12:E13 G12:G13 C12:C13" xr:uid="{D0A79E35-3EE2-40A9-ACBF-E26078529B0D}">
      <formula1>"Score,Onvoldoende,Minder dan huidige kwaliteit maar nog aanvaardbaar,Vergelijkbaar met huidige kwaliteit of beter,"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88F3-EA0C-4DFB-B1B1-F5B3DEE3CB17}">
  <dimension ref="A1:H35"/>
  <sheetViews>
    <sheetView topLeftCell="A6" zoomScale="90" zoomScaleNormal="90" workbookViewId="0">
      <selection activeCell="F34" sqref="F34"/>
    </sheetView>
  </sheetViews>
  <sheetFormatPr defaultColWidth="8.7265625" defaultRowHeight="10" x14ac:dyDescent="0.2"/>
  <cols>
    <col min="1" max="1" width="48.54296875" style="24" customWidth="1"/>
    <col min="2" max="2" width="18.36328125" style="24" customWidth="1"/>
    <col min="3" max="5" width="48.7265625" style="17" customWidth="1"/>
    <col min="6" max="6" width="35.6328125" style="17" customWidth="1"/>
    <col min="7" max="7" width="35.453125" style="17" customWidth="1"/>
    <col min="8" max="8" width="27.54296875" style="59" customWidth="1"/>
    <col min="9" max="12" width="13.54296875" style="17" customWidth="1"/>
    <col min="13" max="16384" width="8.7265625" style="17"/>
  </cols>
  <sheetData>
    <row r="1" spans="1:8" s="6" customFormat="1" ht="25.5" customHeight="1" thickTop="1" x14ac:dyDescent="0.35">
      <c r="A1" s="3" t="str">
        <f>'Beoordelaar 1'!C1</f>
        <v>Inschrijver 1</v>
      </c>
      <c r="B1" s="60"/>
      <c r="C1" s="4" t="str">
        <f>'Beoordelaar 1'!A1</f>
        <v>Naam beoordelaar NHL Stenden: &lt;&lt;&gt;&gt;</v>
      </c>
      <c r="D1" s="4" t="str">
        <f>'Beoordelaar 2'!A1</f>
        <v>Naam beoordelaar NHL Stenden: &lt;&lt;&gt;&gt;</v>
      </c>
      <c r="E1" s="4" t="str">
        <f>'Beoordelaar 3'!A1</f>
        <v>Naam beoordelaar NHL Stenden: &lt;&lt;&gt;&gt;</v>
      </c>
      <c r="F1" s="4" t="s">
        <v>10</v>
      </c>
      <c r="G1" s="4" t="s">
        <v>11</v>
      </c>
      <c r="H1" s="5" t="s">
        <v>12</v>
      </c>
    </row>
    <row r="2" spans="1:8" x14ac:dyDescent="0.2">
      <c r="A2" s="53" t="str">
        <f>'Beoordelaar 1'!$A2</f>
        <v>2.1 “Partnership”</v>
      </c>
      <c r="B2" s="53"/>
      <c r="C2" s="55" t="str">
        <f>'Beoordelaar 1'!$C2</f>
        <v>Score 
invullen met pull-down menu:</v>
      </c>
      <c r="D2" s="55" t="str">
        <f>'Beoordelaar 2'!$C2</f>
        <v>Score 
invullen met pull-down menu:</v>
      </c>
      <c r="E2" s="55" t="str">
        <f>'Beoordelaar 3'!$C2</f>
        <v>Score 
invullen met pull-down menu:</v>
      </c>
      <c r="F2" s="33" t="s">
        <v>13</v>
      </c>
      <c r="G2" s="40" t="s">
        <v>9</v>
      </c>
      <c r="H2" s="7" t="str" cm="1">
        <f t="array" ref="H2">_xlfn.IFS($F2="score invullen met pull-down menu","nog te bepalen in consensus",$F2="uitstekend",'WAARDEN KWALITEIT'!I2,$F2="goed",'WAARDEN KWALITEIT'!H2,$F2="voldoende",'WAARDEN KWALITEIT'!G2,$F2="matig",'WAARDEN KWALITEIT'!F2,CONSENSUS!$F2="onvoldoende",'WAARDEN KWALITEIT'!E2)</f>
        <v>nog te bepalen in consensus</v>
      </c>
    </row>
    <row r="3" spans="1:8" x14ac:dyDescent="0.2">
      <c r="A3" s="53" t="str">
        <f>'Beoordelaar 1'!$A3</f>
        <v xml:space="preserve">2.2 “Betaalbare &amp; verantwoorde producten voor studenten” </v>
      </c>
      <c r="B3" s="53"/>
      <c r="C3" s="55" t="str">
        <f>'Beoordelaar 1'!$C3</f>
        <v>Score 
invullen met pull-down menu:</v>
      </c>
      <c r="D3" s="55" t="str">
        <f>'Beoordelaar 2'!$C3</f>
        <v>Score 
invullen met pull-down menu:</v>
      </c>
      <c r="E3" s="55" t="str">
        <f>'Beoordelaar 3'!$C3</f>
        <v>Score 
invullen met pull-down menu:</v>
      </c>
      <c r="F3" s="33" t="s">
        <v>13</v>
      </c>
      <c r="G3" s="40" t="s">
        <v>9</v>
      </c>
      <c r="H3" s="7" t="str" cm="1">
        <f t="array" ref="H3">_xlfn.IFS($F3="score invullen met pull-down menu","nog te bepalen in consensus",$F3="uitstekend",'WAARDEN KWALITEIT'!I3,$F3="goed",'WAARDEN KWALITEIT'!H3,$F3="voldoende",'WAARDEN KWALITEIT'!G3,$F3="matig",'WAARDEN KWALITEIT'!F3,CONSENSUS!$F3="onvoldoende",'WAARDEN KWALITEIT'!E3)</f>
        <v>nog te bepalen in consensus</v>
      </c>
    </row>
    <row r="4" spans="1:8" x14ac:dyDescent="0.2">
      <c r="A4" s="53" t="str">
        <f>'Beoordelaar 1'!$A4</f>
        <v xml:space="preserve">2.3 “Duurzaamheid” </v>
      </c>
      <c r="B4" s="53"/>
      <c r="C4" s="55" t="str">
        <f>'Beoordelaar 1'!$C4</f>
        <v>Score 
invullen met pull-down menu:</v>
      </c>
      <c r="D4" s="55" t="str">
        <f>'Beoordelaar 2'!$C4</f>
        <v>Score 
invullen met pull-down menu:</v>
      </c>
      <c r="E4" s="55" t="str">
        <f>'Beoordelaar 3'!$C4</f>
        <v>Score 
invullen met pull-down menu:</v>
      </c>
      <c r="F4" s="33" t="s">
        <v>13</v>
      </c>
      <c r="G4" s="40" t="s">
        <v>9</v>
      </c>
      <c r="H4" s="7" t="str" cm="1">
        <f t="array" ref="H4">_xlfn.IFS($F4="score invullen met pull-down menu","nog te bepalen in consensus",$F4="uitstekend",'WAARDEN KWALITEIT'!I4,$F4="goed",'WAARDEN KWALITEIT'!H4,$F4="voldoende",'WAARDEN KWALITEIT'!G4,$F4="matig",'WAARDEN KWALITEIT'!F4,CONSENSUS!$F4="onvoldoende",'WAARDEN KWALITEIT'!E4)</f>
        <v>nog te bepalen in consensus</v>
      </c>
    </row>
    <row r="5" spans="1:8" x14ac:dyDescent="0.2">
      <c r="A5" s="53" t="str">
        <f>'Beoordelaar 1'!$A5</f>
        <v xml:space="preserve">2.4 “Demo webshop ”  </v>
      </c>
      <c r="B5" s="53"/>
      <c r="C5" s="55" t="str">
        <f>'Beoordelaar 1'!$C5</f>
        <v>Score 
invullen met pull-down menu:</v>
      </c>
      <c r="D5" s="55" t="str">
        <f>'Beoordelaar 2'!$C5</f>
        <v>Score 
invullen met pull-down menu:</v>
      </c>
      <c r="E5" s="55" t="str">
        <f>'Beoordelaar 3'!$C5</f>
        <v>Score 
invullen met pull-down menu:</v>
      </c>
      <c r="F5" s="33" t="s">
        <v>13</v>
      </c>
      <c r="G5" s="40" t="s">
        <v>9</v>
      </c>
      <c r="H5" s="7" t="str" cm="1">
        <f t="array" ref="H5">_xlfn.IFS($F5="score invullen met pull-down menu","nog te bepalen in consensus",$F5="uitstekend",'WAARDEN KWALITEIT'!I5,$F5="goed",'WAARDEN KWALITEIT'!H5,$F5="voldoende",'WAARDEN KWALITEIT'!G5,$F5="matig",'WAARDEN KWALITEIT'!F5,CONSENSUS!$F5="onvoldoende",'WAARDEN KWALITEIT'!E5)</f>
        <v>nog te bepalen in consensus</v>
      </c>
    </row>
    <row r="6" spans="1:8" ht="15" customHeight="1" x14ac:dyDescent="0.2">
      <c r="A6" s="87" t="str">
        <f>'Beoordelaar 1'!$A6</f>
        <v>2.5 “Kwaliteit producten”  NHL Stenden hogeschool</v>
      </c>
      <c r="B6" s="62" t="str" cm="1">
        <f t="array" ref="B6:B8">'Beoordelaar 1'!B6:B8</f>
        <v>Dubbelwandige thermobeker</v>
      </c>
      <c r="C6" s="55" t="str">
        <f>'Beoordelaar 1'!$C6</f>
        <v>Score</v>
      </c>
      <c r="D6" s="55" t="str">
        <f>'Beoordelaar 2'!$C6</f>
        <v>Score</v>
      </c>
      <c r="E6" s="55" t="str">
        <f>'Beoordelaar 3'!$C6</f>
        <v>Score</v>
      </c>
      <c r="F6" s="39" t="s">
        <v>35</v>
      </c>
      <c r="G6" s="40" t="s">
        <v>9</v>
      </c>
      <c r="H6" s="7" cm="1">
        <f t="array" ref="H6">_xlfn.IFS($F6="score invullen met pull-down menu","nog te bepalen in consensus",$F6="Vergelijkbaar met huidige kwaliteit of beter",'WAARDEN KWALITEIT'!$G$7,$F$6="Minder dan huidige kwaliteit maar nog aanvaardbaar",'WAARDEN KWALITEIT'!$F$7,$F$6="Onvoldoende",'WAARDEN KWALITEIT'!E7)</f>
        <v>1200</v>
      </c>
    </row>
    <row r="7" spans="1:8" ht="15" customHeight="1" x14ac:dyDescent="0.2">
      <c r="A7" s="87"/>
      <c r="B7" s="62" t="str">
        <v>Unisex Hoodie</v>
      </c>
      <c r="C7" s="55" t="str">
        <f>'Beoordelaar 1'!$C7</f>
        <v>Score</v>
      </c>
      <c r="D7" s="55" t="str">
        <f>'Beoordelaar 2'!$C7</f>
        <v>Score</v>
      </c>
      <c r="E7" s="55" t="str">
        <f>'Beoordelaar 3'!$C7</f>
        <v>Score</v>
      </c>
      <c r="F7" s="39" t="s">
        <v>35</v>
      </c>
      <c r="G7" s="40" t="s">
        <v>9</v>
      </c>
      <c r="H7" s="7" cm="1">
        <f t="array" ref="H7">_xlfn.IFS($F7="score invullen met pull-down menu","nog te bepalen in consensus",$F7="Vergelijkbaar met huidige kwaliteit of beter",'WAARDEN KWALITEIT'!$G$8,$F$7="Minder dan huidige kwaliteit maar nog aanvaardbaar",'WAARDEN KWALITEIT'!$F$8,$F$7="Onvoldoende",'WAARDEN KWALITEIT'!E8)</f>
        <v>1200</v>
      </c>
    </row>
    <row r="8" spans="1:8" ht="15" customHeight="1" x14ac:dyDescent="0.2">
      <c r="A8" s="87"/>
      <c r="B8" s="62" t="str">
        <v>Duurzame pen</v>
      </c>
      <c r="C8" s="55" t="str">
        <f>'Beoordelaar 1'!$C8</f>
        <v>Score</v>
      </c>
      <c r="D8" s="55" t="str">
        <f>'Beoordelaar 2'!$C8</f>
        <v>Score</v>
      </c>
      <c r="E8" s="55" t="str">
        <f>'Beoordelaar 3'!$C8</f>
        <v>Score</v>
      </c>
      <c r="F8" s="39" t="s">
        <v>13</v>
      </c>
      <c r="G8" s="40" t="s">
        <v>9</v>
      </c>
      <c r="H8" s="7" t="str" cm="1">
        <f t="array" ref="H8">_xlfn.IFS($F8="score invullen met pull-down menu","nog te bepalen in consensus",$F8="Vergelijkbaar met huidige kwaliteit of beter",'WAARDEN KWALITEIT'!$G$9,$F$8="Minder dan huidige kwaliteit maar nog aanvaardbaar",'WAARDEN KWALITEIT'!$F$9,$F$8="Onvoldoende",'WAARDEN KWALITEIT'!E9)</f>
        <v>nog te bepalen in consensus</v>
      </c>
    </row>
    <row r="9" spans="1:8" ht="15" customHeight="1" x14ac:dyDescent="0.2">
      <c r="A9" s="87" t="str">
        <f>'Beoordelaar 1'!A12</f>
        <v>2.5 “Kwaliteit producten”  NHG Hotel</v>
      </c>
      <c r="B9" s="62" t="str" cm="1">
        <f t="array" ref="B9:B10">'Beoordelaar 1'!B12:B13</f>
        <v>Kofferlabel</v>
      </c>
      <c r="C9" s="55" t="str">
        <f>'Beoordelaar 1'!$C12</f>
        <v>Score</v>
      </c>
      <c r="D9" s="55" t="str">
        <f>'Beoordelaar 2'!$C12</f>
        <v>Score</v>
      </c>
      <c r="E9" s="55" t="str">
        <f>'Beoordelaar 3'!$C12</f>
        <v>Score</v>
      </c>
      <c r="F9" s="39" t="s">
        <v>13</v>
      </c>
      <c r="G9" s="40" t="s">
        <v>9</v>
      </c>
      <c r="H9" s="7" t="str" cm="1">
        <f t="array" ref="H9">_xlfn.IFS($F9="score invullen met pull-down menu","nog te bepalen in consensus",$F9="Vergelijkbaar met huidige kwaliteit of beter",'WAARDEN KWALITEIT'!$G$10,$F$9="Minder dan huidige kwaliteit maar nog aanvaardbaar",'WAARDEN KWALITEIT'!$F$10,$F$9="Onvoldoende",'WAARDEN KWALITEIT'!E10)</f>
        <v>nog te bepalen in consensus</v>
      </c>
    </row>
    <row r="10" spans="1:8" ht="15" customHeight="1" x14ac:dyDescent="0.2">
      <c r="A10" s="87"/>
      <c r="B10" s="62" t="str">
        <v>Sleutelkaarthoesje</v>
      </c>
      <c r="C10" s="55" t="str">
        <f>'Beoordelaar 1'!$C13</f>
        <v>Score</v>
      </c>
      <c r="D10" s="55" t="str">
        <f>'Beoordelaar 2'!$C13</f>
        <v>Score</v>
      </c>
      <c r="E10" s="55" t="str">
        <f>'Beoordelaar 3'!$C13</f>
        <v>Score</v>
      </c>
      <c r="F10" s="39" t="s">
        <v>13</v>
      </c>
      <c r="G10" s="40" t="s">
        <v>9</v>
      </c>
      <c r="H10" s="7" t="str" cm="1">
        <f t="array" ref="H10">_xlfn.IFS($F10="score invullen met pull-down menu","nog te bepalen in consensus",$F10="Vergelijkbaar met huidige kwaliteit of beter",'WAARDEN KWALITEIT'!$G$11,$F$10="Minder dan huidige kwaliteit maar nog aanvaardbaar",'WAARDEN KWALITEIT'!$F$11,$F$10="Onvoldoende",'WAARDEN KWALITEIT'!E11)</f>
        <v>nog te bepalen in consensus</v>
      </c>
    </row>
    <row r="11" spans="1:8" ht="27" customHeight="1" x14ac:dyDescent="0.2">
      <c r="A11" s="56"/>
      <c r="B11" s="56"/>
      <c r="C11" s="57"/>
      <c r="D11" s="57"/>
      <c r="E11" s="58" t="s">
        <v>14</v>
      </c>
      <c r="F11" s="53" t="str">
        <f>A1</f>
        <v>Inschrijver 1</v>
      </c>
      <c r="G11" s="57"/>
      <c r="H11" s="54">
        <f>SUM(H2:H10)</f>
        <v>2400</v>
      </c>
    </row>
    <row r="12" spans="1:8" ht="10.5" thickBot="1" x14ac:dyDescent="0.25"/>
    <row r="13" spans="1:8" ht="25.5" customHeight="1" thickTop="1" x14ac:dyDescent="0.2">
      <c r="A13" s="52" t="str">
        <f>'Beoordelaar 1'!E1</f>
        <v>Inschrijver 2</v>
      </c>
      <c r="B13" s="61"/>
      <c r="C13" s="53" t="str">
        <f>'Beoordelaar 1'!A1</f>
        <v>Naam beoordelaar NHL Stenden: &lt;&lt;&gt;&gt;</v>
      </c>
      <c r="D13" s="53" t="str">
        <f>'Beoordelaar 2'!A1</f>
        <v>Naam beoordelaar NHL Stenden: &lt;&lt;&gt;&gt;</v>
      </c>
      <c r="E13" s="53" t="str">
        <f>'Beoordelaar 3'!A1</f>
        <v>Naam beoordelaar NHL Stenden: &lt;&lt;&gt;&gt;</v>
      </c>
      <c r="F13" s="53" t="s">
        <v>10</v>
      </c>
      <c r="G13" s="53" t="s">
        <v>11</v>
      </c>
      <c r="H13" s="54" t="s">
        <v>12</v>
      </c>
    </row>
    <row r="14" spans="1:8" x14ac:dyDescent="0.2">
      <c r="A14" s="53" t="str">
        <f>'Beoordelaar 1'!$A2</f>
        <v>2.1 “Partnership”</v>
      </c>
      <c r="B14" s="53"/>
      <c r="C14" s="55" t="str">
        <f>'Beoordelaar 1'!$E2</f>
        <v>Score 
invullen met pull-down menu:</v>
      </c>
      <c r="D14" s="55" t="str">
        <f>'Beoordelaar 2'!$E2</f>
        <v>Score 
invullen met pull-down menu:</v>
      </c>
      <c r="E14" s="55" t="str">
        <f>'Beoordelaar 3'!$E2</f>
        <v>Score 
invullen met pull-down menu:</v>
      </c>
      <c r="F14" s="33" t="s">
        <v>13</v>
      </c>
      <c r="G14" s="40" t="s">
        <v>9</v>
      </c>
      <c r="H14" s="7" t="str" cm="1">
        <f t="array" ref="H14">_xlfn.IFS($F14="score invullen met pull-down menu","nog te bepalen in consensus",$F14="uitstekend",'WAARDEN KWALITEIT'!I2,$F14="goed",'WAARDEN KWALITEIT'!H2,$F14="voldoende",'WAARDEN KWALITEIT'!G2,$F14="matig",'WAARDEN KWALITEIT'!F2,CONSENSUS!$F14="onvoldoende",'WAARDEN KWALITEIT'!E2)</f>
        <v>nog te bepalen in consensus</v>
      </c>
    </row>
    <row r="15" spans="1:8" x14ac:dyDescent="0.2">
      <c r="A15" s="53" t="str">
        <f>'Beoordelaar 1'!$A3</f>
        <v xml:space="preserve">2.2 “Betaalbare &amp; verantwoorde producten voor studenten” </v>
      </c>
      <c r="B15" s="53"/>
      <c r="C15" s="55" t="str">
        <f>'Beoordelaar 1'!$E3</f>
        <v>Score 
invullen met pull-down menu:</v>
      </c>
      <c r="D15" s="55" t="str">
        <f>'Beoordelaar 2'!$E3</f>
        <v>Score 
invullen met pull-down menu:</v>
      </c>
      <c r="E15" s="55" t="str">
        <f>'Beoordelaar 3'!$E3</f>
        <v>Score 
invullen met pull-down menu:</v>
      </c>
      <c r="F15" s="33" t="s">
        <v>13</v>
      </c>
      <c r="G15" s="40" t="s">
        <v>9</v>
      </c>
      <c r="H15" s="7" t="str" cm="1">
        <f t="array" ref="H15">_xlfn.IFS($F15="score invullen met pull-down menu","nog te bepalen in consensus",$F15="uitstekend",'WAARDEN KWALITEIT'!I3,$F15="goed",'WAARDEN KWALITEIT'!H3,$F15="voldoende",'WAARDEN KWALITEIT'!G3,$F15="matig",'WAARDEN KWALITEIT'!F3,CONSENSUS!$F15="onvoldoende",'WAARDEN KWALITEIT'!E3)</f>
        <v>nog te bepalen in consensus</v>
      </c>
    </row>
    <row r="16" spans="1:8" x14ac:dyDescent="0.2">
      <c r="A16" s="53" t="str">
        <f>'Beoordelaar 1'!$A4</f>
        <v xml:space="preserve">2.3 “Duurzaamheid” </v>
      </c>
      <c r="B16" s="53"/>
      <c r="C16" s="55" t="str">
        <f>'Beoordelaar 1'!$E4</f>
        <v>Score 
invullen met pull-down menu:</v>
      </c>
      <c r="D16" s="55" t="str">
        <f>'Beoordelaar 2'!$E4</f>
        <v>Score 
invullen met pull-down menu:</v>
      </c>
      <c r="E16" s="55" t="str">
        <f>'Beoordelaar 3'!$E4</f>
        <v>Score 
invullen met pull-down menu:</v>
      </c>
      <c r="F16" s="33" t="s">
        <v>13</v>
      </c>
      <c r="G16" s="40" t="s">
        <v>9</v>
      </c>
      <c r="H16" s="7" t="str" cm="1">
        <f t="array" ref="H16">_xlfn.IFS($F16="score invullen met pull-down menu","nog te bepalen in consensus",$F16="uitstekend",'WAARDEN KWALITEIT'!I4,$F16="goed",'WAARDEN KWALITEIT'!H4,$F16="voldoende",'WAARDEN KWALITEIT'!G4,$F16="matig",'WAARDEN KWALITEIT'!F4,CONSENSUS!$F16="onvoldoende",'WAARDEN KWALITEIT'!E4)</f>
        <v>nog te bepalen in consensus</v>
      </c>
    </row>
    <row r="17" spans="1:8" x14ac:dyDescent="0.2">
      <c r="A17" s="53" t="str">
        <f>'Beoordelaar 1'!$A5</f>
        <v xml:space="preserve">2.4 “Demo webshop ”  </v>
      </c>
      <c r="B17" s="53"/>
      <c r="C17" s="55" t="str">
        <f>'Beoordelaar 1'!$E5</f>
        <v>Score 
invullen met pull-down menu:</v>
      </c>
      <c r="D17" s="55" t="str">
        <f>'Beoordelaar 2'!$E5</f>
        <v>Score 
invullen met pull-down menu:</v>
      </c>
      <c r="E17" s="55" t="str">
        <f>'Beoordelaar 3'!$E5</f>
        <v>Score 
invullen met pull-down menu:</v>
      </c>
      <c r="F17" s="33" t="s">
        <v>13</v>
      </c>
      <c r="G17" s="40" t="s">
        <v>9</v>
      </c>
      <c r="H17" s="7" t="str" cm="1">
        <f t="array" ref="H17">_xlfn.IFS($F17="score invullen met pull-down menu","nog te bepalen in consensus",$F17="uitstekend",'WAARDEN KWALITEIT'!I5,$F17="goed",'WAARDEN KWALITEIT'!H5,$F17="voldoende",'WAARDEN KWALITEIT'!G5,$F17="matig",'WAARDEN KWALITEIT'!F5,CONSENSUS!$F17="onvoldoende",'WAARDEN KWALITEIT'!E5)</f>
        <v>nog te bepalen in consensus</v>
      </c>
    </row>
    <row r="18" spans="1:8" ht="11" customHeight="1" x14ac:dyDescent="0.2">
      <c r="A18" s="87" t="str">
        <f>'Beoordelaar 1'!$A6</f>
        <v>2.5 “Kwaliteit producten”  NHL Stenden hogeschool</v>
      </c>
      <c r="B18" s="62" t="str">
        <f>B6</f>
        <v>Dubbelwandige thermobeker</v>
      </c>
      <c r="C18" s="55" t="str">
        <f>'Beoordelaar 1'!$E6</f>
        <v>Score</v>
      </c>
      <c r="D18" s="55" t="str">
        <f>'Beoordelaar 2'!$E6</f>
        <v>Score</v>
      </c>
      <c r="E18" s="55" t="str">
        <f>'Beoordelaar 3'!$E6</f>
        <v>Score</v>
      </c>
      <c r="F18" s="39" t="s">
        <v>13</v>
      </c>
      <c r="G18" s="40" t="s">
        <v>9</v>
      </c>
      <c r="H18" s="7" t="str" cm="1">
        <f t="array" ref="H18">_xlfn.IFS($F18="score invullen met pull-down menu","nog te bepalen in consensus",$F18="Vergelijkbaar met huidige kwaliteit of beter",'WAARDEN KWALITEIT'!$G$7,$F18="Minder dan huidige kwaliteit maar nog aanvaardbaar",'WAARDEN KWALITEIT'!$F$7,$F18="Onvoldoende",'WAARDEN KWALITEIT'!E7)</f>
        <v>nog te bepalen in consensus</v>
      </c>
    </row>
    <row r="19" spans="1:8" ht="11" customHeight="1" x14ac:dyDescent="0.2">
      <c r="A19" s="87"/>
      <c r="B19" s="62" t="str">
        <f>B7</f>
        <v>Unisex Hoodie</v>
      </c>
      <c r="C19" s="55" t="str">
        <f>'Beoordelaar 1'!$E7</f>
        <v>Score</v>
      </c>
      <c r="D19" s="55" t="str">
        <f>'Beoordelaar 2'!$E7</f>
        <v>Score</v>
      </c>
      <c r="E19" s="55" t="str">
        <f>'Beoordelaar 3'!$E7</f>
        <v>Score</v>
      </c>
      <c r="F19" s="39" t="s">
        <v>13</v>
      </c>
      <c r="G19" s="40" t="s">
        <v>9</v>
      </c>
      <c r="H19" s="7" t="str" cm="1">
        <f t="array" ref="H19">_xlfn.IFS($F19="score invullen met pull-down menu","nog te bepalen in consensus",$F19="Vergelijkbaar met huidige kwaliteit of beter",'WAARDEN KWALITEIT'!$G$8,$F19="Minder dan huidige kwaliteit maar nog aanvaardbaar",'WAARDEN KWALITEIT'!$F$8,$F19="Onvoldoende",'WAARDEN KWALITEIT'!E8)</f>
        <v>nog te bepalen in consensus</v>
      </c>
    </row>
    <row r="20" spans="1:8" ht="11" customHeight="1" x14ac:dyDescent="0.2">
      <c r="A20" s="87"/>
      <c r="B20" s="62" t="str">
        <f>B8</f>
        <v>Duurzame pen</v>
      </c>
      <c r="C20" s="55" t="str">
        <f>'Beoordelaar 1'!$E8</f>
        <v>Score</v>
      </c>
      <c r="D20" s="55" t="str">
        <f>'Beoordelaar 2'!$E8</f>
        <v>Score</v>
      </c>
      <c r="E20" s="55" t="str">
        <f>'Beoordelaar 3'!$E8</f>
        <v>Score</v>
      </c>
      <c r="F20" s="39" t="s">
        <v>13</v>
      </c>
      <c r="G20" s="40" t="s">
        <v>9</v>
      </c>
      <c r="H20" s="7" t="str" cm="1">
        <f t="array" ref="H20">_xlfn.IFS($F20="score invullen met pull-down menu","nog te bepalen in consensus",$F20="Vergelijkbaar met huidige kwaliteit of beter",'WAARDEN KWALITEIT'!$G$9,$F20="Minder dan huidige kwaliteit maar nog aanvaardbaar",'WAARDEN KWALITEIT'!$F$9,$F20="Onvoldoende",'WAARDEN KWALITEIT'!E9)</f>
        <v>nog te bepalen in consensus</v>
      </c>
    </row>
    <row r="21" spans="1:8" ht="11" customHeight="1" x14ac:dyDescent="0.2">
      <c r="A21" s="87" t="str">
        <f>'Beoordelaar 1'!A12</f>
        <v>2.5 “Kwaliteit producten”  NHG Hotel</v>
      </c>
      <c r="B21" s="62" t="str">
        <f>B9</f>
        <v>Kofferlabel</v>
      </c>
      <c r="C21" s="55" t="str">
        <f>'Beoordelaar 1'!$E12</f>
        <v>Score</v>
      </c>
      <c r="D21" s="55" t="str">
        <f>'Beoordelaar 2'!$E12</f>
        <v>Score</v>
      </c>
      <c r="E21" s="55" t="str">
        <f>'Beoordelaar 3'!$E12</f>
        <v>Score</v>
      </c>
      <c r="F21" s="39" t="s">
        <v>13</v>
      </c>
      <c r="G21" s="40" t="s">
        <v>9</v>
      </c>
      <c r="H21" s="7" t="str" cm="1">
        <f t="array" ref="H21">_xlfn.IFS($F21="score invullen met pull-down menu","nog te bepalen in consensus",$F21="Vergelijkbaar met huidige kwaliteit of beter",'WAARDEN KWALITEIT'!$G$10,$F21="Minder dan huidige kwaliteit maar nog aanvaardbaar",'WAARDEN KWALITEIT'!$F$10,$F21="Onvoldoende",'WAARDEN KWALITEIT'!E10)</f>
        <v>nog te bepalen in consensus</v>
      </c>
    </row>
    <row r="22" spans="1:8" ht="11" customHeight="1" x14ac:dyDescent="0.2">
      <c r="A22" s="87"/>
      <c r="B22" s="62" t="str">
        <f>B10</f>
        <v>Sleutelkaarthoesje</v>
      </c>
      <c r="C22" s="55" t="str">
        <f>'Beoordelaar 1'!$E13</f>
        <v>Score</v>
      </c>
      <c r="D22" s="55" t="str">
        <f>'Beoordelaar 2'!$E13</f>
        <v>Score</v>
      </c>
      <c r="E22" s="55" t="str">
        <f>'Beoordelaar 3'!$E13</f>
        <v>Score</v>
      </c>
      <c r="F22" s="39" t="s">
        <v>13</v>
      </c>
      <c r="G22" s="40" t="s">
        <v>9</v>
      </c>
      <c r="H22" s="7" t="str" cm="1">
        <f t="array" ref="H22">_xlfn.IFS($F22="score invullen met pull-down menu","nog te bepalen in consensus",$F22="Vergelijkbaar met huidige kwaliteit of beter",'WAARDEN KWALITEIT'!$G$11,$F22="Minder dan huidige kwaliteit maar nog aanvaardbaar",'WAARDEN KWALITEIT'!$F$11,$F22="Onvoldoende",'WAARDEN KWALITEIT'!E11)</f>
        <v>nog te bepalen in consensus</v>
      </c>
    </row>
    <row r="23" spans="1:8" ht="27" customHeight="1" x14ac:dyDescent="0.2">
      <c r="A23" s="56"/>
      <c r="B23" s="56"/>
      <c r="C23" s="57"/>
      <c r="D23" s="57"/>
      <c r="E23" s="58" t="s">
        <v>14</v>
      </c>
      <c r="F23" s="53" t="str">
        <f>A13</f>
        <v>Inschrijver 2</v>
      </c>
      <c r="G23" s="57"/>
      <c r="H23" s="54">
        <f>SUM(H14:H22)</f>
        <v>0</v>
      </c>
    </row>
    <row r="24" spans="1:8" ht="10.5" thickBot="1" x14ac:dyDescent="0.25"/>
    <row r="25" spans="1:8" ht="27" customHeight="1" thickTop="1" x14ac:dyDescent="0.2">
      <c r="A25" s="52" t="str">
        <f>'Beoordelaar 1'!G1</f>
        <v>Inschrijver 3</v>
      </c>
      <c r="B25" s="61"/>
      <c r="C25" s="53" t="str">
        <f>'Beoordelaar 1'!A1</f>
        <v>Naam beoordelaar NHL Stenden: &lt;&lt;&gt;&gt;</v>
      </c>
      <c r="D25" s="53" t="str">
        <f>'Beoordelaar 2'!A1</f>
        <v>Naam beoordelaar NHL Stenden: &lt;&lt;&gt;&gt;</v>
      </c>
      <c r="E25" s="53" t="str">
        <f>'Beoordelaar 3'!A1</f>
        <v>Naam beoordelaar NHL Stenden: &lt;&lt;&gt;&gt;</v>
      </c>
      <c r="F25" s="53" t="s">
        <v>10</v>
      </c>
      <c r="G25" s="53" t="s">
        <v>11</v>
      </c>
      <c r="H25" s="54" t="s">
        <v>12</v>
      </c>
    </row>
    <row r="26" spans="1:8" x14ac:dyDescent="0.2">
      <c r="A26" s="53" t="str">
        <f>'Beoordelaar 1'!$A2</f>
        <v>2.1 “Partnership”</v>
      </c>
      <c r="B26" s="53"/>
      <c r="C26" s="55" t="str">
        <f>'Beoordelaar 1'!$G2</f>
        <v>Score 
invullen met pull-down menu:</v>
      </c>
      <c r="D26" s="55" t="str">
        <f>'Beoordelaar 2'!$G2</f>
        <v>Score 
invullen met pull-down menu:</v>
      </c>
      <c r="E26" s="55" t="str">
        <f>'Beoordelaar 3'!$G2</f>
        <v>Score 
invullen met pull-down menu:</v>
      </c>
      <c r="F26" s="33" t="s">
        <v>13</v>
      </c>
      <c r="G26" s="40" t="s">
        <v>9</v>
      </c>
      <c r="H26" s="7" t="str" cm="1">
        <f t="array" ref="H26">_xlfn.IFS($F26="score invullen met pull-down menu","nog te bepalen in consensus",$F26="uitstekend",'WAARDEN KWALITEIT'!I2,$F26="goed",'WAARDEN KWALITEIT'!H2,$F26="voldoende",'WAARDEN KWALITEIT'!G2,$F26="matig",'WAARDEN KWALITEIT'!F2,CONSENSUS!$F26="onvoldoende",'WAARDEN KWALITEIT'!E2)</f>
        <v>nog te bepalen in consensus</v>
      </c>
    </row>
    <row r="27" spans="1:8" x14ac:dyDescent="0.2">
      <c r="A27" s="53" t="str">
        <f>'Beoordelaar 1'!$A3</f>
        <v xml:space="preserve">2.2 “Betaalbare &amp; verantwoorde producten voor studenten” </v>
      </c>
      <c r="B27" s="53"/>
      <c r="C27" s="55" t="str">
        <f>'Beoordelaar 1'!$G3</f>
        <v>Score 
invullen met pull-down menu:</v>
      </c>
      <c r="D27" s="55" t="str">
        <f>'Beoordelaar 2'!$G3</f>
        <v>Score 
invullen met pull-down menu:</v>
      </c>
      <c r="E27" s="55" t="str">
        <f>'Beoordelaar 3'!$G3</f>
        <v>Score 
invullen met pull-down menu:</v>
      </c>
      <c r="F27" s="33" t="s">
        <v>13</v>
      </c>
      <c r="G27" s="40" t="s">
        <v>9</v>
      </c>
      <c r="H27" s="7" t="str" cm="1">
        <f t="array" ref="H27">_xlfn.IFS($F27="score invullen met pull-down menu","nog te bepalen in consensus",$F27="uitstekend",'WAARDEN KWALITEIT'!I3,$F27="goed",'WAARDEN KWALITEIT'!H3,$F27="voldoende",'WAARDEN KWALITEIT'!G3,$F27="matig",'WAARDEN KWALITEIT'!F3,CONSENSUS!$F27="onvoldoende",'WAARDEN KWALITEIT'!E3)</f>
        <v>nog te bepalen in consensus</v>
      </c>
    </row>
    <row r="28" spans="1:8" x14ac:dyDescent="0.2">
      <c r="A28" s="53" t="str">
        <f>'Beoordelaar 1'!$A4</f>
        <v xml:space="preserve">2.3 “Duurzaamheid” </v>
      </c>
      <c r="B28" s="53"/>
      <c r="C28" s="55" t="str">
        <f>'Beoordelaar 1'!$G4</f>
        <v>Score 
invullen met pull-down menu:</v>
      </c>
      <c r="D28" s="55" t="str">
        <f>'Beoordelaar 2'!$G4</f>
        <v>Score 
invullen met pull-down menu:</v>
      </c>
      <c r="E28" s="55" t="str">
        <f>'Beoordelaar 3'!$G4</f>
        <v>Score 
invullen met pull-down menu:</v>
      </c>
      <c r="F28" s="33" t="s">
        <v>13</v>
      </c>
      <c r="G28" s="40" t="s">
        <v>9</v>
      </c>
      <c r="H28" s="7" t="str" cm="1">
        <f t="array" ref="H28">_xlfn.IFS($F28="score invullen met pull-down menu","nog te bepalen in consensus",$F28="uitstekend",'WAARDEN KWALITEIT'!I4,$F28="goed",'WAARDEN KWALITEIT'!H4,$F28="voldoende",'WAARDEN KWALITEIT'!G4,$F28="matig",'WAARDEN KWALITEIT'!F4,CONSENSUS!$F28="onvoldoende",'WAARDEN KWALITEIT'!E4)</f>
        <v>nog te bepalen in consensus</v>
      </c>
    </row>
    <row r="29" spans="1:8" x14ac:dyDescent="0.2">
      <c r="A29" s="53" t="str">
        <f>'Beoordelaar 1'!$A5</f>
        <v xml:space="preserve">2.4 “Demo webshop ”  </v>
      </c>
      <c r="B29" s="53"/>
      <c r="C29" s="55" t="str">
        <f>'Beoordelaar 1'!$G5</f>
        <v>Score 
invullen met pull-down menu:</v>
      </c>
      <c r="D29" s="55" t="str">
        <f>'Beoordelaar 2'!$G5</f>
        <v>Score 
invullen met pull-down menu:</v>
      </c>
      <c r="E29" s="55" t="str">
        <f>'Beoordelaar 3'!$G5</f>
        <v>Score 
invullen met pull-down menu:</v>
      </c>
      <c r="F29" s="33" t="s">
        <v>13</v>
      </c>
      <c r="G29" s="40" t="s">
        <v>9</v>
      </c>
      <c r="H29" s="7" t="str" cm="1">
        <f t="array" ref="H29">_xlfn.IFS($F29="score invullen met pull-down menu","nog te bepalen in consensus",$F29="uitstekend",'WAARDEN KWALITEIT'!I5,$F29="goed",'WAARDEN KWALITEIT'!H5,$F29="voldoende",'WAARDEN KWALITEIT'!G5,$F29="matig",'WAARDEN KWALITEIT'!F5,CONSENSUS!$F29="onvoldoende",'WAARDEN KWALITEIT'!E5)</f>
        <v>nog te bepalen in consensus</v>
      </c>
    </row>
    <row r="30" spans="1:8" ht="13" customHeight="1" x14ac:dyDescent="0.2">
      <c r="A30" s="86" t="str">
        <f>'Beoordelaar 1'!$A6</f>
        <v>2.5 “Kwaliteit producten”  NHL Stenden hogeschool</v>
      </c>
      <c r="B30" s="62" t="str">
        <f>B18</f>
        <v>Dubbelwandige thermobeker</v>
      </c>
      <c r="C30" s="55" t="str">
        <f>'Beoordelaar 1'!$G6</f>
        <v>Score</v>
      </c>
      <c r="D30" s="55" t="str">
        <f>'Beoordelaar 2'!$G6</f>
        <v>Score</v>
      </c>
      <c r="E30" s="55" t="str">
        <f>'Beoordelaar 3'!$G6</f>
        <v>Score</v>
      </c>
      <c r="F30" s="39" t="s">
        <v>13</v>
      </c>
      <c r="G30" s="40" t="s">
        <v>9</v>
      </c>
      <c r="H30" s="7" t="str" cm="1">
        <f t="array" ref="H30">_xlfn.IFS($F30="score invullen met pull-down menu","nog te bepalen in consensus",$F30="Vergelijkbaar met huidige kwaliteit of beter",'WAARDEN KWALITEIT'!$G$7,$F30="Minder dan huidige kwaliteit maar nog aanvaardbaar",'WAARDEN KWALITEIT'!$F$7,$F30="Onvoldoende",'WAARDEN KWALITEIT'!E7)</f>
        <v>nog te bepalen in consensus</v>
      </c>
    </row>
    <row r="31" spans="1:8" ht="13" customHeight="1" x14ac:dyDescent="0.2">
      <c r="A31" s="86"/>
      <c r="B31" s="62" t="str">
        <f>B19</f>
        <v>Unisex Hoodie</v>
      </c>
      <c r="C31" s="55" t="str">
        <f>'Beoordelaar 1'!$G7</f>
        <v>Score</v>
      </c>
      <c r="D31" s="55" t="str">
        <f>'Beoordelaar 2'!$G7</f>
        <v>Score</v>
      </c>
      <c r="E31" s="55" t="str">
        <f>'Beoordelaar 3'!$G7</f>
        <v>Score</v>
      </c>
      <c r="F31" s="39" t="s">
        <v>13</v>
      </c>
      <c r="G31" s="40" t="s">
        <v>9</v>
      </c>
      <c r="H31" s="7" t="str" cm="1">
        <f t="array" ref="H31">_xlfn.IFS($F31="score invullen met pull-down menu","nog te bepalen in consensus",$F31="Vergelijkbaar met huidige kwaliteit of beter",'WAARDEN KWALITEIT'!$G$8,$F31="Minder dan huidige kwaliteit maar nog aanvaardbaar",'WAARDEN KWALITEIT'!$F$8,$F31="Onvoldoende",'WAARDEN KWALITEIT'!E8)</f>
        <v>nog te bepalen in consensus</v>
      </c>
    </row>
    <row r="32" spans="1:8" ht="13" customHeight="1" x14ac:dyDescent="0.2">
      <c r="A32" s="86"/>
      <c r="B32" s="62" t="str">
        <f>B20</f>
        <v>Duurzame pen</v>
      </c>
      <c r="C32" s="55" t="str">
        <f>'Beoordelaar 1'!$G8</f>
        <v>Score</v>
      </c>
      <c r="D32" s="55" t="str">
        <f>'Beoordelaar 2'!$G8</f>
        <v>Score</v>
      </c>
      <c r="E32" s="55" t="str">
        <f>'Beoordelaar 3'!$G8</f>
        <v>Score</v>
      </c>
      <c r="F32" s="39" t="s">
        <v>13</v>
      </c>
      <c r="G32" s="40" t="s">
        <v>9</v>
      </c>
      <c r="H32" s="7" t="str" cm="1">
        <f t="array" ref="H32">_xlfn.IFS($F32="score invullen met pull-down menu","nog te bepalen in consensus",$F32="Vergelijkbaar met huidige kwaliteit of beter",'WAARDEN KWALITEIT'!$G$9,$F32="Minder dan huidige kwaliteit maar nog aanvaardbaar",'WAARDEN KWALITEIT'!$F$9,$F32="Onvoldoende",'WAARDEN KWALITEIT'!E9)</f>
        <v>nog te bepalen in consensus</v>
      </c>
    </row>
    <row r="33" spans="1:8" ht="13" customHeight="1" x14ac:dyDescent="0.2">
      <c r="A33" s="86" t="str">
        <f>'Beoordelaar 1'!A12</f>
        <v>2.5 “Kwaliteit producten”  NHG Hotel</v>
      </c>
      <c r="B33" s="62" t="str">
        <f>B21</f>
        <v>Kofferlabel</v>
      </c>
      <c r="C33" s="55" t="str">
        <f>'Beoordelaar 1'!$G12</f>
        <v>Score</v>
      </c>
      <c r="D33" s="55" t="str">
        <f>'Beoordelaar 2'!$G12</f>
        <v>Score</v>
      </c>
      <c r="E33" s="55" t="str">
        <f>'Beoordelaar 3'!$G12</f>
        <v>Score</v>
      </c>
      <c r="F33" s="39" t="s">
        <v>13</v>
      </c>
      <c r="G33" s="40" t="s">
        <v>9</v>
      </c>
      <c r="H33" s="7" t="str" cm="1">
        <f t="array" ref="H33">_xlfn.IFS($F33="score invullen met pull-down menu","nog te bepalen in consensus",$F33="Vergelijkbaar met huidige kwaliteit of beter",'WAARDEN KWALITEIT'!$G$10,$F33="Minder dan huidige kwaliteit maar nog aanvaardbaar",'WAARDEN KWALITEIT'!$F$10,$F33="Onvoldoende",'WAARDEN KWALITEIT'!E10)</f>
        <v>nog te bepalen in consensus</v>
      </c>
    </row>
    <row r="34" spans="1:8" ht="13" customHeight="1" x14ac:dyDescent="0.2">
      <c r="A34" s="86"/>
      <c r="B34" s="62" t="str">
        <f>B22</f>
        <v>Sleutelkaarthoesje</v>
      </c>
      <c r="C34" s="55" t="str">
        <f>'Beoordelaar 1'!$G13</f>
        <v>Score</v>
      </c>
      <c r="D34" s="55" t="str">
        <f>'Beoordelaar 2'!$G13</f>
        <v>Score</v>
      </c>
      <c r="E34" s="55" t="str">
        <f>'Beoordelaar 3'!$G13</f>
        <v>Score</v>
      </c>
      <c r="F34" s="39" t="s">
        <v>13</v>
      </c>
      <c r="G34" s="40" t="s">
        <v>9</v>
      </c>
      <c r="H34" s="7" t="str" cm="1">
        <f t="array" ref="H34">_xlfn.IFS($F34="score invullen met pull-down menu","nog te bepalen in consensus",$F34="Vergelijkbaar met huidige kwaliteit of beter",'WAARDEN KWALITEIT'!$G$11,$F34="Minder dan huidige kwaliteit maar nog aanvaardbaar",'WAARDEN KWALITEIT'!$F$11,$F34="Onvoldoende",'WAARDEN KWALITEIT'!E11)</f>
        <v>nog te bepalen in consensus</v>
      </c>
    </row>
    <row r="35" spans="1:8" ht="27" customHeight="1" x14ac:dyDescent="0.2">
      <c r="A35" s="56"/>
      <c r="B35" s="56"/>
      <c r="C35" s="57"/>
      <c r="D35" s="57"/>
      <c r="E35" s="58" t="s">
        <v>14</v>
      </c>
      <c r="F35" s="53" t="str">
        <f>A25</f>
        <v>Inschrijver 3</v>
      </c>
      <c r="G35" s="57"/>
      <c r="H35" s="54">
        <f>SUM(H26:H34)</f>
        <v>0</v>
      </c>
    </row>
  </sheetData>
  <sheetProtection algorithmName="SHA-512" hashValue="TA4CMmy4KkOyhM61qVNzWNMKXDvIEB1Nbh3WJ7ueN1RiXTpGtFpTJnhxR6Pb8G+rwVB9XvxsnKqV5BneBlpNLg==" saltValue="tffyZanNpSHsccqJB2dLAQ==" spinCount="100000" sheet="1" objects="1" scenarios="1"/>
  <mergeCells count="6">
    <mergeCell ref="A30:A32"/>
    <mergeCell ref="A33:A34"/>
    <mergeCell ref="A18:A20"/>
    <mergeCell ref="A21:A22"/>
    <mergeCell ref="A6:A8"/>
    <mergeCell ref="A9:A10"/>
  </mergeCells>
  <phoneticPr fontId="6" type="noConversion"/>
  <dataValidations count="2">
    <dataValidation type="list" errorStyle="warning" allowBlank="1" showErrorMessage="1" error="Voer juiste waarde in. " sqref="F26:F29 F2:F5 F14:F17" xr:uid="{401B1D86-D9F3-4011-904E-2907661C1787}">
      <formula1>"Score invullen met pull-down menu,Onvoldoende,Matig,Voldoende,Goed,Uitstekend"</formula1>
    </dataValidation>
    <dataValidation type="list" errorStyle="warning" allowBlank="1" showErrorMessage="1" error="Voer juiste waarde in. " sqref="F6:F10 F18:F22 F30:F34" xr:uid="{D5FD103B-0A18-4B51-A4B8-F01F3B6BF1DC}">
      <formula1>"Score,Onvoldoende,Minder dan huidige kwaliteit maar nog aanvaardbaar,Vergelijkbaar met huidige kwaliteit of beter,"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a2f6b1-a613-41f3-8b00-03549ac1d6c0">
      <Terms xmlns="http://schemas.microsoft.com/office/infopath/2007/PartnerControls"/>
    </lcf76f155ced4ddcb4097134ff3c332f>
    <TaxCatchAll xmlns="3399340d-8ab4-4002-863e-5cb0271d3c24" xsi:nil="true"/>
    <Datum xmlns="5aa2f6b1-a613-41f3-8b00-03549ac1d6c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6DF75DF59C942ADFEC2C94BFB3FAE" ma:contentTypeVersion="19" ma:contentTypeDescription="Create a new document." ma:contentTypeScope="" ma:versionID="875971352645b1318ccdceb49d8804d6">
  <xsd:schema xmlns:xsd="http://www.w3.org/2001/XMLSchema" xmlns:xs="http://www.w3.org/2001/XMLSchema" xmlns:p="http://schemas.microsoft.com/office/2006/metadata/properties" xmlns:ns2="5aa2f6b1-a613-41f3-8b00-03549ac1d6c0" xmlns:ns3="3399340d-8ab4-4002-863e-5cb0271d3c24" targetNamespace="http://schemas.microsoft.com/office/2006/metadata/properties" ma:root="true" ma:fieldsID="a1b303f73d468c83f228c7c58949de80" ns2:_="" ns3:_="">
    <xsd:import namespace="5aa2f6b1-a613-41f3-8b00-03549ac1d6c0"/>
    <xsd:import namespace="3399340d-8ab4-4002-863e-5cb0271d3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Datu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2f6b1-a613-41f3-8b00-03549ac1d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02e4e3a-1431-4321-a2fb-937b74f002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9340d-8ab4-4002-863e-5cb0271d3c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d083b6-36cf-4cf3-b923-8f65ecd08b12}" ma:internalName="TaxCatchAll" ma:showField="CatchAllData" ma:web="3399340d-8ab4-4002-863e-5cb0271d3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600814-D61C-44B7-BA9E-CB15917242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8A226B-5741-464D-8987-1EF83629AD8D}">
  <ds:schemaRefs>
    <ds:schemaRef ds:uri="http://schemas.microsoft.com/office/2006/metadata/properties"/>
    <ds:schemaRef ds:uri="3399340d-8ab4-4002-863e-5cb0271d3c24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5aa2f6b1-a613-41f3-8b00-03549ac1d6c0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014DAE0-F41B-4DBE-AE79-23FA4F36D2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2f6b1-a613-41f3-8b00-03549ac1d6c0"/>
    <ds:schemaRef ds:uri="3399340d-8ab4-4002-863e-5cb0271d3c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WAARDEN KWALITEIT</vt:lpstr>
      <vt:lpstr>Beoordelaar 1</vt:lpstr>
      <vt:lpstr>Beoordelaar 2</vt:lpstr>
      <vt:lpstr>Beoordelaar 3</vt:lpstr>
      <vt:lpstr>CONSENSUS</vt:lpstr>
    </vt:vector>
  </TitlesOfParts>
  <Manager/>
  <Company>NHL Stenden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Oosterhoff</dc:creator>
  <cp:keywords/>
  <dc:description>Copyright NHL Stenden</dc:description>
  <cp:lastModifiedBy>Laura Oosterhoff</cp:lastModifiedBy>
  <cp:revision/>
  <dcterms:created xsi:type="dcterms:W3CDTF">2022-09-16T10:01:09Z</dcterms:created>
  <dcterms:modified xsi:type="dcterms:W3CDTF">2024-04-22T12:45:38Z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0x01010004B6DF75DF59C942ADFEC2C94BFB3FAE</vt:lpwstr>
  </property>
  <property fmtid="{D5CDD505-2E9C-101B-9397-08002B2CF9AE}" pid="3" name="MediaServiceImageTags">
    <vt:lpwstr/>
  </property>
</Properties>
</file>