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Waddinxveen_RL1484/P0834_Ondersteuning_Keuze/Producten/12. NieuwePublicatie/Functionaliteit/Wensen/"/>
    </mc:Choice>
  </mc:AlternateContent>
  <xr:revisionPtr revIDLastSave="5" documentId="8_{9D78AFBD-943F-44C0-B055-77D6C5F8611F}" xr6:coauthVersionLast="47" xr6:coauthVersionMax="47" xr10:uidLastSave="{FF99884E-50FD-4AC4-ACFB-CC02FBF0A658}"/>
  <bookViews>
    <workbookView xWindow="-76920" yWindow="-5400" windowWidth="38640" windowHeight="21120" activeTab="2" xr2:uid="{00000000-000D-0000-FFFF-FFFF00000000}"/>
  </bookViews>
  <sheets>
    <sheet name="Toelichting" sheetId="9" r:id="rId1"/>
    <sheet name="Keuzemogelijkheden" sheetId="10" r:id="rId2"/>
    <sheet name="Wensen" sheetId="4" r:id="rId3"/>
  </sheets>
  <definedNames>
    <definedName name="_xlnm._FilterDatabase" localSheetId="2" hidden="1">Wensen!$A$1:$P$201</definedName>
    <definedName name="_xlnm.Print_Area" localSheetId="2">Wensen!$A$1:$I$201</definedName>
    <definedName name="_xlnm.Print_Titles" localSheetId="2">Wensen!$1:$1</definedName>
    <definedName name="TFRL_Functionaliteit">#REF!</definedName>
    <definedName name="TM_Methodiek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01" i="4" l="1"/>
  <c r="O201" i="4"/>
  <c r="N201" i="4"/>
  <c r="M201" i="4"/>
  <c r="P199" i="4"/>
  <c r="O199" i="4"/>
  <c r="N199" i="4"/>
  <c r="M199" i="4"/>
  <c r="P196" i="4"/>
  <c r="O196" i="4"/>
  <c r="N196" i="4"/>
  <c r="M196" i="4"/>
  <c r="P194" i="4"/>
  <c r="O194" i="4"/>
  <c r="N194" i="4"/>
  <c r="M194" i="4"/>
  <c r="P192" i="4"/>
  <c r="O192" i="4"/>
  <c r="N192" i="4"/>
  <c r="M192" i="4"/>
  <c r="P190" i="4"/>
  <c r="O190" i="4"/>
  <c r="N190" i="4"/>
  <c r="M190" i="4"/>
  <c r="P189" i="4"/>
  <c r="O189" i="4"/>
  <c r="N189" i="4"/>
  <c r="M189" i="4"/>
  <c r="P188" i="4"/>
  <c r="O188" i="4"/>
  <c r="N188" i="4"/>
  <c r="M188" i="4"/>
  <c r="P186" i="4"/>
  <c r="O186" i="4"/>
  <c r="N186" i="4"/>
  <c r="M186" i="4"/>
  <c r="P184" i="4"/>
  <c r="O184" i="4"/>
  <c r="N184" i="4"/>
  <c r="M184" i="4"/>
  <c r="P182" i="4"/>
  <c r="O182" i="4"/>
  <c r="N182" i="4"/>
  <c r="M182" i="4"/>
  <c r="P179" i="4"/>
  <c r="O179" i="4"/>
  <c r="N179" i="4"/>
  <c r="M179" i="4"/>
  <c r="P178" i="4"/>
  <c r="O178" i="4"/>
  <c r="N178" i="4"/>
  <c r="M178" i="4"/>
  <c r="P175" i="4"/>
  <c r="O175" i="4"/>
  <c r="N175" i="4"/>
  <c r="M175" i="4"/>
  <c r="P174" i="4"/>
  <c r="O174" i="4"/>
  <c r="N174" i="4"/>
  <c r="M174" i="4"/>
  <c r="P172" i="4"/>
  <c r="O172" i="4"/>
  <c r="N172" i="4"/>
  <c r="M172" i="4"/>
  <c r="P169" i="4"/>
  <c r="O169" i="4"/>
  <c r="N169" i="4"/>
  <c r="M169" i="4"/>
  <c r="P166" i="4"/>
  <c r="O166" i="4"/>
  <c r="N166" i="4"/>
  <c r="M166" i="4"/>
  <c r="P164" i="4"/>
  <c r="O164" i="4"/>
  <c r="N164" i="4"/>
  <c r="M164" i="4"/>
  <c r="P163" i="4"/>
  <c r="O163" i="4"/>
  <c r="N163" i="4"/>
  <c r="M163" i="4"/>
  <c r="P160" i="4"/>
  <c r="O160" i="4"/>
  <c r="N160" i="4"/>
  <c r="M160" i="4"/>
  <c r="P159" i="4"/>
  <c r="O159" i="4"/>
  <c r="N159" i="4"/>
  <c r="M159" i="4"/>
  <c r="P157" i="4"/>
  <c r="O157" i="4"/>
  <c r="N157" i="4"/>
  <c r="M157" i="4"/>
  <c r="P156" i="4"/>
  <c r="O156" i="4"/>
  <c r="N156" i="4"/>
  <c r="M156" i="4"/>
  <c r="P155" i="4"/>
  <c r="O155" i="4"/>
  <c r="N155" i="4"/>
  <c r="M155" i="4"/>
  <c r="P153" i="4"/>
  <c r="O153" i="4"/>
  <c r="N153" i="4"/>
  <c r="M153" i="4"/>
  <c r="P150" i="4"/>
  <c r="O150" i="4"/>
  <c r="N150" i="4"/>
  <c r="M150" i="4"/>
  <c r="P148" i="4"/>
  <c r="O148" i="4"/>
  <c r="N148" i="4"/>
  <c r="M148" i="4"/>
  <c r="P146" i="4"/>
  <c r="O146" i="4"/>
  <c r="N146" i="4"/>
  <c r="M146" i="4"/>
  <c r="P144" i="4"/>
  <c r="O144" i="4"/>
  <c r="N144" i="4"/>
  <c r="M144" i="4"/>
  <c r="P141" i="4"/>
  <c r="O141" i="4"/>
  <c r="N141" i="4"/>
  <c r="M141" i="4"/>
  <c r="P139" i="4"/>
  <c r="O139" i="4"/>
  <c r="N139" i="4"/>
  <c r="M139" i="4"/>
  <c r="P137" i="4"/>
  <c r="O137" i="4"/>
  <c r="N137" i="4"/>
  <c r="M137" i="4"/>
  <c r="P136" i="4"/>
  <c r="O136" i="4"/>
  <c r="N136" i="4"/>
  <c r="M136" i="4"/>
  <c r="P135" i="4"/>
  <c r="O135" i="4"/>
  <c r="N135" i="4"/>
  <c r="M135" i="4"/>
  <c r="P134" i="4"/>
  <c r="O134" i="4"/>
  <c r="N134" i="4"/>
  <c r="M134" i="4"/>
  <c r="P132" i="4"/>
  <c r="O132" i="4"/>
  <c r="N132" i="4"/>
  <c r="M132" i="4"/>
  <c r="P129" i="4"/>
  <c r="O129" i="4"/>
  <c r="N129" i="4"/>
  <c r="M129" i="4"/>
  <c r="P128" i="4"/>
  <c r="O128" i="4"/>
  <c r="N128" i="4"/>
  <c r="M128" i="4"/>
  <c r="P127" i="4"/>
  <c r="O127" i="4"/>
  <c r="N127" i="4"/>
  <c r="M127" i="4"/>
  <c r="P124" i="4"/>
  <c r="O124" i="4"/>
  <c r="N124" i="4"/>
  <c r="M124" i="4"/>
  <c r="P123" i="4"/>
  <c r="O123" i="4"/>
  <c r="N123" i="4"/>
  <c r="M123" i="4"/>
  <c r="P122" i="4"/>
  <c r="O122" i="4"/>
  <c r="N122" i="4"/>
  <c r="M122" i="4"/>
  <c r="P119" i="4"/>
  <c r="O119" i="4"/>
  <c r="N119" i="4"/>
  <c r="M119" i="4"/>
  <c r="P118" i="4"/>
  <c r="O118" i="4"/>
  <c r="N118" i="4"/>
  <c r="M118" i="4"/>
  <c r="P117" i="4"/>
  <c r="O117" i="4"/>
  <c r="N117" i="4"/>
  <c r="M117" i="4"/>
  <c r="P116" i="4"/>
  <c r="O116" i="4"/>
  <c r="N116" i="4"/>
  <c r="M116" i="4"/>
  <c r="P114" i="4"/>
  <c r="O114" i="4"/>
  <c r="N114" i="4"/>
  <c r="M114" i="4"/>
  <c r="P113" i="4"/>
  <c r="O113" i="4"/>
  <c r="N113" i="4"/>
  <c r="M113" i="4"/>
  <c r="P111" i="4"/>
  <c r="O111" i="4"/>
  <c r="N111" i="4"/>
  <c r="M111" i="4"/>
  <c r="P110" i="4"/>
  <c r="O110" i="4"/>
  <c r="N110" i="4"/>
  <c r="M110" i="4"/>
  <c r="P109" i="4"/>
  <c r="O109" i="4"/>
  <c r="N109" i="4"/>
  <c r="M109" i="4"/>
  <c r="P108" i="4"/>
  <c r="O108" i="4"/>
  <c r="N108" i="4"/>
  <c r="M108" i="4"/>
  <c r="P106" i="4"/>
  <c r="O106" i="4"/>
  <c r="N106" i="4"/>
  <c r="M106" i="4"/>
  <c r="P105" i="4"/>
  <c r="O105" i="4"/>
  <c r="N105" i="4"/>
  <c r="M105" i="4"/>
  <c r="P102" i="4"/>
  <c r="O102" i="4"/>
  <c r="N102" i="4"/>
  <c r="M102" i="4"/>
  <c r="P99" i="4"/>
  <c r="O99" i="4"/>
  <c r="N99" i="4"/>
  <c r="M99" i="4"/>
  <c r="P98" i="4"/>
  <c r="O98" i="4"/>
  <c r="N98" i="4"/>
  <c r="M98" i="4"/>
  <c r="P97" i="4"/>
  <c r="O97" i="4"/>
  <c r="N97" i="4"/>
  <c r="M97" i="4"/>
  <c r="P95" i="4"/>
  <c r="O95" i="4"/>
  <c r="N95" i="4"/>
  <c r="M95" i="4"/>
  <c r="P93" i="4"/>
  <c r="O93" i="4"/>
  <c r="N93" i="4"/>
  <c r="M93" i="4"/>
  <c r="P92" i="4"/>
  <c r="O92" i="4"/>
  <c r="N92" i="4"/>
  <c r="M92" i="4"/>
  <c r="P90" i="4"/>
  <c r="O90" i="4"/>
  <c r="N90" i="4"/>
  <c r="M90" i="4"/>
  <c r="P89" i="4"/>
  <c r="O89" i="4"/>
  <c r="N89" i="4"/>
  <c r="M89" i="4"/>
  <c r="P88" i="4"/>
  <c r="O88" i="4"/>
  <c r="N88" i="4"/>
  <c r="M88" i="4"/>
  <c r="P87" i="4"/>
  <c r="O87" i="4"/>
  <c r="N87" i="4"/>
  <c r="M87" i="4"/>
  <c r="P86" i="4"/>
  <c r="O86" i="4"/>
  <c r="N86" i="4"/>
  <c r="M86" i="4"/>
  <c r="P85" i="4"/>
  <c r="O85" i="4"/>
  <c r="N85" i="4"/>
  <c r="M85" i="4"/>
  <c r="P84" i="4"/>
  <c r="O84" i="4"/>
  <c r="N84" i="4"/>
  <c r="M84" i="4"/>
  <c r="P82" i="4"/>
  <c r="O82" i="4"/>
  <c r="N82" i="4"/>
  <c r="M82" i="4"/>
  <c r="P80" i="4"/>
  <c r="O80" i="4"/>
  <c r="N80" i="4"/>
  <c r="M80" i="4"/>
  <c r="P79" i="4"/>
  <c r="O79" i="4"/>
  <c r="N79" i="4"/>
  <c r="M79" i="4"/>
  <c r="P77" i="4"/>
  <c r="O77" i="4"/>
  <c r="N77" i="4"/>
  <c r="M77" i="4"/>
  <c r="P76" i="4"/>
  <c r="O76" i="4"/>
  <c r="N76" i="4"/>
  <c r="M76" i="4"/>
  <c r="P75" i="4"/>
  <c r="O75" i="4"/>
  <c r="N75" i="4"/>
  <c r="M75" i="4"/>
  <c r="P73" i="4"/>
  <c r="O73" i="4"/>
  <c r="N73" i="4"/>
  <c r="M73" i="4"/>
  <c r="P72" i="4"/>
  <c r="O72" i="4"/>
  <c r="N72" i="4"/>
  <c r="M72" i="4"/>
  <c r="P71" i="4"/>
  <c r="O71" i="4"/>
  <c r="N71" i="4"/>
  <c r="M71" i="4"/>
  <c r="P69" i="4"/>
  <c r="O69" i="4"/>
  <c r="N69" i="4"/>
  <c r="M69" i="4"/>
  <c r="P67" i="4"/>
  <c r="O67" i="4"/>
  <c r="N67" i="4"/>
  <c r="M67" i="4"/>
  <c r="P66" i="4"/>
  <c r="O66" i="4"/>
  <c r="N66" i="4"/>
  <c r="M66" i="4"/>
  <c r="P65" i="4"/>
  <c r="O65" i="4"/>
  <c r="N65" i="4"/>
  <c r="M65" i="4"/>
  <c r="P63" i="4"/>
  <c r="O63" i="4"/>
  <c r="N63" i="4"/>
  <c r="M63" i="4"/>
  <c r="P62" i="4"/>
  <c r="O62" i="4"/>
  <c r="N62" i="4"/>
  <c r="M62" i="4"/>
  <c r="P61" i="4"/>
  <c r="O61" i="4"/>
  <c r="N61" i="4"/>
  <c r="M61" i="4"/>
  <c r="P60" i="4"/>
  <c r="O60" i="4"/>
  <c r="N60" i="4"/>
  <c r="M60" i="4"/>
  <c r="P59" i="4"/>
  <c r="O59" i="4"/>
  <c r="N59" i="4"/>
  <c r="M59" i="4"/>
  <c r="P58" i="4"/>
  <c r="O58" i="4"/>
  <c r="N58" i="4"/>
  <c r="M58" i="4"/>
  <c r="P57" i="4"/>
  <c r="O57" i="4"/>
  <c r="N57" i="4"/>
  <c r="M57" i="4"/>
  <c r="P56" i="4"/>
  <c r="O56" i="4"/>
  <c r="N56" i="4"/>
  <c r="M56" i="4"/>
  <c r="P55" i="4"/>
  <c r="O55" i="4"/>
  <c r="N55" i="4"/>
  <c r="M55" i="4"/>
  <c r="P54" i="4"/>
  <c r="O54" i="4"/>
  <c r="N54" i="4"/>
  <c r="M54" i="4"/>
  <c r="P52" i="4"/>
  <c r="O52" i="4"/>
  <c r="N52" i="4"/>
  <c r="M52" i="4"/>
  <c r="P51" i="4"/>
  <c r="O51" i="4"/>
  <c r="N51" i="4"/>
  <c r="M51" i="4"/>
  <c r="P50" i="4"/>
  <c r="O50" i="4"/>
  <c r="N50" i="4"/>
  <c r="M50" i="4"/>
  <c r="P49" i="4"/>
  <c r="O49" i="4"/>
  <c r="N49" i="4"/>
  <c r="M49" i="4"/>
  <c r="P47" i="4"/>
  <c r="O47" i="4"/>
  <c r="N47" i="4"/>
  <c r="M47" i="4"/>
  <c r="P46" i="4"/>
  <c r="O46" i="4"/>
  <c r="N46" i="4"/>
  <c r="M46" i="4"/>
  <c r="P45" i="4"/>
  <c r="O45" i="4"/>
  <c r="N45" i="4"/>
  <c r="M45" i="4"/>
  <c r="P44" i="4"/>
  <c r="O44" i="4"/>
  <c r="N44" i="4"/>
  <c r="M44" i="4"/>
  <c r="P43" i="4"/>
  <c r="O43" i="4"/>
  <c r="N43" i="4"/>
  <c r="M43" i="4"/>
  <c r="P42" i="4"/>
  <c r="O42" i="4"/>
  <c r="N42" i="4"/>
  <c r="M42" i="4"/>
  <c r="P41" i="4"/>
  <c r="O41" i="4"/>
  <c r="N41" i="4"/>
  <c r="M41" i="4"/>
  <c r="P40" i="4"/>
  <c r="O40" i="4"/>
  <c r="N40" i="4"/>
  <c r="M40" i="4"/>
  <c r="P38" i="4"/>
  <c r="O38" i="4"/>
  <c r="N38" i="4"/>
  <c r="M38" i="4"/>
  <c r="P37" i="4"/>
  <c r="O37" i="4"/>
  <c r="N37" i="4"/>
  <c r="M37" i="4"/>
  <c r="P35" i="4"/>
  <c r="O35" i="4"/>
  <c r="N35" i="4"/>
  <c r="M35" i="4"/>
  <c r="P32" i="4"/>
  <c r="O32" i="4"/>
  <c r="N32" i="4"/>
  <c r="M32" i="4"/>
  <c r="P30" i="4"/>
  <c r="O30" i="4"/>
  <c r="N30" i="4"/>
  <c r="M30" i="4"/>
  <c r="P28" i="4"/>
  <c r="O28" i="4"/>
  <c r="N28" i="4"/>
  <c r="M28" i="4"/>
  <c r="P25" i="4"/>
  <c r="O25" i="4"/>
  <c r="N25" i="4"/>
  <c r="M25" i="4"/>
  <c r="P23" i="4"/>
  <c r="O23" i="4"/>
  <c r="N23" i="4"/>
  <c r="M23" i="4"/>
  <c r="P21" i="4"/>
  <c r="O21" i="4"/>
  <c r="N21" i="4"/>
  <c r="M21" i="4"/>
  <c r="P19" i="4"/>
  <c r="O19" i="4"/>
  <c r="N19" i="4"/>
  <c r="M19" i="4"/>
  <c r="P17" i="4"/>
  <c r="O17" i="4"/>
  <c r="N17" i="4"/>
  <c r="M17" i="4"/>
  <c r="P15" i="4"/>
  <c r="O15" i="4"/>
  <c r="N15" i="4"/>
  <c r="M15" i="4"/>
  <c r="P14" i="4"/>
  <c r="O14" i="4"/>
  <c r="N14" i="4"/>
  <c r="M14" i="4"/>
  <c r="P12" i="4"/>
  <c r="O12" i="4"/>
  <c r="N12" i="4"/>
  <c r="M12" i="4"/>
  <c r="P10" i="4"/>
  <c r="O10" i="4"/>
  <c r="N10" i="4"/>
  <c r="M10" i="4"/>
  <c r="P8" i="4"/>
  <c r="O8" i="4"/>
  <c r="N8" i="4"/>
  <c r="M8" i="4"/>
  <c r="P7" i="4"/>
  <c r="O7" i="4"/>
  <c r="N7" i="4"/>
  <c r="M7" i="4"/>
  <c r="P6" i="4"/>
  <c r="O6" i="4"/>
  <c r="N6" i="4"/>
  <c r="M6" i="4"/>
  <c r="P4" i="4" l="1"/>
  <c r="K202" i="4"/>
  <c r="O4" i="4" l="1"/>
  <c r="N4" i="4"/>
  <c r="M4" i="4"/>
  <c r="A12" i="9"/>
  <c r="A11" i="9"/>
  <c r="A10" i="9"/>
  <c r="A9" i="9"/>
  <c r="P202" i="4" l="1"/>
  <c r="E7" i="10"/>
  <c r="B12" i="9"/>
  <c r="B11" i="9"/>
  <c r="B10" i="9"/>
  <c r="B9" i="9"/>
</calcChain>
</file>

<file path=xl/sharedStrings.xml><?xml version="1.0" encoding="utf-8"?>
<sst xmlns="http://schemas.openxmlformats.org/spreadsheetml/2006/main" count="880" uniqueCount="351">
  <si>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</si>
  <si>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</si>
  <si>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</si>
  <si>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</si>
  <si>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</si>
  <si>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</si>
  <si>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</si>
  <si>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</si>
  <si>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Omschrijving</t>
  </si>
  <si>
    <t>Verwerken als</t>
  </si>
  <si>
    <t>Tonen tijdens</t>
  </si>
  <si>
    <t>Volledig uitgewerkt en in de praktijk ervaren de gebruikers dat het naar tevredenheid in gebruik is.</t>
  </si>
  <si>
    <t>Eis</t>
  </si>
  <si>
    <t>Concept uitgewerkt, waarbij de eerste positieve ervaringen van gebruikers beschikbaar zijn. De stap naar doorontwikkeld vindt binnen een half jaar plaats.</t>
  </si>
  <si>
    <t>Eis bij implementatie</t>
  </si>
  <si>
    <t>Nog geen ervaring op dit deel en ook niet bekend of dit wordt ontwikkeld.</t>
  </si>
  <si>
    <t>Wens</t>
  </si>
  <si>
    <t>Maak uw keuze</t>
  </si>
  <si>
    <t>Maak een keuze in de kolom 'Antwoord fase'</t>
  </si>
  <si>
    <t>Naam</t>
  </si>
  <si>
    <t>Organisatie</t>
  </si>
  <si>
    <t>Automatisering</t>
  </si>
  <si>
    <t>Basisfunctionaliteit</t>
  </si>
  <si>
    <t>Objectregistratie (BOR en Geo)</t>
  </si>
  <si>
    <t>Overeenkomst</t>
  </si>
  <si>
    <t>Standaarden</t>
  </si>
  <si>
    <t>Kaders</t>
  </si>
  <si>
    <t>Functioneel beheer</t>
  </si>
  <si>
    <t>ICT</t>
  </si>
  <si>
    <t>Informatiebeveiliging</t>
  </si>
  <si>
    <t>AVG</t>
  </si>
  <si>
    <t>Informatiemanagement</t>
  </si>
  <si>
    <t>Back-up</t>
  </si>
  <si>
    <t>Ontwikkel-, test-, acceptatie- en productie-omgeving (OTAP)</t>
  </si>
  <si>
    <t>Opslaan gegevens</t>
  </si>
  <si>
    <t>SaaS</t>
  </si>
  <si>
    <t>Zoeken</t>
  </si>
  <si>
    <t>Dagelijks gebruik</t>
  </si>
  <si>
    <t>Raadplegen en visualisatie</t>
  </si>
  <si>
    <t>Afdrukken</t>
  </si>
  <si>
    <t>Invoer</t>
  </si>
  <si>
    <t>Mutaties aangeven</t>
  </si>
  <si>
    <t>Importeren en exporteren</t>
  </si>
  <si>
    <t>Historie-opbouw</t>
  </si>
  <si>
    <t>Mobiel werken</t>
  </si>
  <si>
    <t>Consistentiecontrole</t>
  </si>
  <si>
    <t>Analyse</t>
  </si>
  <si>
    <t>Help</t>
  </si>
  <si>
    <t>Lay-out schermen</t>
  </si>
  <si>
    <t>Selecteren en filteren</t>
  </si>
  <si>
    <t>Objectgegevens Geo-informatie</t>
  </si>
  <si>
    <t>Objectgegevens BOR functionaliteit</t>
  </si>
  <si>
    <t>Registratie objecten, attributen en domeinwaarden</t>
  </si>
  <si>
    <t>Plannen en begroten</t>
  </si>
  <si>
    <t>SLA</t>
  </si>
  <si>
    <t>Hoofdgroep</t>
  </si>
  <si>
    <t>Groep</t>
  </si>
  <si>
    <t>Antwoord fase (maak een keuze)</t>
  </si>
  <si>
    <t>In aanbesteding als (wordt ingevuld o.b.v. antwoord fase)</t>
  </si>
  <si>
    <t>Verificatie (wordt ingevuld o.b.v. antwoord fase)</t>
  </si>
  <si>
    <t>Behaalde punten</t>
  </si>
  <si>
    <t>In het BOR-beheersysteem is het mogelijk om conform de in gebruik zijnde versie van IMBOR met minimale datasets te werken. Dit betekent dat in het BOR-beheersysteem op basis van de minimale datasets een deel van het IMBOR-model gebruikt kan worden.</t>
  </si>
  <si>
    <t>Het BOR-beheersysteem beschikt over mutatie-afhandeling van bovengrondse en ondergrondse objecten tussen de beheeromgeving en de geo-omgeving conform het StUF-Geo IMGeo berichtenverkeer (horizontaal berichtenverkeer).</t>
  </si>
  <si>
    <t>Servicelaag</t>
  </si>
  <si>
    <t>De aanroep van een API wordt vastgelegd in logbestanden ongeacht of de aanroep succesvol was of niet.</t>
  </si>
  <si>
    <t>Het account van een gebruiker die een door de opdrachtgever zelf in te stellen periode niet heeft ingelogd, wordt automatisch bevroren.</t>
  </si>
  <si>
    <t>Common ground</t>
  </si>
  <si>
    <t>Het BOR-beheersysteem maakt gebruik van softwarecomponenten uit de Common Groundcomponentencatalogus (vindbaar op CommonGround.nl).</t>
  </si>
  <si>
    <t>In de zoekfunctie is zoekwoordherkenning aanwezig.</t>
  </si>
  <si>
    <t>Bij zoomen is het schaalniveau zelfstandig door de opdrachtgever (zonder tussenkomst inschrijver) in te stellen.</t>
  </si>
  <si>
    <t>Het is mogelijk om zelfstanding zonder ondersteuning van de inschrijver in te stellen dat periodiek standaard rapporten worden verzonden (bijvoorbeeld per email).</t>
  </si>
  <si>
    <t>Het BOR-beheersysteem verstrekt de data van de meetnetten aan BRO. Dit gebeurt handmatig via de inschrijver. Ook op basis van open standaard service uit het BOR-Beheersysteem naar BRO.</t>
  </si>
  <si>
    <t>Het in batch printen van meerdere kaarten of kaartbeelden is mogelijk.</t>
  </si>
  <si>
    <t>Het in batch kunnen printen: waarbij het BOR-beheersysteem automatisch inzoomt op de ingestelde objecten, attributen of domeinwaarden.</t>
  </si>
  <si>
    <t>Bij het afdrukvoorbeeld kan ook nog de schaal gewijzigd worden.</t>
  </si>
  <si>
    <t>Bij het afdrukvoorbeeld kan ook nog de kaart verschoven worden.</t>
  </si>
  <si>
    <t>Tijdens het afdrukken kan een korte notitie in of bij de tekeningen worden gemaakt, voordat deze analoog of digitaal wordt afgedrukt.</t>
  </si>
  <si>
    <t>Op het scherm of op een af te drukken kaart moeten de borden (zoals APV-bord en verkeersbord)  zichtbaar en leesbaar zijn, zodat e.e.a. ook gebruikt kan worden als presentatiemiddel of om het werken buiten te vergemakkelijken.</t>
  </si>
  <si>
    <t>Matenlijnen moeten toegevoegd kunnen worden en kunnen worden voorzien van maatvoering. De maatvoering en de matenlijnen moeten opgeslagen en afgedrukt kunnen worden.</t>
  </si>
  <si>
    <t>In het BOR-beheersysteem kan tijdens het toevoegen van een bijlage worden aangegeven dat deze gecomprimeerd moet worden en dat het bestand (indien mogelijk) wordt gecomprimeerd.</t>
  </si>
  <si>
    <t>Hergebruik van instellingen (mapping) voor het importeren en exporteren van gegevens moet mogelijk zijn.</t>
  </si>
  <si>
    <t>De opdrachtgever kan zelfstandig (zonder ondersteuning inschrijver) met het BOR-beheersysteem op basis van historische gegevens trendanalyse(s) maken.</t>
  </si>
  <si>
    <t>Met het BOR-beheersysteem kan de historie grafisch (kaart) en administratief getoond worden. De gegevens geven de situatie van dat moment weer.</t>
  </si>
  <si>
    <t>Raadplegen, muteren en inspecteren (grafisch en administratief) in het veld via een mobiel apparaat met en zonder internetverbinding in het BOR-beheersysteem is mogelijk.</t>
  </si>
  <si>
    <t>Het BOR-beheersysteem bevat functies om bepaalde processen (bijvoorbeeld: informatiestromen en mutatieprocessen) te kunnen monitoren en problemen te signaleren. Bijvoorbeeld via signaleringen op beeldscherm, via e-mail en via managementrapportages.</t>
  </si>
  <si>
    <t>Het moet mogelijk zijn om met het BOR-beheersysteem risicoanalyses uit te kunnen voeren. Daarbij kan gebruik gemaakt worden van alle voorkomende waarden in het BOR-beheersysteem.</t>
  </si>
  <si>
    <t>Met het BOR-beheersysteem kunnen energieberekeningen uitgevoerd worden.</t>
  </si>
  <si>
    <t>Een zoekfunctie is aanwezig in de helpfunctie (met zoekwoordherkenning).</t>
  </si>
  <si>
    <t>Het mogelijk zijn om grafisch en administratief selecties en filters te kunnen omdraaien (invert). Daarmee wordt het deel wat is geselecteerd gedeselecteerd en het andere wordt geselecteerd.</t>
  </si>
  <si>
    <t>In het BOR-beheersysteem zijn de volgende snapfuncties beschikbaar: Eindpunt, hoekpunt, kruispunt, middelpunt en punt op een object.</t>
  </si>
  <si>
    <t>Het BOR-beheersysteem bevat functionaliteit voor het registreren van plangeometrie (nog niet gerealiseerd) en voorlopige geometrie (wel gerealiseerd, maar nog niet ingemeten).</t>
  </si>
  <si>
    <t>In het BOR-beheersysteem moeten randen geautomatiseerd bepaald kunnen worden op basis van aangrenzende vlakken. De verwerking dient conform IMBOR plaats te vinden.</t>
  </si>
  <si>
    <t>Geautomatiseerde verwerking van mutaties, o.b.v. geo-voorziening, inventarisaties, revisies, aannemers en buitendienst is mogelijk binnen het BOR-beheersysteem.</t>
  </si>
  <si>
    <t>Het BOR-beheersysteem bepaald automatisch de lengte van de as in de vlakobjecten.</t>
  </si>
  <si>
    <t>Aansluiting op het Gegevenswoordenboek Stedelijk Water: een applicatie kan geautomatiseerd en wellicht zelfs met een automatische update-routine de rioleringsdata periodiek (wekelijks, maandelijks, per kwartaal) aan de GWSW-server aan bieden.</t>
  </si>
  <si>
    <t>Bij een formulier van een object is het mogelijk om de resultaten van elke inspectiemethodiek in een apart tabblad weer te geven.</t>
  </si>
  <si>
    <t>Het BOR-beheersysteem heeft de functionaliteit om radarinspecties te verwerken en de gegevens beschikbaar te stellen.</t>
  </si>
  <si>
    <t>NEN inspectieregels moeten opgenomen worden in het BOR-beheersysteem en zijn ook doorzoekbaar.</t>
  </si>
  <si>
    <t>Het BOR-beheersysteem kan een inspectie uitvoeren door op een willekeurige locatie een punt te plaatsen. De inspectiegegevens (attributen en domeinwaarden) zijn gerelateerd aan dat (inspectie)punt en  zijn beschikbaar binnen het BOR-beheersysteem.</t>
  </si>
  <si>
    <t>Op basis van (voorlopige) projectgrenzen is het mogelijk om binnen het BOR-beheersysteem de kostenberekening (budgettering) van (een deel van) de objecten te laten doorrekenen.</t>
  </si>
  <si>
    <t>Aantal behaalde punten:</t>
  </si>
  <si>
    <t>Inschrijver</t>
  </si>
  <si>
    <t>Functie</t>
  </si>
  <si>
    <t>Onderneming</t>
  </si>
  <si>
    <t>Handtekening</t>
  </si>
  <si>
    <t>Plaats en datum</t>
  </si>
  <si>
    <t>Punten wens</t>
  </si>
  <si>
    <t>Wens bij implementatie</t>
  </si>
  <si>
    <t>Type wens</t>
  </si>
  <si>
    <t>n.v.t.</t>
  </si>
  <si>
    <t>Rollen, taken en rechten</t>
  </si>
  <si>
    <t>Het BOR-beheersysteem kan bodeminformatie uit de BRO, het DINO loket, eigen archief en data uit databases van landelijk opererende onderzoeksbureau tonen. Het is daarbij direct duidelijk waar dit vandaan komt en ook per 'laag'aan en uit te zetten.</t>
  </si>
  <si>
    <t>Het BOR beheersysteem kan de uitgewerkte boor en sondeerstaten direct vanuit de kaart met bodeminformatie tonen.</t>
  </si>
  <si>
    <t>Met het BOR-beheersysteem is het mogelijk om zonder installatie van een losse pdf-printer overzichten te
printen.</t>
  </si>
  <si>
    <t>Het maken van selectie- en filtercriteria is door de gebruiker als 'tekst' in te typen (niet alleen door bijvoorbeeld het selecteren van de stappen uit een menu).</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</si>
  <si>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</si>
  <si>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</si>
  <si>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</si>
  <si>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</si>
  <si>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</si>
  <si>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Gelieve het formulier in te vullen. Het formulier geeft met een rode kleur aan dat u nog geen keuze heeft gemaakt. Afhankelijk van de keuze  worden de punten automatisch berekend en kleurt de regel conform tabblad keuzemogelijkheden.</t>
  </si>
  <si>
    <t>Het BOR-beheersysteem beschikt over een mogelijkheid om documenten aan objecten te koppelen via een link naar het document in het documentmanagementsysteem (documentregistratie) en naar documenten die niet in het documentmanagementsysteem staan.</t>
  </si>
  <si>
    <t>Het BOR-beheersysteem beschikt over de functionaliteit voor de uitwisseling van gegevens van en naar een extern gegevensmagazijn te distribueren, bij voorkeur API's.</t>
  </si>
  <si>
    <t>Het BOR-beheersysteem en de bijbehorende database is bewezen schaalbaar en biedt mogelijkheden voor performanceverhoging, fail-over en loadbalancing.</t>
  </si>
  <si>
    <t>Cloudopslag en/of interne opslag is mogelijk. De opdrachtgever kan zelf bepalen waar de data wordt opgeslagen. Ook is later overstappen door de opdrachtgever zelfstandig (zonder ondersteuning inschrijver) te realiseren.</t>
  </si>
  <si>
    <t>Het BOR-beheersysteem moet op basis van afspraken (denk aan geplande werkzaamheden) een waarschuwing geven in het BOR-beheersysteem.</t>
  </si>
  <si>
    <t>Binnen het BOR-beheersysteem zijn door de functioneel beheerder zelfstandig meerdere standaard kaarten per vakdiscipline voor af te drukken in te stellen. Daarin zijn minimaal beschikbaar: een kader, stempel, legenda, titel, schaalbalk en noordpijl.</t>
  </si>
  <si>
    <t>De gebruiker (afhankelijk van de rechten) moet handmatig en op basis van scripts gegevens kunnen im- en exporteren. In de praktijk zal dit voornamelijk plaats gaan vinden door de functioneel beheerder.</t>
  </si>
  <si>
    <t>Het BOR-beheersysteem biedt de functionaliteit om alle kaartlagen te prioriteren om deze in de juiste volgorde weer te geven. Deze volgorde blijft gehandhaafd bij het afdrukken.</t>
  </si>
  <si>
    <t>Het kopiëren van objecten inclusief alle attributen en dynamische gegevens zoals maatregelen, onderhoudsplan, uitgevoerd werk) moet mogelijk zijn.</t>
  </si>
  <si>
    <t>Voor het tekenen van de geometrie kunnen bestanden in gangbare CAD- en GIS-formaten (waaronder DGN-formaat, DWG-formaat, shape, Oracle Spatial), GML-formaat en StUF-Geo als reference gekoppeld worden. Hieruit kan ook gekopieerd worden.</t>
  </si>
  <si>
    <t>Automatisch gegevens bijwerken/uitrekenen</t>
  </si>
  <si>
    <t>Het BOR-beheersysteem beschikt over functionaliteit om objectgegevens uit de revisiefase geautomatiseerd over te nemen vanuit een NLCS-bestand als nieuwe IMBOR objecten en bijbehorende objectgegevens binnen het BOR-beheersysteem.</t>
  </si>
  <si>
    <t>Het is mogelijk om bij een object de geometrie te verwijderen en deze op een later tijdstip weer zelfstandig eenvoudig toe te voegen." Daarbij dient wel historie-opbouw plaats te vinden.</t>
  </si>
  <si>
    <t>Fasering</t>
  </si>
  <si>
    <t>De functioneel beheerder dient uit systeemlogging rapporten te kunnen genereren.</t>
  </si>
  <si>
    <t>Bij het opslaan van wachtwoorden dienen hashing en salting te worden gebruikt.</t>
  </si>
  <si>
    <t>Updates zijn uiterlijk een (1) maand voor inwerking treding van nieuwe Europese en rijks wet- en regelgeving beschikbaar.</t>
  </si>
  <si>
    <t>Gegevens binnen de SaaS-applicatie dienen versleuteld opgeslagen te worden. De gebruikte TLS­versies, cryptografische algoritmes, sleutellengtes en keuze van groepen moeten door de NSCS beoordeeld worden met de kwalificatie “goed” of “voldoende”.</t>
  </si>
  <si>
    <t>De SaaS-applicatie dient een kopieerfunctie te ondersteunen (knippen, plakken, kopiëren), op een gelijke wijze als het gebruik binnen de Windows-omgeving. De toetscombinaties Ctrl + C, Ctrl + X en Ctrl + V kunnen gebruikt worden.</t>
  </si>
  <si>
    <t>Opdrachtgever wenst inzicht te hebben in de wijziging(en) die in een release zijn opgenomen. Opdrachtnemer informeert Opdrachtgever op actieve wijze over releases.</t>
  </si>
  <si>
    <t>In het geval een restore van data nodig is, kan de afgesproken dienstverlening binnen 24 uur worden gecontinueerd. Er mag sprake zijn van maximaal twaalf (12) uur dataverlies. Back-ups worden gemaakt terwijl de volledige SaaS-applicatie ‘online’ is.</t>
  </si>
  <si>
    <t>Te behalen punten:</t>
  </si>
  <si>
    <t>Tonen tijdens demonstratie, verificatie en oplevering. Aantoonbaar dat gebruikers het naar tevredenheid ervaren.</t>
  </si>
  <si>
    <t>Tijdens verificatie stappen aantonen, waaruit blijkt dat het binnen een half jaar is doorontwikkeld. Van het concept aantonen dat eerste positieve ervaringen van gebruikers aanwezig zijn.</t>
  </si>
  <si>
    <t xml:space="preserve"> Bij verificatie stappen aantonen, waaruit blijkt  dat het in ontwikkeling is en bij oplevering conform de planning van implementatie volledig is doorontwikkeld.</t>
  </si>
  <si>
    <t>De wens is bij implementatie volledig beschikbaar binnen de standaard software.</t>
  </si>
  <si>
    <t>Kan en hoeft tijdens de volgende fasen niet te worden aangetoond dat het operationeel is.</t>
  </si>
  <si>
    <t>14</t>
  </si>
  <si>
    <t>01</t>
  </si>
  <si>
    <t>IMPF2</t>
  </si>
  <si>
    <t>06</t>
  </si>
  <si>
    <t>1</t>
  </si>
  <si>
    <t>7</t>
  </si>
  <si>
    <t>17</t>
  </si>
  <si>
    <t>Uitwisseling; uitwisselstandaarden</t>
  </si>
  <si>
    <t>04</t>
  </si>
  <si>
    <t>Informatievoorziening (Documenten)</t>
  </si>
  <si>
    <t>IMPF4</t>
  </si>
  <si>
    <t>05</t>
  </si>
  <si>
    <t>Informatievoorziening (Meldingen)</t>
  </si>
  <si>
    <t>3</t>
  </si>
  <si>
    <t>Informatievoorziening (Portaal)</t>
  </si>
  <si>
    <t>IMPF3</t>
  </si>
  <si>
    <t>08</t>
  </si>
  <si>
    <t>Informatievoorziening (Projecten en activiteiten)</t>
  </si>
  <si>
    <t>10</t>
  </si>
  <si>
    <t>Informatievoorziening (Extra BOR-beheersysteem)</t>
  </si>
  <si>
    <t>18</t>
  </si>
  <si>
    <t>16</t>
  </si>
  <si>
    <t>12</t>
  </si>
  <si>
    <t>02</t>
  </si>
  <si>
    <t>11</t>
  </si>
  <si>
    <t>13</t>
  </si>
  <si>
    <t>03</t>
  </si>
  <si>
    <t>6</t>
  </si>
  <si>
    <t>IMPF1</t>
  </si>
  <si>
    <t>4</t>
  </si>
  <si>
    <t>15</t>
  </si>
  <si>
    <t>19</t>
  </si>
  <si>
    <t>20</t>
  </si>
  <si>
    <t>22</t>
  </si>
  <si>
    <t>07</t>
  </si>
  <si>
    <t>09</t>
  </si>
  <si>
    <t>9</t>
  </si>
  <si>
    <t>IMBOR (Informatiemodel Beheer Openbare Ruimte)</t>
  </si>
  <si>
    <t>De gebruiker moet objecten grafisch kunnen samenvoegen en bepalen welke gegevens van welk object worden behouden.</t>
  </si>
  <si>
    <t>De gebruiker moet objecten grafisch kunnen splitsen.</t>
  </si>
  <si>
    <t>Inventariseren</t>
  </si>
  <si>
    <t>Inwinnen objectgegevens</t>
  </si>
  <si>
    <t>Kwalitatieve gegevens (inspecteren)</t>
  </si>
  <si>
    <t>32</t>
  </si>
  <si>
    <t>Technisch inspecteren</t>
  </si>
  <si>
    <t>23</t>
  </si>
  <si>
    <t>Plannen en begroten (algemeen)</t>
  </si>
  <si>
    <t>Informatievoorziening</t>
  </si>
  <si>
    <t>Extra software</t>
  </si>
  <si>
    <t>Verkeerstellingen</t>
  </si>
  <si>
    <t>Plantopografie</t>
  </si>
  <si>
    <t>Raadplegen</t>
  </si>
  <si>
    <t>Visualiseren gegevens</t>
  </si>
  <si>
    <t>25</t>
  </si>
  <si>
    <t>Schouwen BOR</t>
  </si>
  <si>
    <t>34</t>
  </si>
  <si>
    <t>Inspecteren Riolering (pompen en gemalen)</t>
  </si>
  <si>
    <t>37</t>
  </si>
  <si>
    <t>Verwerken inspectieresultaten</t>
  </si>
  <si>
    <t>Plannen en begroten Wegen</t>
  </si>
  <si>
    <t>Plannen met kwaliteitsniveaus</t>
  </si>
  <si>
    <t>Opbouwen eigen kengetallen</t>
  </si>
  <si>
    <t>Beleid en beheer</t>
  </si>
  <si>
    <t>Beleidsplan</t>
  </si>
  <si>
    <t>Onderhoudsplan</t>
  </si>
  <si>
    <t>Uitvoeringsplan</t>
  </si>
  <si>
    <t>Registratie uitgevoerd werk</t>
  </si>
  <si>
    <t>Registratie uitgevoerd werk (incl. historie opbouw)</t>
  </si>
  <si>
    <t>Maatregelen</t>
  </si>
  <si>
    <t>Integraal werken</t>
  </si>
  <si>
    <t>Integraal plannen en begroten</t>
  </si>
  <si>
    <t>Automatisch invullen</t>
  </si>
  <si>
    <t>Bepalen randen</t>
  </si>
  <si>
    <t>Standaard UitwisselingsFormaat</t>
  </si>
  <si>
    <t>Nr.</t>
  </si>
  <si>
    <t>In het BOR-beheersysteem moeten minimaal de GIS-functies beschikbaar zijn conform Bijlage 20 GIS-functies.</t>
  </si>
  <si>
    <t>ID</t>
  </si>
  <si>
    <t>De uitwisseling met de geo-voorziening is voor alle IMBOR-objecten mogelijk. De mapping van IMBOR-IMGeo (goedgekeurd door CROW en Geonovum) is hierbij leidend. Het gebruik van de lijsten met aanvullende elementen (bor-type, bor-functie en bor-fysiekvoorkomen) van het verplichte en niet verplichte deel is hierbij verplicht.</t>
  </si>
  <si>
    <t>Een beschrijving van het gehanteerde datamodel (logisch en technisch, syntax) en de semantiek van de gegevens (definities en toegestane veldwaarden met betekenis van codes) zijn beschikbaar voor de opdrachtgever en ten behoeve van gebruik van de gegevens in een BI-omgeving en/of GIS-omgeving. De opdrachtgever zal deze gegevens behandelen als vertrouwelijk en niet zonder toestemming van de inschrijver ter beschikking stellen aan derden.</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</si>
  <si>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</si>
  <si>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</si>
  <si>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Het BOR-beheersysteem ondersteunt het omschakelen naar een ander gebruikersprofiel, zodat een gebruiker verschillende rollen kan uitvoeren (bijvoorbeeld: eindgebruiker rol 1, eindgebruiker rol 2, beheerder, tester), zodat niet telkens opnieuw ingelogd hoeft te worden.</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</si>
  <si>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</si>
  <si>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In het BOR-beheersysteem worden persoonlijke instellingen per gebruiker opgeslagen. Bij een update blijven de persoonlijke instellingen bewaard en toepasbaar. Voorbeelden zijn: laatste scherm, zoomniveau, query's, lay-out kaart, lay-out schermen, lay-out formulieren, volgorde kolommen, wel/niet zichtbare kolommen,  inhoud rapporteren, filters en selecties.</t>
  </si>
  <si>
    <t>Met het BOR-beheersysteem dient het mogelijk te zijn om een gelaagde pdf te vervaardigen, waarin de informatie in lagen wordt opgeslagen en door gebruikers van een pdf-bestand zonder extra software kan gebruiken. Dit mag onderdeel zijn van het BOR-beheersysteem of van geïntegreerde externe software. De kosten voor eventuele externe software dient de inschrijver mee te nemen in zijn aanbieding.
Voor het raadplegen heeft iedereen een licentie van Acrobat-reader.</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</si>
  <si>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 Voorbeelden zijn: snelafdrukken (zodat je adrukt op basis van de vooraf ingestelde instellingen, zonder alle stappen te doorlopen); Resultatenoverzicht openstaande acties inspecties (een knop waarmee je direct kan zien waar en welke acties n.a.v. de inspecties nog open staan, zonder alle stappen te doorlopen).</t>
  </si>
  <si>
    <t>Het signaleren en aangeven of markeren van afwijkingen van de geregistreerde gegevens moet met behulp van het maken van een eenvoudige opmerking of aantekening vastgelegd kunnen worden. Het invullen van een complete mutatie kan door alle gebruikers in het BOR-beheersysteem vastgelegd worden. Er wordt vervolgens een melding/conceptmutatie gedaan naar de door de opdrachtgever zelf in te stellen beheerder van het BOR-beheersysteem.</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</si>
  <si>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</si>
  <si>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</si>
  <si>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</si>
  <si>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</si>
  <si>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De gebruiker kan voor aanvang van werkzaamheden (zelf of extern) aangeven of de gegevens met of zonder accordering in het BOR-beheersysteem worden verwerkt en/of doorgevoerd. Na het uitvoeren van mutaties, zoals objectgegevens of opnamen kwalitatieve gegevens, kan de gebruiker zelfstandig de accordatie doornemen en eenvoudig wel/niet verwerken.</t>
  </si>
  <si>
    <t>De inschrijver werkt samen met een gebruikersgroep die beslist over aanpassingen van het BOR-beheersysteem aan de wensen van de gebruikers, zodat de inschrijver niet alleen beslist over aanpassingen. Een gebruikersgroep moet bij de opening van de inschrijvingen zijn opgericht.</t>
  </si>
  <si>
    <t>Het BOR-beheersysteem kan gegevens uitwisselen met het gemalenbeheersysteem van de opdrachtgever conform de gemeentelijke kwaliteitseisen. De opdrachtgever gebruikt het gemalenbeheersysteem Software voor gemalen (Desman; Tetec)
Beheersysteem onderhoud gemalen (Kwakenaak; riodata) .</t>
  </si>
  <si>
    <t>Het BOR-beheersysteem beschikt over functionaliteit voor het uitwisselen van gegevens ten behoeve van het beheren en uitvoeren van projecten in de openbare ruimte. De insteek is het uitwisselen van obect- en dynamische gegevens (bijvoorbeeld de planning met de objecten waar het betrekking op heeft) te laten plaatsvinden door gegevens van het ene naar het ander systeem zenden (BOR naar Projecten) en terug (Projecten naar BOR). Daarmee wordt primair geen exporteren en importeren gebruikt. De vorm wordt afgestemd met de opdrachtgever.</t>
  </si>
  <si>
    <t>In het BOR-beheersysteem kunnen de basisgegevens van meldingen opgenomen worden. De meldingen worden via een zaaksysteem of een externe applicatie beschikbaar gesteld en bij het object waar de melding betrekking op heeft getoond. De opdrachtgever gebruikt hiervoor de externe applicatie Fixi .</t>
  </si>
  <si>
    <t>Het BOR-beheersysteem dient zo mogelijk aan te sluiten op de authenticatiemogelijkheden van de (Azure) AD, dan wel te zijn voorzien van een eigen, gecentraliseerd authenticatiemiddel. Hiermee moet het mogelijk zijn gecentraliseerd authenticaties te creëren, te wijzigen en in te nemen.
Het toevoegen van (incidentele) gebruikers zoals externe inspecteurs kan zonder gecentreerd authenticatiemiddel, maar wel conform de richtlijnen van de authenticatie.</t>
  </si>
  <si>
    <t>Binnen het gehele BOR-beheersysteem moet zoeken op alle voorkomende gegevens in het BOR-beheersysteem (objectgegevens, kwalitatieve gegevens, beheergegevens en gegevens uitgevoerde werkzaamheden) Dit betekent dat op alle plekken in het BOR-beheersysteem waar een zoekfunctie aanwezig is, alle mogelijke zoekvoorwaarden / keuzemogelijkheden gelijk zijn.</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</si>
  <si>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</si>
  <si>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De opdrachtgever kan zelfstandig dashboards realiseren, waarbij zelf te bepalen gegevens opgenomen kunnen worden. De afhankelijkheid tussen de gegevens is beschikbaar en door voor één van de onderdelen te kiezen wordt de afhankelijke informatie getoond. Er kan gebruik gemaakt worden van alle informatie die voorkomt in het BOR-beheersysteem. Het betreft grafische (kaart) en administratieve gegevens. In de weergave kan binnen het BOR-beheersysteem ook gebruik gemaakt worden van grafieken.</t>
  </si>
  <si>
    <t>In het BOR-beheersysteem worden persoonlijke instellingen per gebruiker opgeslagen. Welke worden opgeslagen is door de opdrachtgever zelfstandig (zonder tussenkomst van de inschrijver) aan te passen. Voorbeelden zijn: laatste scherm, zoomniveau, query's, lay-out kaart, lay-out schermen, lay-out formulieren, volgorde kolommen, wel/niet zichtbare kolommen,  inhoud rapporteren, filters en selecties.</t>
  </si>
  <si>
    <t>Op het scherm of op een af te drukken kaart moeten de borden (zoals APV-bord en verkeersbord)  zichtbaar en leesbaar zijn, zodat e.e.a. ook gebruikt kan worden als presentatiemiddel of om het werken buiten te vergemakkelijken.
Als er meerdere assets op één locaties staan dienen deze geclusterd en leesbaar getoond te worden.</t>
  </si>
  <si>
    <t>Repeterende werkzaamheden voor dynamische gegevens kunnen in 'bulk' processen worden uitgevoerd. (Voorbeeld: meerdere assets gelijktijdig voorzien van inspectieresultaten (afhankelijk van type inspectie of dit wenselijk is), het in bulk aangeven van maatregelen.).</t>
  </si>
  <si>
    <t>Het moet mogelijk zijn om historiegegevens van verwijderde objecten (bijvoorbeeld mutaties van attributen) in formulier en lijstoverzicht te kunnen opvragen. De historie bevindt zich binnen het BOR-beheersysteem. Het is niet toegestaan om historie door een back-up terug te zetten. De basis is dat de gegevens door de organisatie zelfstandig en eenvoudig toegankelijk zijn.</t>
  </si>
  <si>
    <t>Data dient eenvoudig door de functioneel beheerder van de productie- naar de acceptatieomgeving gezet kunnen worden. Dit mag niet leiden tot meerkosten.
Daarmee is de data in beide omgevingen (productie-  en acceptatieomgeving (in gebruik als testomgeving voor o.a. opleidingen)) identiek aan elkaar.</t>
  </si>
  <si>
    <t>Het BOR-beheersysteem werkt volgens de FAIR-principes (Findable (vindbaar); Accessible (toegankelijk); Interoparable (uitwisselbaaar); Reusable (herbruikbaar). In dit project dienen deze als richtlijn om de data geschikt te maken voor hergebruik onder duidelijk beschreven condities. Een uitwerking is opgenomen in Bijlage 23 Uitwerking FAIR-principes.</t>
  </si>
  <si>
    <t>Genereren randen</t>
  </si>
  <si>
    <t>Genereren randen groen</t>
  </si>
  <si>
    <t>ABS-V (Algemene beheersystematiek Verhardingen)</t>
  </si>
  <si>
    <t>SUF-BVC</t>
  </si>
  <si>
    <t>Uitgevoerde maatregelen op basis van track and trace informatie verwerken</t>
  </si>
  <si>
    <t>Verkeerstellingen uit ander bron gebruiken (conform standaard normen NDW)</t>
  </si>
  <si>
    <t>Uitmaaien rand bosplantsoen via randen met automatisch de lengte</t>
  </si>
  <si>
    <t>Uitmaaien rand bosplantsoen via randen met lengte handmatig</t>
  </si>
  <si>
    <t>Maatregelen uit SSW (Systeemoverzicht Stedelijk Water (voorheen BRP) verwerken in beheersysteem</t>
  </si>
  <si>
    <t>Onderhoud assets, met onderscheid meerdere kostenposten (budgetten), maar als één project/bestek.</t>
  </si>
  <si>
    <t>Schouwen voor vijzelen bermen</t>
  </si>
  <si>
    <t>Objectgegevens in het softwarepakket door derden laten muteren (na accorderen)</t>
  </si>
  <si>
    <t>Mutaties objectgegevens BOR-beheersysteem accorderen</t>
  </si>
  <si>
    <t>Bij afbakening vlak, lijn of punt aan een inspectie vak een maatregel toe kunnen voegen en ook kunnen afhandelen</t>
  </si>
  <si>
    <t>Afhandelen maatregel toegekend aan een inspectievak</t>
  </si>
  <si>
    <t>Bufferselectie mogelijk</t>
  </si>
  <si>
    <t>Visualisatie buffer rond één of meer objecten o.b.v. één of meerdere attributen</t>
  </si>
  <si>
    <t>Plantopografie beschikbaar in BOR-beheersysteem</t>
  </si>
  <si>
    <t>Budgetten op te nemen in BOR-beheersysteem</t>
  </si>
  <si>
    <t>Maatvoering huisaansluitingen grafisch genereren.</t>
  </si>
  <si>
    <t>Levensduur berekenen op basis van de kwaliteitsverbetering/verslechtering van het object</t>
  </si>
  <si>
    <t>Verwerken weginspectieresulaten uit cyclofoto's</t>
  </si>
  <si>
    <t>Opstellen eigen databank met kengetallen conform GWSW-Kentallen.</t>
  </si>
  <si>
    <t>Sturen op basis van kwaliteit, kosten, kwetsbaarheid en communicatie (de  4 K's</t>
  </si>
  <si>
    <t>Tonen behaalde natuurdoelen op basis van een schema.</t>
  </si>
  <si>
    <t>Administratief en grafisch inzichtelijk welke panden zijn afgekoppeld van het riool, in verband met benodigde capaciteit riool.</t>
  </si>
  <si>
    <t>In het systeem kan ingepland worden dat er periodiek inspecties uitgevoerd worden.</t>
  </si>
  <si>
    <t>Kwaliteitsgegevens voor 6 onderhoudsniveaus van 1 tot 6 kunnen verwerken in beheersysteem en daarmee ook volledig kunnen inspecteren, plannen en begroten.</t>
  </si>
  <si>
    <t>Peilbuizen uit I-real met link naar het portaal van de peilbuis (webservice of API)</t>
  </si>
  <si>
    <t>Punten toegekend</t>
  </si>
  <si>
    <t>Wens is komen te vervallen, maar punten worden toegekend.</t>
  </si>
  <si>
    <t>IMPF11</t>
  </si>
  <si>
    <t>M648</t>
  </si>
  <si>
    <t>je wil in beheersysteem de lokatie en nr van peilbuis. en een link naar het grondwaterportaal/portaal met totale historie (achter inlog)</t>
  </si>
  <si>
    <t>IMPF12</t>
  </si>
  <si>
    <t>M199</t>
  </si>
  <si>
    <t>Beschikbaarheid van de informatie van verkeerstellingen conform de landelijke standaard NDW.</t>
  </si>
  <si>
    <t>M512</t>
  </si>
  <si>
    <t>In het BOR-beheersysteem is de plantopografie grafisch en administratief beschikbaar. De inhoud kan geraadpleegd worden en is ook beschikbaar in selecties, queries en rapportages.</t>
  </si>
  <si>
    <t>Na het instellen van de ondergronden (extern en intern) kan door de gebruiker zelfstandig (zonder tussenkomst van de inschrijver en functioneel beheerder) de standaard instellingen met één druk op de knop terug worden gezet.</t>
  </si>
  <si>
    <t>M538</t>
  </si>
  <si>
    <t>Het beheersysteem behoudt eerdere inspectiegegevens en kan hiermee ook vergelijkingen maken. Bijvoorbeeld wat de kwaliteitsverbetering/verslechtering is van het object t.o.v. van de vorige inspecties en op basis daarvan berekenen wat de verwachte levensduur is/wordt.</t>
  </si>
  <si>
    <t>M581</t>
  </si>
  <si>
    <t>Het resultaat van het vergelijken van de gewenste en behaalde natuurdoelen in een overzicht weergeven. Daarbij komen de gegevens van belang voor het wel/niet behalen van de natuurdoelen naar voren.</t>
  </si>
  <si>
    <t>M582</t>
  </si>
  <si>
    <t>Met behulp van het BOR-beheersysteem inzichtelijk maken welke panden zijn afgekoppeld van regenwater in verband met benodigde capaciteit van het riool.</t>
  </si>
  <si>
    <t>M481</t>
  </si>
  <si>
    <t>Objectgegevens in het BOR-beheersysteem door derden laten verwerken (grafisch en administratief), waarbij ze alleen de rechten hebben om van dat gebied of van een selectie op basis van objectkenmerken uit te voeren. Dit is met rechten en rollen in te stellen. Na accordatie worden de gegevens (grafisch en administratief) doorgevoerd.</t>
  </si>
  <si>
    <t>M483</t>
  </si>
  <si>
    <t>Objectgegevens in het BOR-beheersysteem laten verwerken (grafisch en administratief), waarbij ze alleen de rechten hebben om van dat gebied of van een selectie op basis van objectkenmerken uit te voeren. Dit is met rechten en rollen in te stellen. Na accordatie worden de gegevens doorgevoerd (grafisch en administratief).</t>
  </si>
  <si>
    <t>M506</t>
  </si>
  <si>
    <t>Het is mogelijk om objecten o.b.v. een buffer rond één of meerdere objecten (voor alle geometrievormen) te kunnen selecteren. Selecteer bijvoorbeeld alles &lt; 4 m1 rondom de boom of geselecteeerde bomen)</t>
  </si>
  <si>
    <t>M507</t>
  </si>
  <si>
    <t>Het is mogelijk om visueel van één of meerdere objecten visueel een buffer rond het object op de kaart te tonen. Bijvoorbeeld de kroonprojectie van een boom op basis van soort en hoogte.</t>
  </si>
  <si>
    <t>M531</t>
  </si>
  <si>
    <t>De maatvoering van huisaansluitingen dient grafisch gegenereerd/gepresenteerd te worden o.b.v. ingetekende huisaansluitingen.</t>
  </si>
  <si>
    <t>M475</t>
  </si>
  <si>
    <t>Voor het vijzelen van bermen de locatie en omvang vastleggen met een vlakafbakening.</t>
  </si>
  <si>
    <t>M169</t>
  </si>
  <si>
    <t>Inspectieresultaten uit XDM van Xylem raadplegen vanuit BOR-beheersysteem. XDM wordt gebruikt voor het beheer van gemalen. 
De basis dient zo ingericht te worden dat door de organisatie zelfstandig naar een ander OMS-systeem overgestapt kan worden.</t>
  </si>
  <si>
    <t>M566</t>
  </si>
  <si>
    <t>Inspectiegegevens uit de weginspectie op basis van informatie uit cyclofoto's kunnen verwerken in het BOR-beheersysteem</t>
  </si>
  <si>
    <t>M61</t>
  </si>
  <si>
    <t>Volledig kunnen werken conform de beheersystematiek Openbare Ruimte met de uitwerking voor Verhardingen (CROW).</t>
  </si>
  <si>
    <t>M588</t>
  </si>
  <si>
    <t>In het BOR_beheersysteem met 6 kwaliteitsniveaus kunnen werken (onderhoudsniveau 1 tot 6).</t>
  </si>
  <si>
    <t>M567</t>
  </si>
  <si>
    <t>GWSW-Kentallen is nu opgenomen in release 1.6.1 van GWSW basis.</t>
  </si>
  <si>
    <t>M573</t>
  </si>
  <si>
    <t>Sturen op basis van kwaliteit, kosten, kwetsbaarheid en communicatie. In de volksmond wordt het ook wel de 4 K's genoemd. De basis zijn de gegevens uit het BOR-beheersysteem.</t>
  </si>
  <si>
    <t>M222</t>
  </si>
  <si>
    <t>Rand als zelfstandig object wordt automatisch gegenereerd conform IMBOR. Aan de rand kunnen maatregelen worden toegekend. Het object blijft bij mutaties behouden.</t>
  </si>
  <si>
    <t>IMPF10</t>
  </si>
  <si>
    <t>M223</t>
  </si>
  <si>
    <t>Rand als zelfstandig object wordt handmatig gevuld conform IMBOR. Aan de rand kunnen maatregelen worden toegekend. Het object blijft bij mutaties behouden.</t>
  </si>
  <si>
    <t>M229</t>
  </si>
  <si>
    <t>De maatregelen die voortkomen uit het SSW (Systeemoverzicht Stedelijk Water (voorheen BRP) worden in het beheersysteem verwerkt.</t>
  </si>
  <si>
    <t>M474</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</si>
  <si>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Werkzaamheid 'maaien sloten en wadi's komen ten laste van het budget van riolering 'onderhoud sloten en wadi's'</t>
  </si>
  <si>
    <t>M530</t>
  </si>
  <si>
    <t>Met het beheersysteem is het mogelijk om voor alle vakdisciplines een basisplanning (onbeperkt budget) te maken en een budgetplanning (beperkt budget). Hierbij moet het mogelijk zijn om de diverse disciplines een afwijkende prioriteit of budget te geven.`Met het beheersysteem is het mogelijk om voor alle vakdisciplines een basisplanning (onbeperkt budget) te maken en een budgetplanning (beperkt budget). Hierbij moet het mogelijk zijn om de diverse disciplines een afwijkende prioriteit of budget te geven.</t>
  </si>
  <si>
    <t>M185</t>
  </si>
  <si>
    <t>Door het 'passeren' van een object is het mogelijk dat op basis van de track and trace informatie uit het reeds aanwezige track and trace systeem de maatregel als uitgevoerd te verwerken. Met 'passeren' wordt bedoeld dat je afhankelijk van de instellingen het object doorsnijdt, of binnen een in te stellen straal hebt gepasseerd.
Een voorbeeld is: Voor het ledigen van een afvalbak is een maatregel ledigen aangegeven. Zodra iemand aan de taak ledigen afvalbakken is begonnen kan op basis van de track and trace informatie kan bij de maatregel worden verwerkt dat deze is geledigd. Daarbij gaat het automatisch en is handmatige invoer niet nodig.</t>
  </si>
  <si>
    <t>M491</t>
  </si>
  <si>
    <t>De maatregel van een inspectie vak (o.a. klein onderhoud of inspectie Duizendknoop) de afhandeling kunnen verwerkt.</t>
  </si>
  <si>
    <t>M490</t>
  </si>
  <si>
    <t>Bij het opnemen van gegevens (bijvoorbeeld tijdens een inspectie) aan een inspectie vak (o.a. klein onderhoud of inspectie Duizendknoop) een maatregel kunnen aangeven, waarbij ook de afhandeling kan worden verwerkt.</t>
  </si>
  <si>
    <t>M587</t>
  </si>
  <si>
    <t>In het BOR-beheersysteem kan per inspectie voor de toekomstige inspectie ingepland worden wanneer deze uitgevoerd moeten worden.</t>
  </si>
  <si>
    <t>M44</t>
  </si>
  <si>
    <t>Het bepalen van randen gebeurt op basis van een matrix. Daarbij zijn ook oplossingen beschikbaar voor grenzen waar nog geen aangrenzend object beschikbaar is (denk aan particulier terrein).</t>
  </si>
  <si>
    <t>M45</t>
  </si>
  <si>
    <t>M72</t>
  </si>
  <si>
    <t>Standaard uitwisselformaat voor de BoomVeiligheidsControle.</t>
  </si>
  <si>
    <t>Informatievoorziening (Webservices en ondergronden)</t>
  </si>
  <si>
    <t>Team inschrijver</t>
  </si>
  <si>
    <t>Inspectieresultaten uit XDM van Xylem raadplegen vanuit BOR-beheersysteem.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</si>
</sst>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scheme val="minor"/>
    </font>
    <font>
      <sz val="10"/>
      <name val="Arial"/>
      <family val="2"/>
    </font>
    <font>
      <sz val="10"/>
      <name val="Arial"/>
      <family val="2"/>
    </font>
    <font>
      <b/>
      <sz val="10"/>
      <name val="Arial"/>
      <family val="2"/>
    </font>
    <font>
      <sz val="9"/>
      <color theme="0"/>
      <name val="Arial"/>
      <family val="2"/>
    </font>
    <font>
      <sz val="11"/>
      <color theme="1"/>
      <name val="Arial"/>
      <family val="2"/>
    </font>
    <font>
      <sz val="10"/>
      <color theme="0"/>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00ABC5"/>
        <bgColor indexed="64"/>
      </patternFill>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83">
    <xf numFmtId="0" fontId="0" fillId="0" borderId="0" xfId="0"/>
    <xf numFmtId="0" fontId="2" fillId="0" borderId="0" xfId="0" applyFont="1" applyAlignment="1">
      <alignment vertical="top"/>
    </xf>
    <xf numFmtId="0" fontId="4" fillId="0" borderId="0" xfId="0" applyFont="1" applyAlignment="1">
      <alignment vertical="top"/>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4" xfId="0"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2" fillId="0" borderId="6" xfId="0" applyFont="1" applyBorder="1" applyAlignment="1" applyProtection="1">
      <alignment vertical="top"/>
      <protection locked="0"/>
    </xf>
    <xf numFmtId="0" fontId="2" fillId="0" borderId="7" xfId="0" applyFont="1" applyBorder="1" applyAlignment="1" applyProtection="1">
      <alignment vertical="top"/>
      <protection locked="0"/>
    </xf>
    <xf numFmtId="0" fontId="2" fillId="0" borderId="8" xfId="0" applyFont="1" applyBorder="1" applyAlignment="1" applyProtection="1">
      <alignment vertical="top"/>
      <protection locked="0"/>
    </xf>
    <xf numFmtId="0" fontId="2" fillId="0" borderId="9" xfId="0" applyFont="1" applyBorder="1" applyAlignment="1" applyProtection="1">
      <alignment vertical="top"/>
      <protection locked="0"/>
    </xf>
    <xf numFmtId="0" fontId="2" fillId="0" borderId="10" xfId="0" applyFont="1" applyBorder="1" applyAlignment="1" applyProtection="1">
      <alignment vertical="top"/>
      <protection locked="0"/>
    </xf>
    <xf numFmtId="0" fontId="2" fillId="0" borderId="11" xfId="0" applyFont="1" applyBorder="1" applyAlignment="1" applyProtection="1">
      <alignment vertical="top"/>
      <protection locked="0"/>
    </xf>
    <xf numFmtId="0" fontId="2" fillId="0" borderId="12" xfId="0" applyFont="1" applyBorder="1" applyAlignment="1" applyProtection="1">
      <alignment vertical="top"/>
      <protection locked="0"/>
    </xf>
    <xf numFmtId="0" fontId="2" fillId="0" borderId="0" xfId="0" applyFont="1" applyAlignment="1">
      <alignment vertical="top" wrapText="1"/>
    </xf>
    <xf numFmtId="0" fontId="6" fillId="5" borderId="1" xfId="0" applyFont="1" applyFill="1" applyBorder="1" applyAlignment="1" applyProtection="1">
      <alignment horizontal="left" vertical="top" wrapText="1"/>
      <protection locked="0"/>
    </xf>
    <xf numFmtId="0" fontId="5" fillId="2" borderId="1" xfId="0" applyFont="1" applyFill="1" applyBorder="1" applyAlignment="1">
      <alignment horizontal="left" vertical="top"/>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5" fillId="2" borderId="12" xfId="0" applyFont="1" applyFill="1" applyBorder="1" applyAlignment="1">
      <alignment horizontal="lef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2" borderId="5" xfId="0" applyFont="1" applyFill="1" applyBorder="1" applyAlignment="1">
      <alignment horizontal="left" vertical="top"/>
    </xf>
    <xf numFmtId="0" fontId="5" fillId="2" borderId="0" xfId="0" applyFont="1" applyFill="1" applyAlignment="1">
      <alignment horizontal="left" vertical="top"/>
    </xf>
    <xf numFmtId="0" fontId="5" fillId="2" borderId="6" xfId="0" applyFont="1" applyFill="1" applyBorder="1" applyAlignment="1">
      <alignment horizontal="left"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5" fillId="2" borderId="9" xfId="0" applyFont="1" applyFill="1" applyBorder="1" applyAlignment="1">
      <alignment horizontal="left" vertical="top"/>
    </xf>
    <xf numFmtId="0" fontId="2" fillId="0" borderId="0" xfId="3"/>
    <xf numFmtId="0" fontId="9" fillId="0" borderId="0" xfId="3" applyFont="1" applyAlignment="1">
      <alignment vertical="center"/>
    </xf>
    <xf numFmtId="0" fontId="2" fillId="0" borderId="0" xfId="3" applyAlignment="1">
      <alignment vertical="top" wrapText="1"/>
    </xf>
    <xf numFmtId="0" fontId="11" fillId="3" borderId="13" xfId="0" applyFont="1" applyFill="1" applyBorder="1" applyAlignment="1">
      <alignment vertical="center" wrapText="1"/>
    </xf>
    <xf numFmtId="0" fontId="11" fillId="3" borderId="14" xfId="0" applyFont="1" applyFill="1" applyBorder="1" applyAlignment="1">
      <alignment vertical="center" wrapText="1"/>
    </xf>
    <xf numFmtId="0" fontId="12" fillId="7" borderId="15" xfId="0" applyFont="1" applyFill="1" applyBorder="1" applyAlignment="1">
      <alignment vertical="center"/>
    </xf>
    <xf numFmtId="0" fontId="12" fillId="7" borderId="16" xfId="0" applyFont="1" applyFill="1" applyBorder="1" applyAlignment="1">
      <alignment horizontal="right" vertical="center"/>
    </xf>
    <xf numFmtId="0" fontId="12" fillId="8" borderId="15" xfId="0" applyFont="1" applyFill="1" applyBorder="1" applyAlignment="1">
      <alignment vertical="center"/>
    </xf>
    <xf numFmtId="0" fontId="12" fillId="8" borderId="16" xfId="0" applyFont="1" applyFill="1" applyBorder="1" applyAlignment="1">
      <alignment horizontal="right" vertical="center"/>
    </xf>
    <xf numFmtId="0" fontId="8" fillId="9" borderId="15" xfId="0" applyFont="1" applyFill="1" applyBorder="1" applyAlignment="1">
      <alignment vertical="center"/>
    </xf>
    <xf numFmtId="0" fontId="8" fillId="9" borderId="16" xfId="0" applyFont="1" applyFill="1" applyBorder="1" applyAlignment="1">
      <alignment horizontal="right" vertical="center"/>
    </xf>
    <xf numFmtId="0" fontId="8" fillId="10" borderId="15" xfId="0" applyFont="1" applyFill="1" applyBorder="1" applyAlignment="1">
      <alignment vertical="center"/>
    </xf>
    <xf numFmtId="0" fontId="8" fillId="10" borderId="16" xfId="0" applyFont="1" applyFill="1" applyBorder="1" applyAlignment="1">
      <alignment horizontal="right" vertical="center"/>
    </xf>
    <xf numFmtId="0" fontId="2" fillId="0" borderId="0" xfId="3" applyAlignment="1">
      <alignment wrapText="1"/>
    </xf>
    <xf numFmtId="0" fontId="10" fillId="0" borderId="0" xfId="0" applyFont="1" applyAlignment="1">
      <alignment vertical="center" wrapText="1"/>
    </xf>
    <xf numFmtId="0" fontId="13" fillId="0" borderId="0" xfId="3" applyFont="1" applyAlignment="1">
      <alignment vertical="center"/>
    </xf>
    <xf numFmtId="0" fontId="13" fillId="0" borderId="0" xfId="0" applyFont="1" applyAlignment="1">
      <alignment vertical="center"/>
    </xf>
    <xf numFmtId="0" fontId="0" fillId="0" borderId="0" xfId="0" applyAlignment="1">
      <alignment vertical="top"/>
    </xf>
    <xf numFmtId="0" fontId="11" fillId="3" borderId="1" xfId="0" applyFont="1" applyFill="1" applyBorder="1" applyAlignment="1">
      <alignment vertical="top" wrapText="1"/>
    </xf>
    <xf numFmtId="0" fontId="12" fillId="7" borderId="1" xfId="0" applyFont="1" applyFill="1" applyBorder="1" applyAlignment="1">
      <alignment vertical="top" wrapText="1"/>
    </xf>
    <xf numFmtId="0" fontId="12" fillId="8" borderId="1" xfId="0" applyFont="1" applyFill="1" applyBorder="1" applyAlignment="1">
      <alignment vertical="top" wrapText="1"/>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vertical="top" wrapText="1"/>
    </xf>
    <xf numFmtId="0" fontId="2" fillId="0" borderId="0" xfId="0" applyFont="1" applyAlignment="1">
      <alignment horizontal="right" vertical="top"/>
    </xf>
    <xf numFmtId="0" fontId="4" fillId="0" borderId="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2" fillId="0" borderId="10" xfId="0" applyFont="1" applyBorder="1" applyAlignment="1">
      <alignment vertical="top"/>
    </xf>
    <xf numFmtId="0" fontId="6"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right" vertical="top"/>
    </xf>
    <xf numFmtId="0" fontId="2" fillId="0" borderId="1" xfId="0" applyFont="1" applyBorder="1" applyAlignment="1">
      <alignment vertical="top"/>
    </xf>
    <xf numFmtId="0" fontId="2" fillId="4" borderId="1" xfId="0" applyFont="1" applyFill="1" applyBorder="1" applyAlignment="1">
      <alignment vertical="top" wrapText="1"/>
    </xf>
    <xf numFmtId="0" fontId="2" fillId="4" borderId="1" xfId="0" applyFont="1" applyFill="1" applyBorder="1" applyAlignment="1">
      <alignment horizontal="right" vertical="top"/>
    </xf>
    <xf numFmtId="0" fontId="2" fillId="0" borderId="10" xfId="0" applyFont="1" applyBorder="1" applyAlignment="1">
      <alignment vertical="top" wrapText="1"/>
    </xf>
    <xf numFmtId="0" fontId="2" fillId="4" borderId="12" xfId="0" applyFont="1" applyFill="1" applyBorder="1" applyAlignment="1">
      <alignment vertical="top"/>
    </xf>
    <xf numFmtId="0" fontId="6" fillId="0" borderId="0" xfId="0"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5" fillId="11" borderId="1" xfId="0" applyFont="1" applyFill="1" applyBorder="1" applyAlignment="1">
      <alignment horizontal="left" vertical="top"/>
    </xf>
    <xf numFmtId="0" fontId="5" fillId="11" borderId="1" xfId="0" applyFont="1" applyFill="1" applyBorder="1" applyAlignment="1">
      <alignment horizontal="left" vertical="top" wrapText="1"/>
    </xf>
    <xf numFmtId="0" fontId="5" fillId="11" borderId="1" xfId="0" applyFont="1" applyFill="1" applyBorder="1" applyAlignment="1">
      <alignment horizontal="right" vertical="top" wrapText="1"/>
    </xf>
    <xf numFmtId="0" fontId="8" fillId="12" borderId="1" xfId="0" applyFont="1" applyFill="1" applyBorder="1" applyAlignment="1">
      <alignment vertical="top" wrapText="1"/>
    </xf>
    <xf numFmtId="0" fontId="10" fillId="0" borderId="0" xfId="3" applyFont="1" applyAlignment="1">
      <alignment vertical="top" wrapText="1"/>
    </xf>
    <xf numFmtId="0" fontId="2" fillId="0" borderId="0" xfId="3" applyAlignment="1">
      <alignment vertical="top" wrapText="1"/>
    </xf>
    <xf numFmtId="0" fontId="10" fillId="0" borderId="0" xfId="0" applyFont="1" applyAlignment="1">
      <alignment vertical="top" wrapText="1"/>
    </xf>
    <xf numFmtId="0" fontId="0" fillId="0" borderId="0" xfId="0" applyAlignment="1">
      <alignment vertical="top" wrapText="1"/>
    </xf>
    <xf numFmtId="0" fontId="2" fillId="0" borderId="0" xfId="3"/>
  </cellXfs>
  <cellStyles count="5">
    <cellStyle name="Standaard" xfId="0" builtinId="0"/>
    <cellStyle name="Standaard 2" xfId="1" xr:uid="{00000000-0005-0000-0000-000001000000}"/>
    <cellStyle name="Standaard 3" xfId="2" xr:uid="{00000000-0005-0000-0000-000002000000}"/>
    <cellStyle name="Standaard 4" xfId="3" xr:uid="{F7A16333-0DC5-4220-8974-49585169850E}"/>
    <cellStyle name="Standaard 5" xfId="4" xr:uid="{507B0581-F271-4482-88A9-9A6BC3802220}"/>
  </cellStyles>
  <dxfs count="11">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
      <font>
        <color theme="0"/>
      </font>
      <fill>
        <patternFill>
          <bgColor rgb="FFFF0000"/>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BC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6" zoomScale="235" zoomScaleNormal="235" workbookViewId="0">
      <selection activeCell="A18" sqref="A18:B22"/>
    </sheetView>
  </sheetViews>
  <sheetFormatPr defaultColWidth="8.85546875" defaultRowHeight="12.75" x14ac:dyDescent="0.2"/>
  <cols>
    <col min="1" max="1" width="75.7109375" style="30" customWidth="1"/>
    <col min="2" max="2" width="7.140625" style="30" customWidth="1"/>
    <col min="3" max="16384" width="8.85546875" style="30"/>
  </cols>
  <sheetData>
    <row r="1" spans="1:2" ht="15" x14ac:dyDescent="0.2">
      <c r="A1" s="31" t="s">
        <v>0</v>
      </c>
      <c r="B1" s="31"/>
    </row>
    <row r="2" spans="1:2" ht="14.45" customHeight="1" x14ac:dyDescent="0.2">
      <c r="A2" s="79"/>
      <c r="B2" s="82"/>
    </row>
    <row r="3" spans="1:2" ht="27" customHeight="1" x14ac:dyDescent="0.2">
      <c r="A3" s="79" t="s">
        <v>115</v>
      </c>
      <c r="B3" s="82"/>
    </row>
    <row r="4" spans="1:2" ht="14.45" customHeight="1" x14ac:dyDescent="0.2">
      <c r="A4" s="79"/>
      <c r="B4" s="82"/>
    </row>
    <row r="5" spans="1:2" ht="33" customHeight="1" x14ac:dyDescent="0.2">
      <c r="A5" s="79" t="s">
        <v>116</v>
      </c>
      <c r="B5" s="82"/>
    </row>
    <row r="6" spans="1:2" ht="57.6" customHeight="1" x14ac:dyDescent="0.2">
      <c r="A6" s="79" t="s">
        <v>117</v>
      </c>
      <c r="B6" s="82"/>
    </row>
    <row r="7" spans="1:2" ht="13.5" thickBot="1" x14ac:dyDescent="0.25">
      <c r="A7" s="30" t="s">
        <v>1</v>
      </c>
    </row>
    <row r="8" spans="1:2" ht="13.5" thickBot="1" x14ac:dyDescent="0.25">
      <c r="A8" s="33" t="s">
        <v>2</v>
      </c>
      <c r="B8" s="34" t="s">
        <v>3</v>
      </c>
    </row>
    <row r="9" spans="1:2" ht="15" thickBot="1" x14ac:dyDescent="0.25">
      <c r="A9" s="35" t="str">
        <f>Keuzemogelijkheden!A2</f>
        <v>Doorontwikkeld</v>
      </c>
      <c r="B9" s="36">
        <f>Keuzemogelijkheden!E2</f>
        <v>4</v>
      </c>
    </row>
    <row r="10" spans="1:2" ht="15" thickBot="1" x14ac:dyDescent="0.25">
      <c r="A10" s="37" t="str">
        <f>Keuzemogelijkheden!A3</f>
        <v>Jong volwassen</v>
      </c>
      <c r="B10" s="38">
        <f>Keuzemogelijkheden!E3</f>
        <v>2</v>
      </c>
    </row>
    <row r="11" spans="1:2" ht="15" thickBot="1" x14ac:dyDescent="0.25">
      <c r="A11" s="39" t="str">
        <f>Keuzemogelijkheden!A4</f>
        <v>Bereid te ontwikkelen</v>
      </c>
      <c r="B11" s="40">
        <f>Keuzemogelijkheden!E4</f>
        <v>1</v>
      </c>
    </row>
    <row r="12" spans="1:2" ht="15" thickBot="1" x14ac:dyDescent="0.25">
      <c r="A12" s="41" t="str">
        <f>Keuzemogelijkheden!A5</f>
        <v>Niet bereid te ontwikkelen</v>
      </c>
      <c r="B12" s="42">
        <f>Keuzemogelijkheden!E5</f>
        <v>0</v>
      </c>
    </row>
    <row r="14" spans="1:2" ht="53.45" customHeight="1" x14ac:dyDescent="0.2">
      <c r="A14" s="43" t="s">
        <v>120</v>
      </c>
    </row>
    <row r="16" spans="1:2" ht="74.45" customHeight="1" x14ac:dyDescent="0.2">
      <c r="A16" s="44" t="s">
        <v>7</v>
      </c>
    </row>
    <row r="18" spans="1:2" ht="14.25" x14ac:dyDescent="0.2">
      <c r="A18" s="45"/>
    </row>
    <row r="19" spans="1:2" s="32" customFormat="1" ht="34.9" customHeight="1" x14ac:dyDescent="0.2">
      <c r="A19" s="78"/>
      <c r="B19" s="79"/>
    </row>
    <row r="20" spans="1:2" customFormat="1" ht="14.25" x14ac:dyDescent="0.2">
      <c r="A20" s="46"/>
    </row>
    <row r="21" spans="1:2" customFormat="1" ht="32.25" customHeight="1" x14ac:dyDescent="0.2">
      <c r="A21" s="80"/>
      <c r="B21" s="81"/>
    </row>
  </sheetData>
  <sheetProtection algorithmName="SHA-512" hashValue="D2zrNjPoKcdXS/5JaMNfZBsN0wh5IZnFtlP8IwVe3kyyDNC2uc24t0HTb7I+Zb0BBNtQvltT/o+IrqpWAsuTUQ==" saltValue="FGKOMkZUJoYoznCZpjZkag==" spinCount="100000" sheet="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sheetPr codeName="Blad1"/>
  <dimension ref="A1:E9"/>
  <sheetViews>
    <sheetView topLeftCell="A3" zoomScale="205" zoomScaleNormal="205" workbookViewId="0">
      <selection activeCell="A6" sqref="A6"/>
    </sheetView>
  </sheetViews>
  <sheetFormatPr defaultColWidth="8.85546875" defaultRowHeight="12.75" x14ac:dyDescent="0.2"/>
  <cols>
    <col min="1" max="1" width="19.5703125" style="47" customWidth="1"/>
    <col min="2" max="2" width="26.85546875" style="47" customWidth="1"/>
    <col min="3" max="3" width="15.7109375" style="47" customWidth="1"/>
    <col min="4" max="4" width="29.5703125" style="47" customWidth="1"/>
    <col min="5" max="5" width="8.28515625" style="47" customWidth="1"/>
    <col min="6" max="16384" width="8.85546875" style="47"/>
  </cols>
  <sheetData>
    <row r="1" spans="1:5" x14ac:dyDescent="0.2">
      <c r="A1" s="48" t="s">
        <v>2</v>
      </c>
      <c r="B1" s="48" t="s">
        <v>8</v>
      </c>
      <c r="C1" s="48" t="s">
        <v>9</v>
      </c>
      <c r="D1" s="48" t="s">
        <v>10</v>
      </c>
      <c r="E1" s="48" t="s">
        <v>3</v>
      </c>
    </row>
    <row r="2" spans="1:5" ht="57" x14ac:dyDescent="0.2">
      <c r="A2" s="49" t="s">
        <v>4</v>
      </c>
      <c r="B2" s="49" t="s">
        <v>11</v>
      </c>
      <c r="C2" s="49" t="s">
        <v>12</v>
      </c>
      <c r="D2" s="49" t="s">
        <v>143</v>
      </c>
      <c r="E2" s="49">
        <v>4</v>
      </c>
    </row>
    <row r="3" spans="1:5" ht="99.75" x14ac:dyDescent="0.2">
      <c r="A3" s="50" t="s">
        <v>5</v>
      </c>
      <c r="B3" s="50" t="s">
        <v>13</v>
      </c>
      <c r="C3" s="50" t="s">
        <v>14</v>
      </c>
      <c r="D3" s="50" t="s">
        <v>144</v>
      </c>
      <c r="E3" s="50">
        <v>2</v>
      </c>
    </row>
    <row r="4" spans="1:5" ht="85.5" x14ac:dyDescent="0.2">
      <c r="A4" s="51" t="s">
        <v>6</v>
      </c>
      <c r="B4" s="51" t="s">
        <v>146</v>
      </c>
      <c r="C4" s="51" t="s">
        <v>14</v>
      </c>
      <c r="D4" s="51" t="s">
        <v>145</v>
      </c>
      <c r="E4" s="51">
        <v>1</v>
      </c>
    </row>
    <row r="5" spans="1:5" ht="57" x14ac:dyDescent="0.2">
      <c r="A5" s="52" t="s">
        <v>118</v>
      </c>
      <c r="B5" s="52" t="s">
        <v>15</v>
      </c>
      <c r="C5" s="52" t="s">
        <v>109</v>
      </c>
      <c r="D5" s="52" t="s">
        <v>147</v>
      </c>
      <c r="E5" s="52">
        <v>0</v>
      </c>
    </row>
    <row r="6" spans="1:5" ht="42.75" x14ac:dyDescent="0.2">
      <c r="A6" s="77" t="s">
        <v>283</v>
      </c>
      <c r="B6" s="77" t="s">
        <v>284</v>
      </c>
      <c r="C6" s="77" t="s">
        <v>109</v>
      </c>
      <c r="D6" s="77" t="s">
        <v>109</v>
      </c>
      <c r="E6" s="77">
        <v>4</v>
      </c>
    </row>
    <row r="7" spans="1:5" ht="38.25" x14ac:dyDescent="0.2">
      <c r="A7" s="53" t="s">
        <v>17</v>
      </c>
      <c r="B7" s="54" t="s">
        <v>18</v>
      </c>
      <c r="C7" s="54" t="s">
        <v>18</v>
      </c>
      <c r="D7" s="54" t="s">
        <v>18</v>
      </c>
      <c r="E7" s="54">
        <f>E5</f>
        <v>0</v>
      </c>
    </row>
    <row r="9" spans="1:5" x14ac:dyDescent="0.2">
      <c r="A9" s="47" t="s">
        <v>119</v>
      </c>
    </row>
  </sheetData>
  <sheetProtection algorithmName="SHA-512" hashValue="wsgER4DTuAV2TKLizz6h0SKmA8DQ+dxASapWugUHLWmF3e1OT+FtYKDA+/nnDeJhIeYHThqM5pFPYtn+EjpltQ==" saltValue="Wr1A0Q3mpI9Xn2XyIIWayg==" spinCount="100000" sheet="1" selectLockedCells="1" selectUnlockedCells="1"/>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U214"/>
  <sheetViews>
    <sheetView tabSelected="1" zoomScale="85" zoomScaleNormal="85" workbookViewId="0">
      <pane ySplit="1" topLeftCell="A156" activePane="bottomLeft" state="frozen"/>
      <selection pane="bottomLeft" activeCell="G4" sqref="G4:G201"/>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8" width="40.7109375" style="1" customWidth="1"/>
    <col min="9" max="9" width="13.7109375" style="15" customWidth="1"/>
    <col min="10" max="10" width="27.42578125" style="15" customWidth="1"/>
    <col min="11" max="11" width="11.28515625" style="1" customWidth="1"/>
    <col min="12" max="15" width="25.28515625" style="1" customWidth="1"/>
    <col min="16" max="16" width="19.7109375" style="55" customWidth="1"/>
    <col min="17" max="17" width="10.7109375" style="1" customWidth="1"/>
    <col min="18" max="20" width="8.7109375" style="1"/>
    <col min="22" max="16384" width="8.7109375" style="1"/>
  </cols>
  <sheetData>
    <row r="1" spans="1:16" ht="24" x14ac:dyDescent="0.2">
      <c r="A1" s="74" t="s">
        <v>55</v>
      </c>
      <c r="B1" s="74"/>
      <c r="C1" s="74"/>
      <c r="D1" s="74" t="s">
        <v>56</v>
      </c>
      <c r="E1" s="74" t="s">
        <v>222</v>
      </c>
      <c r="F1" s="75" t="s">
        <v>224</v>
      </c>
      <c r="G1" s="75" t="s">
        <v>19</v>
      </c>
      <c r="H1" s="75" t="s">
        <v>8</v>
      </c>
      <c r="I1" s="75" t="s">
        <v>108</v>
      </c>
      <c r="J1" s="75" t="s">
        <v>134</v>
      </c>
      <c r="K1" s="75" t="s">
        <v>106</v>
      </c>
      <c r="L1" s="75" t="s">
        <v>57</v>
      </c>
      <c r="M1" s="75" t="s">
        <v>58</v>
      </c>
      <c r="N1" s="75" t="s">
        <v>58</v>
      </c>
      <c r="O1" s="75" t="s">
        <v>59</v>
      </c>
      <c r="P1" s="76" t="s">
        <v>60</v>
      </c>
    </row>
    <row r="2" spans="1:16" ht="14.25" x14ac:dyDescent="0.2">
      <c r="A2" s="56" t="s">
        <v>171</v>
      </c>
      <c r="B2" s="56" t="s">
        <v>21</v>
      </c>
      <c r="C2" s="56"/>
      <c r="D2" s="56"/>
      <c r="E2" s="57"/>
      <c r="F2" s="57"/>
      <c r="G2" s="58"/>
      <c r="H2" s="58"/>
      <c r="I2" s="59"/>
      <c r="J2" s="60"/>
      <c r="K2" s="61"/>
      <c r="L2" s="62"/>
      <c r="M2" s="63"/>
      <c r="N2" s="63"/>
      <c r="O2" s="63"/>
      <c r="P2" s="64"/>
    </row>
    <row r="3" spans="1:16" ht="14.25" x14ac:dyDescent="0.2">
      <c r="A3" s="56"/>
      <c r="B3" s="56"/>
      <c r="C3" s="56" t="s">
        <v>149</v>
      </c>
      <c r="D3" s="56" t="s">
        <v>28</v>
      </c>
      <c r="E3" s="57"/>
      <c r="F3" s="57"/>
      <c r="G3" s="58"/>
      <c r="H3" s="58"/>
      <c r="I3" s="59"/>
      <c r="J3" s="60"/>
      <c r="K3" s="61"/>
      <c r="L3" s="62"/>
      <c r="M3" s="63"/>
      <c r="N3" s="63"/>
      <c r="O3" s="63"/>
      <c r="P3" s="64"/>
    </row>
    <row r="4" spans="1:16" ht="51" x14ac:dyDescent="0.2">
      <c r="A4" s="56"/>
      <c r="B4" s="56"/>
      <c r="C4" s="56"/>
      <c r="D4" s="56"/>
      <c r="E4" s="57" t="s">
        <v>174</v>
      </c>
      <c r="F4" s="57">
        <v>1329</v>
      </c>
      <c r="G4" s="58"/>
      <c r="H4" s="58" t="s">
        <v>123</v>
      </c>
      <c r="I4" s="63" t="s">
        <v>16</v>
      </c>
      <c r="J4" s="63" t="s">
        <v>150</v>
      </c>
      <c r="K4" s="65">
        <v>2</v>
      </c>
      <c r="L4" s="16" t="s">
        <v>17</v>
      </c>
      <c r="M4" s="66" t="str">
        <f>IF(L4&lt;&gt;"",VLOOKUP(L4,Keuzemogelijkheden!$A$2:$E$7,2,FALSE),"")</f>
        <v>Maak een keuze in de kolom 'Antwoord fase'</v>
      </c>
      <c r="N4" s="66" t="str">
        <f>IF(L4&lt;&gt;"",VLOOKUP(L4,Keuzemogelijkheden!$A$2:$E$7,3,FALSE),"")</f>
        <v>Maak een keuze in de kolom 'Antwoord fase'</v>
      </c>
      <c r="O4" s="66" t="str">
        <f>IF(L4&lt;&gt;"",VLOOKUP(L4,Keuzemogelijkheden!$A$2:$E$7,4,FALSE),"")</f>
        <v>Maak een keuze in de kolom 'Antwoord fase'</v>
      </c>
      <c r="P4" s="67" t="str">
        <f>IF(L4=Keuzemogelijkheden!$A$2,$K4*Keuzemogelijkheden!$E$2,IF(L4=Keuzemogelijkheden!$A$3,$K4*Keuzemogelijkheden!$E$3,IF(L4=Keuzemogelijkheden!$A$4,$K4*Keuzemogelijkheden!$E$4,IF(L4=Keuzemogelijkheden!$A$5,$K4*Keuzemogelijkheden!$E$5,IF(L4=Keuzemogelijkheden!$A$6,$K4*Keuzemogelijkheden!$E$6,"0")))))</f>
        <v>0</v>
      </c>
    </row>
    <row r="5" spans="1:16" ht="14.25" x14ac:dyDescent="0.2">
      <c r="A5" s="56"/>
      <c r="B5" s="56"/>
      <c r="C5" s="56" t="s">
        <v>171</v>
      </c>
      <c r="D5" s="56" t="s">
        <v>29</v>
      </c>
      <c r="E5" s="57"/>
      <c r="F5" s="57"/>
      <c r="G5" s="58"/>
      <c r="H5" s="58"/>
      <c r="I5" s="68"/>
      <c r="J5" s="68"/>
      <c r="K5" s="61"/>
      <c r="L5" s="62"/>
      <c r="M5" s="63"/>
      <c r="N5" s="63"/>
      <c r="O5" s="63"/>
      <c r="P5" s="64"/>
    </row>
    <row r="6" spans="1:16" ht="165.75" x14ac:dyDescent="0.2">
      <c r="A6" s="56"/>
      <c r="B6" s="56"/>
      <c r="C6" s="56"/>
      <c r="D6" s="56"/>
      <c r="E6" s="57" t="s">
        <v>166</v>
      </c>
      <c r="F6" s="57">
        <v>1179</v>
      </c>
      <c r="G6" s="58"/>
      <c r="H6" s="58" t="s">
        <v>244</v>
      </c>
      <c r="I6" s="63" t="s">
        <v>16</v>
      </c>
      <c r="J6" s="63" t="s">
        <v>150</v>
      </c>
      <c r="K6" s="65">
        <v>17</v>
      </c>
      <c r="L6" s="16" t="s">
        <v>17</v>
      </c>
      <c r="M6" s="66" t="str">
        <f>IF(L6&lt;&gt;"",VLOOKUP(L6,Keuzemogelijkheden!$A$2:$E$7,2,FALSE),"")</f>
        <v>Maak een keuze in de kolom 'Antwoord fase'</v>
      </c>
      <c r="N6" s="66" t="str">
        <f>IF(L6&lt;&gt;"",VLOOKUP(L6,Keuzemogelijkheden!$A$2:$E$7,3,FALSE),"")</f>
        <v>Maak een keuze in de kolom 'Antwoord fase'</v>
      </c>
      <c r="O6" s="66" t="str">
        <f>IF(L6&lt;&gt;"",VLOOKUP(L6,Keuzemogelijkheden!$A$2:$E$7,4,FALSE),"")</f>
        <v>Maak een keuze in de kolom 'Antwoord fase'</v>
      </c>
      <c r="P6" s="67" t="str">
        <f>IF(L6=Keuzemogelijkheden!$A$2,$K6*Keuzemogelijkheden!$E$2,IF(L6=Keuzemogelijkheden!$A$3,$K6*Keuzemogelijkheden!$E$3,IF(L6=Keuzemogelijkheden!$A$4,$K6*Keuzemogelijkheden!$E$4,IF(L6=Keuzemogelijkheden!$A$5,$K6*Keuzemogelijkheden!$E$5,IF(L6=Keuzemogelijkheden!$A$6,$K6*Keuzemogelijkheden!$E$6,"0")))))</f>
        <v>0</v>
      </c>
    </row>
    <row r="7" spans="1:16" ht="38.25" x14ac:dyDescent="0.2">
      <c r="A7" s="56"/>
      <c r="B7" s="56"/>
      <c r="C7" s="56"/>
      <c r="D7" s="56"/>
      <c r="E7" s="57" t="s">
        <v>172</v>
      </c>
      <c r="F7" s="57">
        <v>1164</v>
      </c>
      <c r="G7" s="58"/>
      <c r="H7" s="58" t="s">
        <v>65</v>
      </c>
      <c r="I7" s="68" t="s">
        <v>16</v>
      </c>
      <c r="J7" s="68" t="s">
        <v>150</v>
      </c>
      <c r="K7" s="61">
        <v>2</v>
      </c>
      <c r="L7" s="16" t="s">
        <v>17</v>
      </c>
      <c r="M7" s="66" t="str">
        <f>IF(L7&lt;&gt;"",VLOOKUP(L7,Keuzemogelijkheden!$A$2:$E$7,2,FALSE),"")</f>
        <v>Maak een keuze in de kolom 'Antwoord fase'</v>
      </c>
      <c r="N7" s="66" t="str">
        <f>IF(L7&lt;&gt;"",VLOOKUP(L7,Keuzemogelijkheden!$A$2:$E$7,3,FALSE),"")</f>
        <v>Maak een keuze in de kolom 'Antwoord fase'</v>
      </c>
      <c r="O7" s="66" t="str">
        <f>IF(L7&lt;&gt;"",VLOOKUP(L7,Keuzemogelijkheden!$A$2:$E$7,4,FALSE),"")</f>
        <v>Maak een keuze in de kolom 'Antwoord fase'</v>
      </c>
      <c r="P7" s="67" t="str">
        <f>IF(L7=Keuzemogelijkheden!$A$2,$K7*Keuzemogelijkheden!$E$2,IF(L7=Keuzemogelijkheden!$A$3,$K7*Keuzemogelijkheden!$E$3,IF(L7=Keuzemogelijkheden!$A$4,$K7*Keuzemogelijkheden!$E$4,IF(L7=Keuzemogelijkheden!$A$5,$K7*Keuzemogelijkheden!$E$5,IF(L7=Keuzemogelijkheden!$A$6,$K7*Keuzemogelijkheden!$E$6,"0")))))</f>
        <v>0</v>
      </c>
    </row>
    <row r="8" spans="1:16" ht="25.5" x14ac:dyDescent="0.2">
      <c r="A8" s="56"/>
      <c r="B8" s="56"/>
      <c r="C8" s="56"/>
      <c r="D8" s="56"/>
      <c r="E8" s="57" t="s">
        <v>173</v>
      </c>
      <c r="F8" s="57">
        <v>2207</v>
      </c>
      <c r="G8" s="58"/>
      <c r="H8" s="58" t="s">
        <v>136</v>
      </c>
      <c r="I8" s="63" t="s">
        <v>16</v>
      </c>
      <c r="J8" s="63" t="s">
        <v>150</v>
      </c>
      <c r="K8" s="65">
        <v>9</v>
      </c>
      <c r="L8" s="16" t="s">
        <v>17</v>
      </c>
      <c r="M8" s="66" t="str">
        <f>IF(L8&lt;&gt;"",VLOOKUP(L8,Keuzemogelijkheden!$A$2:$E$7,2,FALSE),"")</f>
        <v>Maak een keuze in de kolom 'Antwoord fase'</v>
      </c>
      <c r="N8" s="66" t="str">
        <f>IF(L8&lt;&gt;"",VLOOKUP(L8,Keuzemogelijkheden!$A$2:$E$7,3,FALSE),"")</f>
        <v>Maak een keuze in de kolom 'Antwoord fase'</v>
      </c>
      <c r="O8" s="66" t="str">
        <f>IF(L8&lt;&gt;"",VLOOKUP(L8,Keuzemogelijkheden!$A$2:$E$7,4,FALSE),"")</f>
        <v>Maak een keuze in de kolom 'Antwoord fase'</v>
      </c>
      <c r="P8" s="67" t="str">
        <f>IF(L8=Keuzemogelijkheden!$A$2,$K8*Keuzemogelijkheden!$E$2,IF(L8=Keuzemogelijkheden!$A$3,$K8*Keuzemogelijkheden!$E$3,IF(L8=Keuzemogelijkheden!$A$4,$K8*Keuzemogelijkheden!$E$4,IF(L8=Keuzemogelijkheden!$A$5,$K8*Keuzemogelijkheden!$E$5,IF(L8=Keuzemogelijkheden!$A$6,$K8*Keuzemogelijkheden!$E$6,"0")))))</f>
        <v>0</v>
      </c>
    </row>
    <row r="9" spans="1:16" ht="14.25" x14ac:dyDescent="0.2">
      <c r="A9" s="56"/>
      <c r="B9" s="56"/>
      <c r="C9" s="56" t="s">
        <v>174</v>
      </c>
      <c r="D9" s="56" t="s">
        <v>30</v>
      </c>
      <c r="E9" s="57"/>
      <c r="F9" s="57"/>
      <c r="G9" s="58"/>
      <c r="H9" s="58"/>
      <c r="I9" s="68"/>
      <c r="J9" s="68"/>
      <c r="K9" s="61"/>
      <c r="L9" s="62"/>
      <c r="M9" s="63"/>
      <c r="N9" s="63"/>
      <c r="O9" s="63"/>
      <c r="P9" s="64"/>
    </row>
    <row r="10" spans="1:16" ht="38.25" x14ac:dyDescent="0.2">
      <c r="A10" s="56"/>
      <c r="B10" s="56"/>
      <c r="C10" s="56"/>
      <c r="D10" s="56"/>
      <c r="E10" s="57" t="s">
        <v>149</v>
      </c>
      <c r="F10" s="57">
        <v>2214</v>
      </c>
      <c r="G10" s="58"/>
      <c r="H10" s="58" t="s">
        <v>137</v>
      </c>
      <c r="I10" s="63" t="s">
        <v>16</v>
      </c>
      <c r="J10" s="63" t="s">
        <v>150</v>
      </c>
      <c r="K10" s="65">
        <v>3</v>
      </c>
      <c r="L10" s="16" t="s">
        <v>17</v>
      </c>
      <c r="M10" s="66" t="str">
        <f>IF(L10&lt;&gt;"",VLOOKUP(L10,Keuzemogelijkheden!$A$2:$E$7,2,FALSE),"")</f>
        <v>Maak een keuze in de kolom 'Antwoord fase'</v>
      </c>
      <c r="N10" s="66" t="str">
        <f>IF(L10&lt;&gt;"",VLOOKUP(L10,Keuzemogelijkheden!$A$2:$E$7,3,FALSE),"")</f>
        <v>Maak een keuze in de kolom 'Antwoord fase'</v>
      </c>
      <c r="O10" s="66" t="str">
        <f>IF(L10&lt;&gt;"",VLOOKUP(L10,Keuzemogelijkheden!$A$2:$E$7,4,FALSE),"")</f>
        <v>Maak een keuze in de kolom 'Antwoord fase'</v>
      </c>
      <c r="P10" s="67" t="str">
        <f>IF(L10=Keuzemogelijkheden!$A$2,$K10*Keuzemogelijkheden!$E$2,IF(L10=Keuzemogelijkheden!$A$3,$K10*Keuzemogelijkheden!$E$3,IF(L10=Keuzemogelijkheden!$A$4,$K10*Keuzemogelijkheden!$E$4,IF(L10=Keuzemogelijkheden!$A$5,$K10*Keuzemogelijkheden!$E$5,IF(L10=Keuzemogelijkheden!$A$6,$K10*Keuzemogelijkheden!$E$6,"0")))))</f>
        <v>0</v>
      </c>
    </row>
    <row r="11" spans="1:16" ht="14.25" x14ac:dyDescent="0.2">
      <c r="A11" s="56"/>
      <c r="B11" s="56"/>
      <c r="C11" s="56" t="s">
        <v>156</v>
      </c>
      <c r="D11" s="56" t="s">
        <v>31</v>
      </c>
      <c r="E11" s="57"/>
      <c r="F11" s="57"/>
      <c r="G11" s="58"/>
      <c r="H11" s="58"/>
      <c r="I11" s="68"/>
      <c r="J11" s="68"/>
      <c r="K11" s="61"/>
      <c r="L11" s="62"/>
      <c r="M11" s="63"/>
      <c r="N11" s="63"/>
      <c r="O11" s="63"/>
      <c r="P11" s="64"/>
    </row>
    <row r="12" spans="1:16" ht="140.25" x14ac:dyDescent="0.2">
      <c r="A12" s="56"/>
      <c r="B12" s="56"/>
      <c r="C12" s="56"/>
      <c r="D12" s="56"/>
      <c r="E12" s="57" t="s">
        <v>149</v>
      </c>
      <c r="F12" s="57">
        <v>1883</v>
      </c>
      <c r="G12" s="58"/>
      <c r="H12" s="58" t="s">
        <v>226</v>
      </c>
      <c r="I12" s="63" t="s">
        <v>107</v>
      </c>
      <c r="J12" s="63" t="s">
        <v>150</v>
      </c>
      <c r="K12" s="65">
        <v>9</v>
      </c>
      <c r="L12" s="16" t="s">
        <v>17</v>
      </c>
      <c r="M12" s="66" t="str">
        <f>IF(L12&lt;&gt;"",VLOOKUP(L12,Keuzemogelijkheden!$A$2:$E$7,2,FALSE),"")</f>
        <v>Maak een keuze in de kolom 'Antwoord fase'</v>
      </c>
      <c r="N12" s="66" t="str">
        <f>IF(L12&lt;&gt;"",VLOOKUP(L12,Keuzemogelijkheden!$A$2:$E$7,3,FALSE),"")</f>
        <v>Maak een keuze in de kolom 'Antwoord fase'</v>
      </c>
      <c r="O12" s="66" t="str">
        <f>IF(L12&lt;&gt;"",VLOOKUP(L12,Keuzemogelijkheden!$A$2:$E$7,4,FALSE),"")</f>
        <v>Maak een keuze in de kolom 'Antwoord fase'</v>
      </c>
      <c r="P12" s="67" t="str">
        <f>IF(L12=Keuzemogelijkheden!$A$2,$K12*Keuzemogelijkheden!$E$2,IF(L12=Keuzemogelijkheden!$A$3,$K12*Keuzemogelijkheden!$E$3,IF(L12=Keuzemogelijkheden!$A$4,$K12*Keuzemogelijkheden!$E$4,IF(L12=Keuzemogelijkheden!$A$5,$K12*Keuzemogelijkheden!$E$5,IF(L12=Keuzemogelijkheden!$A$6,$K12*Keuzemogelijkheden!$E$6,"0")))))</f>
        <v>0</v>
      </c>
    </row>
    <row r="13" spans="1:16" ht="14.25" x14ac:dyDescent="0.2">
      <c r="A13" s="56"/>
      <c r="B13" s="56"/>
      <c r="C13" s="56" t="s">
        <v>159</v>
      </c>
      <c r="D13" s="56" t="s">
        <v>35</v>
      </c>
      <c r="E13" s="57"/>
      <c r="F13" s="57"/>
      <c r="G13" s="58"/>
      <c r="H13" s="58"/>
      <c r="I13" s="68"/>
      <c r="J13" s="68"/>
      <c r="K13" s="61"/>
      <c r="L13" s="62"/>
      <c r="M13" s="63"/>
      <c r="N13" s="63"/>
      <c r="O13" s="63"/>
      <c r="P13" s="64"/>
    </row>
    <row r="14" spans="1:16" ht="76.5" x14ac:dyDescent="0.2">
      <c r="A14" s="56"/>
      <c r="B14" s="56"/>
      <c r="C14" s="56"/>
      <c r="D14" s="56"/>
      <c r="E14" s="57" t="s">
        <v>151</v>
      </c>
      <c r="F14" s="57">
        <v>2209</v>
      </c>
      <c r="G14" s="58"/>
      <c r="H14" s="58" t="s">
        <v>139</v>
      </c>
      <c r="I14" s="63" t="s">
        <v>16</v>
      </c>
      <c r="J14" s="63" t="s">
        <v>150</v>
      </c>
      <c r="K14" s="65">
        <v>9</v>
      </c>
      <c r="L14" s="16" t="s">
        <v>17</v>
      </c>
      <c r="M14" s="66" t="str">
        <f>IF(L14&lt;&gt;"",VLOOKUP(L14,Keuzemogelijkheden!$A$2:$E$7,2,FALSE),"")</f>
        <v>Maak een keuze in de kolom 'Antwoord fase'</v>
      </c>
      <c r="N14" s="66" t="str">
        <f>IF(L14&lt;&gt;"",VLOOKUP(L14,Keuzemogelijkheden!$A$2:$E$7,3,FALSE),"")</f>
        <v>Maak een keuze in de kolom 'Antwoord fase'</v>
      </c>
      <c r="O14" s="66" t="str">
        <f>IF(L14&lt;&gt;"",VLOOKUP(L14,Keuzemogelijkheden!$A$2:$E$7,4,FALSE),"")</f>
        <v>Maak een keuze in de kolom 'Antwoord fase'</v>
      </c>
      <c r="P14" s="67" t="str">
        <f>IF(L14=Keuzemogelijkheden!$A$2,$K14*Keuzemogelijkheden!$E$2,IF(L14=Keuzemogelijkheden!$A$3,$K14*Keuzemogelijkheden!$E$3,IF(L14=Keuzemogelijkheden!$A$4,$K14*Keuzemogelijkheden!$E$4,IF(L14=Keuzemogelijkheden!$A$5,$K14*Keuzemogelijkheden!$E$5,IF(L14=Keuzemogelijkheden!$A$6,$K14*Keuzemogelijkheden!$E$6,"0")))))</f>
        <v>0</v>
      </c>
    </row>
    <row r="15" spans="1:16" ht="89.25" x14ac:dyDescent="0.2">
      <c r="A15" s="56"/>
      <c r="B15" s="56"/>
      <c r="C15" s="56"/>
      <c r="D15" s="56"/>
      <c r="E15" s="57" t="s">
        <v>171</v>
      </c>
      <c r="F15" s="57">
        <v>2206</v>
      </c>
      <c r="G15" s="58"/>
      <c r="H15" s="58" t="s">
        <v>138</v>
      </c>
      <c r="I15" s="63" t="s">
        <v>16</v>
      </c>
      <c r="J15" s="63" t="s">
        <v>150</v>
      </c>
      <c r="K15" s="65">
        <v>9</v>
      </c>
      <c r="L15" s="16" t="s">
        <v>17</v>
      </c>
      <c r="M15" s="66" t="str">
        <f>IF(L15&lt;&gt;"",VLOOKUP(L15,Keuzemogelijkheden!$A$2:$E$7,2,FALSE),"")</f>
        <v>Maak een keuze in de kolom 'Antwoord fase'</v>
      </c>
      <c r="N15" s="66" t="str">
        <f>IF(L15&lt;&gt;"",VLOOKUP(L15,Keuzemogelijkheden!$A$2:$E$7,3,FALSE),"")</f>
        <v>Maak een keuze in de kolom 'Antwoord fase'</v>
      </c>
      <c r="O15" s="66" t="str">
        <f>IF(L15&lt;&gt;"",VLOOKUP(L15,Keuzemogelijkheden!$A$2:$E$7,4,FALSE),"")</f>
        <v>Maak een keuze in de kolom 'Antwoord fase'</v>
      </c>
      <c r="P15" s="67" t="str">
        <f>IF(L15=Keuzemogelijkheden!$A$2,$K15*Keuzemogelijkheden!$E$2,IF(L15=Keuzemogelijkheden!$A$3,$K15*Keuzemogelijkheden!$E$3,IF(L15=Keuzemogelijkheden!$A$4,$K15*Keuzemogelijkheden!$E$4,IF(L15=Keuzemogelijkheden!$A$5,$K15*Keuzemogelijkheden!$E$5,IF(L15=Keuzemogelijkheden!$A$6,$K15*Keuzemogelijkheden!$E$6,"0")))))</f>
        <v>0</v>
      </c>
    </row>
    <row r="16" spans="1:16" ht="14.25" x14ac:dyDescent="0.2">
      <c r="A16" s="56"/>
      <c r="B16" s="56"/>
      <c r="C16" s="56" t="s">
        <v>151</v>
      </c>
      <c r="D16" s="56" t="s">
        <v>33</v>
      </c>
      <c r="E16" s="57"/>
      <c r="F16" s="57"/>
      <c r="G16" s="58"/>
      <c r="H16" s="58"/>
      <c r="I16" s="68"/>
      <c r="J16" s="68"/>
      <c r="K16" s="61"/>
      <c r="L16" s="62"/>
      <c r="M16" s="63"/>
      <c r="N16" s="63"/>
      <c r="O16" s="63"/>
      <c r="P16" s="64"/>
    </row>
    <row r="17" spans="1:16" ht="51" x14ac:dyDescent="0.2">
      <c r="A17" s="56"/>
      <c r="B17" s="56"/>
      <c r="C17" s="56"/>
      <c r="D17" s="56"/>
      <c r="E17" s="57" t="s">
        <v>171</v>
      </c>
      <c r="F17" s="57">
        <v>2213</v>
      </c>
      <c r="G17" s="58"/>
      <c r="H17" s="58" t="s">
        <v>140</v>
      </c>
      <c r="I17" s="63" t="s">
        <v>16</v>
      </c>
      <c r="J17" s="63" t="s">
        <v>150</v>
      </c>
      <c r="K17" s="65">
        <v>3</v>
      </c>
      <c r="L17" s="16" t="s">
        <v>17</v>
      </c>
      <c r="M17" s="66" t="str">
        <f>IF(L17&lt;&gt;"",VLOOKUP(L17,Keuzemogelijkheden!$A$2:$E$7,2,FALSE),"")</f>
        <v>Maak een keuze in de kolom 'Antwoord fase'</v>
      </c>
      <c r="N17" s="66" t="str">
        <f>IF(L17&lt;&gt;"",VLOOKUP(L17,Keuzemogelijkheden!$A$2:$E$7,3,FALSE),"")</f>
        <v>Maak een keuze in de kolom 'Antwoord fase'</v>
      </c>
      <c r="O17" s="66" t="str">
        <f>IF(L17&lt;&gt;"",VLOOKUP(L17,Keuzemogelijkheden!$A$2:$E$7,4,FALSE),"")</f>
        <v>Maak een keuze in de kolom 'Antwoord fase'</v>
      </c>
      <c r="P17" s="67" t="str">
        <f>IF(L17=Keuzemogelijkheden!$A$2,$K17*Keuzemogelijkheden!$E$2,IF(L17=Keuzemogelijkheden!$A$3,$K17*Keuzemogelijkheden!$E$3,IF(L17=Keuzemogelijkheden!$A$4,$K17*Keuzemogelijkheden!$E$4,IF(L17=Keuzemogelijkheden!$A$5,$K17*Keuzemogelijkheden!$E$5,IF(L17=Keuzemogelijkheden!$A$6,$K17*Keuzemogelijkheden!$E$6,"0")))))</f>
        <v>0</v>
      </c>
    </row>
    <row r="18" spans="1:16" ht="14.25" x14ac:dyDescent="0.2">
      <c r="A18" s="56"/>
      <c r="B18" s="56"/>
      <c r="C18" s="56" t="s">
        <v>164</v>
      </c>
      <c r="D18" s="56" t="s">
        <v>34</v>
      </c>
      <c r="E18" s="57"/>
      <c r="F18" s="57"/>
      <c r="G18" s="58"/>
      <c r="H18" s="58"/>
      <c r="I18" s="63"/>
      <c r="J18" s="63"/>
      <c r="K18" s="61"/>
      <c r="L18" s="62"/>
      <c r="M18" s="63"/>
      <c r="N18" s="63"/>
      <c r="O18" s="63"/>
      <c r="P18" s="64"/>
    </row>
    <row r="19" spans="1:16" ht="76.5" x14ac:dyDescent="0.2">
      <c r="A19" s="56"/>
      <c r="B19" s="56"/>
      <c r="C19" s="56"/>
      <c r="D19" s="56"/>
      <c r="E19" s="57" t="s">
        <v>149</v>
      </c>
      <c r="F19" s="57">
        <v>1748</v>
      </c>
      <c r="G19" s="58"/>
      <c r="H19" s="58" t="s">
        <v>124</v>
      </c>
      <c r="I19" s="68" t="s">
        <v>16</v>
      </c>
      <c r="J19" s="68" t="s">
        <v>176</v>
      </c>
      <c r="K19" s="61">
        <v>2</v>
      </c>
      <c r="L19" s="16" t="s">
        <v>17</v>
      </c>
      <c r="M19" s="66" t="str">
        <f>IF(L19&lt;&gt;"",VLOOKUP(L19,Keuzemogelijkheden!$A$2:$E$7,2,FALSE),"")</f>
        <v>Maak een keuze in de kolom 'Antwoord fase'</v>
      </c>
      <c r="N19" s="66" t="str">
        <f>IF(L19&lt;&gt;"",VLOOKUP(L19,Keuzemogelijkheden!$A$2:$E$7,3,FALSE),"")</f>
        <v>Maak een keuze in de kolom 'Antwoord fase'</v>
      </c>
      <c r="O19" s="66" t="str">
        <f>IF(L19&lt;&gt;"",VLOOKUP(L19,Keuzemogelijkheden!$A$2:$E$7,4,FALSE),"")</f>
        <v>Maak een keuze in de kolom 'Antwoord fase'</v>
      </c>
      <c r="P19" s="67" t="str">
        <f>IF(L19=Keuzemogelijkheden!$A$2,$K19*Keuzemogelijkheden!$E$2,IF(L19=Keuzemogelijkheden!$A$3,$K19*Keuzemogelijkheden!$E$3,IF(L19=Keuzemogelijkheden!$A$4,$K19*Keuzemogelijkheden!$E$4,IF(L19=Keuzemogelijkheden!$A$5,$K19*Keuzemogelijkheden!$E$5,IF(L19=Keuzemogelijkheden!$A$6,$K19*Keuzemogelijkheden!$E$6,"0")))))</f>
        <v>0</v>
      </c>
    </row>
    <row r="20" spans="1:16" ht="14.25" x14ac:dyDescent="0.2">
      <c r="A20" s="56"/>
      <c r="B20" s="56"/>
      <c r="C20" s="56" t="s">
        <v>172</v>
      </c>
      <c r="D20" s="56" t="s">
        <v>32</v>
      </c>
      <c r="E20" s="57"/>
      <c r="F20" s="57"/>
      <c r="G20" s="58"/>
      <c r="H20" s="58"/>
      <c r="I20" s="68"/>
      <c r="J20" s="68"/>
      <c r="K20" s="61"/>
      <c r="L20" s="62"/>
      <c r="M20" s="63"/>
      <c r="N20" s="63"/>
      <c r="O20" s="63"/>
      <c r="P20" s="64"/>
    </row>
    <row r="21" spans="1:16" ht="76.5" x14ac:dyDescent="0.2">
      <c r="A21" s="56"/>
      <c r="B21" s="56"/>
      <c r="C21" s="56"/>
      <c r="D21" s="56"/>
      <c r="E21" s="57" t="s">
        <v>149</v>
      </c>
      <c r="F21" s="57">
        <v>2208</v>
      </c>
      <c r="G21" s="58"/>
      <c r="H21" s="58" t="s">
        <v>141</v>
      </c>
      <c r="I21" s="63" t="s">
        <v>16</v>
      </c>
      <c r="J21" s="63" t="s">
        <v>150</v>
      </c>
      <c r="K21" s="65">
        <v>9</v>
      </c>
      <c r="L21" s="16" t="s">
        <v>17</v>
      </c>
      <c r="M21" s="66" t="str">
        <f>IF(L21&lt;&gt;"",VLOOKUP(L21,Keuzemogelijkheden!$A$2:$E$7,2,FALSE),"")</f>
        <v>Maak een keuze in de kolom 'Antwoord fase'</v>
      </c>
      <c r="N21" s="66" t="str">
        <f>IF(L21&lt;&gt;"",VLOOKUP(L21,Keuzemogelijkheden!$A$2:$E$7,3,FALSE),"")</f>
        <v>Maak een keuze in de kolom 'Antwoord fase'</v>
      </c>
      <c r="O21" s="66" t="str">
        <f>IF(L21&lt;&gt;"",VLOOKUP(L21,Keuzemogelijkheden!$A$2:$E$7,4,FALSE),"")</f>
        <v>Maak een keuze in de kolom 'Antwoord fase'</v>
      </c>
      <c r="P21" s="67" t="str">
        <f>IF(L21=Keuzemogelijkheden!$A$2,$K21*Keuzemogelijkheden!$E$2,IF(L21=Keuzemogelijkheden!$A$3,$K21*Keuzemogelijkheden!$E$3,IF(L21=Keuzemogelijkheden!$A$4,$K21*Keuzemogelijkheden!$E$4,IF(L21=Keuzemogelijkheden!$A$5,$K21*Keuzemogelijkheden!$E$5,IF(L21=Keuzemogelijkheden!$A$6,$K21*Keuzemogelijkheden!$E$6,"0")))))</f>
        <v>0</v>
      </c>
    </row>
    <row r="22" spans="1:16" ht="14.25" x14ac:dyDescent="0.2">
      <c r="A22" s="56"/>
      <c r="B22" s="56"/>
      <c r="C22" s="56" t="s">
        <v>170</v>
      </c>
      <c r="D22" s="56" t="s">
        <v>66</v>
      </c>
      <c r="E22" s="57"/>
      <c r="F22" s="57"/>
      <c r="G22" s="58"/>
      <c r="H22" s="58"/>
      <c r="I22" s="68"/>
      <c r="J22" s="68"/>
      <c r="K22" s="61"/>
      <c r="L22" s="62"/>
      <c r="M22" s="63"/>
      <c r="N22" s="63"/>
      <c r="O22" s="63"/>
      <c r="P22" s="64"/>
    </row>
    <row r="23" spans="1:16" ht="51" x14ac:dyDescent="0.2">
      <c r="A23" s="56"/>
      <c r="B23" s="56"/>
      <c r="C23" s="56"/>
      <c r="D23" s="56"/>
      <c r="E23" s="57" t="s">
        <v>174</v>
      </c>
      <c r="F23" s="57">
        <v>2093</v>
      </c>
      <c r="G23" s="58"/>
      <c r="H23" s="58" t="s">
        <v>67</v>
      </c>
      <c r="I23" s="68" t="s">
        <v>16</v>
      </c>
      <c r="J23" s="68" t="s">
        <v>150</v>
      </c>
      <c r="K23" s="61">
        <v>3</v>
      </c>
      <c r="L23" s="16" t="s">
        <v>17</v>
      </c>
      <c r="M23" s="66" t="str">
        <f>IF(L23&lt;&gt;"",VLOOKUP(L23,Keuzemogelijkheden!$A$2:$E$7,2,FALSE),"")</f>
        <v>Maak een keuze in de kolom 'Antwoord fase'</v>
      </c>
      <c r="N23" s="66" t="str">
        <f>IF(L23&lt;&gt;"",VLOOKUP(L23,Keuzemogelijkheden!$A$2:$E$7,3,FALSE),"")</f>
        <v>Maak een keuze in de kolom 'Antwoord fase'</v>
      </c>
      <c r="O23" s="66" t="str">
        <f>IF(L23&lt;&gt;"",VLOOKUP(L23,Keuzemogelijkheden!$A$2:$E$7,4,FALSE),"")</f>
        <v>Maak een keuze in de kolom 'Antwoord fase'</v>
      </c>
      <c r="P23" s="67" t="str">
        <f>IF(L23=Keuzemogelijkheden!$A$2,$K23*Keuzemogelijkheden!$E$2,IF(L23=Keuzemogelijkheden!$A$3,$K23*Keuzemogelijkheden!$E$3,IF(L23=Keuzemogelijkheden!$A$4,$K23*Keuzemogelijkheden!$E$4,IF(L23=Keuzemogelijkheden!$A$5,$K23*Keuzemogelijkheden!$E$5,IF(L23=Keuzemogelijkheden!$A$6,$K23*Keuzemogelijkheden!$E$6,"0")))))</f>
        <v>0</v>
      </c>
    </row>
    <row r="24" spans="1:16" ht="14.25" x14ac:dyDescent="0.2">
      <c r="A24" s="56"/>
      <c r="B24" s="56"/>
      <c r="C24" s="56" t="s">
        <v>148</v>
      </c>
      <c r="D24" s="56" t="s">
        <v>63</v>
      </c>
      <c r="E24" s="57"/>
      <c r="F24" s="57"/>
      <c r="G24" s="58"/>
      <c r="H24" s="58"/>
      <c r="I24" s="63"/>
      <c r="J24" s="63"/>
      <c r="K24" s="61"/>
      <c r="L24" s="62"/>
      <c r="M24" s="63"/>
      <c r="N24" s="63"/>
      <c r="O24" s="63"/>
      <c r="P24" s="64"/>
    </row>
    <row r="25" spans="1:16" ht="38.25" x14ac:dyDescent="0.2">
      <c r="A25" s="56"/>
      <c r="B25" s="56"/>
      <c r="C25" s="56"/>
      <c r="D25" s="56"/>
      <c r="E25" s="57" t="s">
        <v>170</v>
      </c>
      <c r="F25" s="57">
        <v>2116</v>
      </c>
      <c r="G25" s="58"/>
      <c r="H25" s="58" t="s">
        <v>64</v>
      </c>
      <c r="I25" s="68" t="s">
        <v>16</v>
      </c>
      <c r="J25" s="68" t="s">
        <v>150</v>
      </c>
      <c r="K25" s="61">
        <v>3</v>
      </c>
      <c r="L25" s="16" t="s">
        <v>17</v>
      </c>
      <c r="M25" s="66" t="str">
        <f>IF(L25&lt;&gt;"",VLOOKUP(L25,Keuzemogelijkheden!$A$2:$E$7,2,FALSE),"")</f>
        <v>Maak een keuze in de kolom 'Antwoord fase'</v>
      </c>
      <c r="N25" s="66" t="str">
        <f>IF(L25&lt;&gt;"",VLOOKUP(L25,Keuzemogelijkheden!$A$2:$E$7,3,FALSE),"")</f>
        <v>Maak een keuze in de kolom 'Antwoord fase'</v>
      </c>
      <c r="O25" s="66" t="str">
        <f>IF(L25&lt;&gt;"",VLOOKUP(L25,Keuzemogelijkheden!$A$2:$E$7,4,FALSE),"")</f>
        <v>Maak een keuze in de kolom 'Antwoord fase'</v>
      </c>
      <c r="P25" s="67" t="str">
        <f>IF(L25=Keuzemogelijkheden!$A$2,$K25*Keuzemogelijkheden!$E$2,IF(L25=Keuzemogelijkheden!$A$3,$K25*Keuzemogelijkheden!$E$3,IF(L25=Keuzemogelijkheden!$A$4,$K25*Keuzemogelijkheden!$E$4,IF(L25=Keuzemogelijkheden!$A$5,$K25*Keuzemogelijkheden!$E$5,IF(L25=Keuzemogelijkheden!$A$6,$K25*Keuzemogelijkheden!$E$6,"0")))))</f>
        <v>0</v>
      </c>
    </row>
    <row r="26" spans="1:16" ht="14.25" x14ac:dyDescent="0.2">
      <c r="A26" s="56" t="s">
        <v>174</v>
      </c>
      <c r="B26" s="56" t="s">
        <v>195</v>
      </c>
      <c r="C26" s="56"/>
      <c r="D26" s="56"/>
      <c r="E26" s="57"/>
      <c r="F26" s="57"/>
      <c r="G26" s="58"/>
      <c r="H26" s="58"/>
      <c r="I26" s="63"/>
      <c r="J26" s="63"/>
      <c r="K26" s="61"/>
      <c r="L26" s="62"/>
      <c r="M26" s="63"/>
      <c r="N26" s="63"/>
      <c r="O26" s="63"/>
      <c r="P26" s="64"/>
    </row>
    <row r="27" spans="1:16" ht="14.25" x14ac:dyDescent="0.2">
      <c r="A27" s="56"/>
      <c r="B27" s="56"/>
      <c r="C27" s="56" t="s">
        <v>151</v>
      </c>
      <c r="D27" s="56" t="s">
        <v>196</v>
      </c>
      <c r="E27" s="57"/>
      <c r="F27" s="57"/>
      <c r="G27" s="58"/>
      <c r="H27" s="58"/>
      <c r="I27" s="63"/>
      <c r="J27" s="63"/>
      <c r="K27" s="61"/>
      <c r="L27" s="62"/>
      <c r="M27" s="63"/>
      <c r="N27" s="63"/>
      <c r="O27" s="63"/>
      <c r="P27" s="64"/>
    </row>
    <row r="28" spans="1:16" ht="51" x14ac:dyDescent="0.2">
      <c r="A28" s="56"/>
      <c r="B28" s="56"/>
      <c r="C28" s="56"/>
      <c r="D28" s="56"/>
      <c r="E28" s="57" t="s">
        <v>175</v>
      </c>
      <c r="F28" s="57" t="s">
        <v>286</v>
      </c>
      <c r="G28" s="58" t="s">
        <v>282</v>
      </c>
      <c r="H28" s="58" t="s">
        <v>287</v>
      </c>
      <c r="I28" s="63" t="s">
        <v>107</v>
      </c>
      <c r="J28" s="63" t="s">
        <v>288</v>
      </c>
      <c r="K28" s="65">
        <v>5</v>
      </c>
      <c r="L28" s="16" t="s">
        <v>17</v>
      </c>
      <c r="M28" s="66" t="str">
        <f>IF(L28&lt;&gt;"",VLOOKUP(L28,Keuzemogelijkheden!$A$2:$E$7,2,FALSE),"")</f>
        <v>Maak een keuze in de kolom 'Antwoord fase'</v>
      </c>
      <c r="N28" s="66" t="str">
        <f>IF(L28&lt;&gt;"",VLOOKUP(L28,Keuzemogelijkheden!$A$2:$E$7,3,FALSE),"")</f>
        <v>Maak een keuze in de kolom 'Antwoord fase'</v>
      </c>
      <c r="O28" s="66" t="str">
        <f>IF(L28&lt;&gt;"",VLOOKUP(L28,Keuzemogelijkheden!$A$2:$E$7,4,FALSE),"")</f>
        <v>Maak een keuze in de kolom 'Antwoord fase'</v>
      </c>
      <c r="P28" s="67" t="str">
        <f>IF(L28=Keuzemogelijkheden!$A$2,$K28*Keuzemogelijkheden!$E$2,IF(L28=Keuzemogelijkheden!$A$3,$K28*Keuzemogelijkheden!$E$3,IF(L28=Keuzemogelijkheden!$A$4,$K28*Keuzemogelijkheden!$E$4,IF(L28=Keuzemogelijkheden!$A$5,$K28*Keuzemogelijkheden!$E$5,IF(L28=Keuzemogelijkheden!$A$6,$K28*Keuzemogelijkheden!$E$6,"0")))))</f>
        <v>0</v>
      </c>
    </row>
    <row r="29" spans="1:16" ht="14.25" x14ac:dyDescent="0.2">
      <c r="A29" s="56"/>
      <c r="B29" s="56"/>
      <c r="C29" s="56" t="s">
        <v>170</v>
      </c>
      <c r="D29" s="56" t="s">
        <v>197</v>
      </c>
      <c r="E29" s="57"/>
      <c r="F29" s="57"/>
      <c r="G29" s="58"/>
      <c r="H29" s="58"/>
      <c r="I29" s="68"/>
      <c r="J29" s="68"/>
      <c r="K29" s="61"/>
      <c r="L29" s="62"/>
      <c r="M29" s="63"/>
      <c r="N29" s="63"/>
      <c r="O29" s="63"/>
      <c r="P29" s="64"/>
    </row>
    <row r="30" spans="1:16" ht="38.25" x14ac:dyDescent="0.2">
      <c r="A30" s="56"/>
      <c r="B30" s="56"/>
      <c r="C30" s="56"/>
      <c r="D30" s="56"/>
      <c r="E30" s="57" t="s">
        <v>170</v>
      </c>
      <c r="F30" s="57" t="s">
        <v>289</v>
      </c>
      <c r="G30" s="58" t="s">
        <v>259</v>
      </c>
      <c r="H30" s="58" t="s">
        <v>290</v>
      </c>
      <c r="I30" s="63" t="s">
        <v>16</v>
      </c>
      <c r="J30" s="63" t="s">
        <v>285</v>
      </c>
      <c r="K30" s="65">
        <v>3</v>
      </c>
      <c r="L30" s="16" t="s">
        <v>17</v>
      </c>
      <c r="M30" s="66" t="str">
        <f>IF(L30&lt;&gt;"",VLOOKUP(L30,Keuzemogelijkheden!$A$2:$E$7,2,FALSE),"")</f>
        <v>Maak een keuze in de kolom 'Antwoord fase'</v>
      </c>
      <c r="N30" s="66" t="str">
        <f>IF(L30&lt;&gt;"",VLOOKUP(L30,Keuzemogelijkheden!$A$2:$E$7,3,FALSE),"")</f>
        <v>Maak een keuze in de kolom 'Antwoord fase'</v>
      </c>
      <c r="O30" s="66" t="str">
        <f>IF(L30&lt;&gt;"",VLOOKUP(L30,Keuzemogelijkheden!$A$2:$E$7,4,FALSE),"")</f>
        <v>Maak een keuze in de kolom 'Antwoord fase'</v>
      </c>
      <c r="P30" s="67" t="str">
        <f>IF(L30=Keuzemogelijkheden!$A$2,$K30*Keuzemogelijkheden!$E$2,IF(L30=Keuzemogelijkheden!$A$3,$K30*Keuzemogelijkheden!$E$3,IF(L30=Keuzemogelijkheden!$A$4,$K30*Keuzemogelijkheden!$E$4,IF(L30=Keuzemogelijkheden!$A$5,$K30*Keuzemogelijkheden!$E$5,IF(L30=Keuzemogelijkheden!$A$6,$K30*Keuzemogelijkheden!$E$6,"0")))))</f>
        <v>0</v>
      </c>
    </row>
    <row r="31" spans="1:16" ht="14.25" x14ac:dyDescent="0.2">
      <c r="A31" s="56"/>
      <c r="B31" s="56"/>
      <c r="C31" s="56" t="s">
        <v>173</v>
      </c>
      <c r="D31" s="56" t="s">
        <v>198</v>
      </c>
      <c r="E31" s="57"/>
      <c r="F31" s="57"/>
      <c r="G31" s="58"/>
      <c r="H31" s="58"/>
      <c r="I31" s="68"/>
      <c r="J31" s="68"/>
      <c r="K31" s="61"/>
      <c r="L31" s="62"/>
      <c r="M31" s="63"/>
      <c r="N31" s="63"/>
      <c r="O31" s="63"/>
      <c r="P31" s="64"/>
    </row>
    <row r="32" spans="1:16" ht="63.75" x14ac:dyDescent="0.2">
      <c r="A32" s="56"/>
      <c r="B32" s="56"/>
      <c r="C32" s="56"/>
      <c r="D32" s="56"/>
      <c r="E32" s="57" t="s">
        <v>173</v>
      </c>
      <c r="F32" s="57" t="s">
        <v>291</v>
      </c>
      <c r="G32" s="58" t="s">
        <v>271</v>
      </c>
      <c r="H32" s="58" t="s">
        <v>292</v>
      </c>
      <c r="I32" s="63" t="s">
        <v>16</v>
      </c>
      <c r="J32" s="63" t="s">
        <v>288</v>
      </c>
      <c r="K32" s="61">
        <v>2</v>
      </c>
      <c r="L32" s="16" t="s">
        <v>17</v>
      </c>
      <c r="M32" s="66" t="str">
        <f>IF(L32&lt;&gt;"",VLOOKUP(L32,Keuzemogelijkheden!$A$2:$E$7,2,FALSE),"")</f>
        <v>Maak een keuze in de kolom 'Antwoord fase'</v>
      </c>
      <c r="N32" s="66" t="str">
        <f>IF(L32&lt;&gt;"",VLOOKUP(L32,Keuzemogelijkheden!$A$2:$E$7,3,FALSE),"")</f>
        <v>Maak een keuze in de kolom 'Antwoord fase'</v>
      </c>
      <c r="O32" s="66" t="str">
        <f>IF(L32&lt;&gt;"",VLOOKUP(L32,Keuzemogelijkheden!$A$2:$E$7,4,FALSE),"")</f>
        <v>Maak een keuze in de kolom 'Antwoord fase'</v>
      </c>
      <c r="P32" s="67" t="str">
        <f>IF(L32=Keuzemogelijkheden!$A$2,$K32*Keuzemogelijkheden!$E$2,IF(L32=Keuzemogelijkheden!$A$3,$K32*Keuzemogelijkheden!$E$3,IF(L32=Keuzemogelijkheden!$A$4,$K32*Keuzemogelijkheden!$E$4,IF(L32=Keuzemogelijkheden!$A$5,$K32*Keuzemogelijkheden!$E$5,IF(L32=Keuzemogelijkheden!$A$6,$K32*Keuzemogelijkheden!$E$6,"0")))))</f>
        <v>0</v>
      </c>
    </row>
    <row r="33" spans="1:16" ht="14.25" x14ac:dyDescent="0.2">
      <c r="A33" s="56" t="s">
        <v>156</v>
      </c>
      <c r="B33" s="56" t="s">
        <v>22</v>
      </c>
      <c r="C33" s="56"/>
      <c r="D33" s="56"/>
      <c r="E33" s="57"/>
      <c r="F33" s="57"/>
      <c r="G33" s="58"/>
      <c r="H33" s="58"/>
      <c r="I33" s="68"/>
      <c r="J33" s="68"/>
      <c r="K33" s="61"/>
      <c r="L33" s="62"/>
      <c r="M33" s="63"/>
      <c r="N33" s="63"/>
      <c r="O33" s="63"/>
      <c r="P33" s="64"/>
    </row>
    <row r="34" spans="1:16" ht="14.25" x14ac:dyDescent="0.2">
      <c r="A34" s="56"/>
      <c r="B34" s="56"/>
      <c r="C34" s="56" t="s">
        <v>149</v>
      </c>
      <c r="D34" s="56" t="s">
        <v>110</v>
      </c>
      <c r="E34" s="57"/>
      <c r="F34" s="57"/>
      <c r="G34" s="58"/>
      <c r="H34" s="58"/>
      <c r="I34" s="63"/>
      <c r="J34" s="63"/>
      <c r="K34" s="65"/>
      <c r="L34" s="62"/>
      <c r="M34" s="63"/>
      <c r="N34" s="63"/>
      <c r="O34" s="63"/>
      <c r="P34" s="64"/>
    </row>
    <row r="35" spans="1:16" ht="229.5" x14ac:dyDescent="0.2">
      <c r="A35" s="56"/>
      <c r="B35" s="56"/>
      <c r="C35" s="56"/>
      <c r="D35" s="56"/>
      <c r="E35" s="57" t="s">
        <v>156</v>
      </c>
      <c r="F35" s="57">
        <v>1902</v>
      </c>
      <c r="G35" s="58"/>
      <c r="H35" s="58" t="s">
        <v>227</v>
      </c>
      <c r="I35" s="68" t="s">
        <v>16</v>
      </c>
      <c r="J35" s="68" t="s">
        <v>150</v>
      </c>
      <c r="K35" s="61">
        <v>3</v>
      </c>
      <c r="L35" s="16" t="s">
        <v>17</v>
      </c>
      <c r="M35" s="66" t="str">
        <f>IF(L35&lt;&gt;"",VLOOKUP(L35,Keuzemogelijkheden!$A$2:$E$7,2,FALSE),"")</f>
        <v>Maak een keuze in de kolom 'Antwoord fase'</v>
      </c>
      <c r="N35" s="66" t="str">
        <f>IF(L35&lt;&gt;"",VLOOKUP(L35,Keuzemogelijkheden!$A$2:$E$7,3,FALSE),"")</f>
        <v>Maak een keuze in de kolom 'Antwoord fase'</v>
      </c>
      <c r="O35" s="66" t="str">
        <f>IF(L35&lt;&gt;"",VLOOKUP(L35,Keuzemogelijkheden!$A$2:$E$7,4,FALSE),"")</f>
        <v>Maak een keuze in de kolom 'Antwoord fase'</v>
      </c>
      <c r="P35" s="67" t="str">
        <f>IF(L35=Keuzemogelijkheden!$A$2,$K35*Keuzemogelijkheden!$E$2,IF(L35=Keuzemogelijkheden!$A$3,$K35*Keuzemogelijkheden!$E$3,IF(L35=Keuzemogelijkheden!$A$4,$K35*Keuzemogelijkheden!$E$4,IF(L35=Keuzemogelijkheden!$A$5,$K35*Keuzemogelijkheden!$E$5,IF(L35=Keuzemogelijkheden!$A$6,$K35*Keuzemogelijkheden!$E$6,"0")))))</f>
        <v>0</v>
      </c>
    </row>
    <row r="36" spans="1:16" ht="14.25" x14ac:dyDescent="0.2">
      <c r="A36" s="56"/>
      <c r="B36" s="56"/>
      <c r="C36" s="56" t="s">
        <v>171</v>
      </c>
      <c r="D36" s="56" t="s">
        <v>36</v>
      </c>
      <c r="E36" s="57"/>
      <c r="F36" s="57"/>
      <c r="G36" s="58"/>
      <c r="H36" s="58"/>
      <c r="I36" s="63"/>
      <c r="J36" s="63"/>
      <c r="K36" s="65"/>
      <c r="L36" s="62"/>
      <c r="M36" s="63"/>
      <c r="N36" s="63"/>
      <c r="O36" s="63"/>
      <c r="P36" s="64"/>
    </row>
    <row r="37" spans="1:16" ht="25.5" x14ac:dyDescent="0.2">
      <c r="A37" s="56"/>
      <c r="B37" s="56"/>
      <c r="C37" s="56"/>
      <c r="D37" s="56"/>
      <c r="E37" s="57" t="s">
        <v>149</v>
      </c>
      <c r="F37" s="57">
        <v>1091</v>
      </c>
      <c r="G37" s="58"/>
      <c r="H37" s="58" t="s">
        <v>68</v>
      </c>
      <c r="I37" s="68" t="s">
        <v>16</v>
      </c>
      <c r="J37" s="68" t="s">
        <v>150</v>
      </c>
      <c r="K37" s="61">
        <v>3</v>
      </c>
      <c r="L37" s="16" t="s">
        <v>17</v>
      </c>
      <c r="M37" s="66" t="str">
        <f>IF(L37&lt;&gt;"",VLOOKUP(L37,Keuzemogelijkheden!$A$2:$E$7,2,FALSE),"")</f>
        <v>Maak een keuze in de kolom 'Antwoord fase'</v>
      </c>
      <c r="N37" s="66" t="str">
        <f>IF(L37&lt;&gt;"",VLOOKUP(L37,Keuzemogelijkheden!$A$2:$E$7,3,FALSE),"")</f>
        <v>Maak een keuze in de kolom 'Antwoord fase'</v>
      </c>
      <c r="O37" s="66" t="str">
        <f>IF(L37&lt;&gt;"",VLOOKUP(L37,Keuzemogelijkheden!$A$2:$E$7,4,FALSE),"")</f>
        <v>Maak een keuze in de kolom 'Antwoord fase'</v>
      </c>
      <c r="P37" s="67" t="str">
        <f>IF(L37=Keuzemogelijkheden!$A$2,$K37*Keuzemogelijkheden!$E$2,IF(L37=Keuzemogelijkheden!$A$3,$K37*Keuzemogelijkheden!$E$3,IF(L37=Keuzemogelijkheden!$A$4,$K37*Keuzemogelijkheden!$E$4,IF(L37=Keuzemogelijkheden!$A$5,$K37*Keuzemogelijkheden!$E$5,IF(L37=Keuzemogelijkheden!$A$6,$K37*Keuzemogelijkheden!$E$6,"0")))))</f>
        <v>0</v>
      </c>
    </row>
    <row r="38" spans="1:16" ht="114.75" x14ac:dyDescent="0.2">
      <c r="A38" s="56"/>
      <c r="B38" s="56"/>
      <c r="C38" s="56"/>
      <c r="D38" s="56"/>
      <c r="E38" s="57" t="s">
        <v>174</v>
      </c>
      <c r="F38" s="57">
        <v>2210</v>
      </c>
      <c r="G38" s="58"/>
      <c r="H38" s="58" t="s">
        <v>245</v>
      </c>
      <c r="I38" s="68" t="s">
        <v>16</v>
      </c>
      <c r="J38" s="68" t="s">
        <v>150</v>
      </c>
      <c r="K38" s="61">
        <v>17</v>
      </c>
      <c r="L38" s="16" t="s">
        <v>17</v>
      </c>
      <c r="M38" s="66" t="str">
        <f>IF(L38&lt;&gt;"",VLOOKUP(L38,Keuzemogelijkheden!$A$2:$E$7,2,FALSE),"")</f>
        <v>Maak een keuze in de kolom 'Antwoord fase'</v>
      </c>
      <c r="N38" s="66" t="str">
        <f>IF(L38&lt;&gt;"",VLOOKUP(L38,Keuzemogelijkheden!$A$2:$E$7,3,FALSE),"")</f>
        <v>Maak een keuze in de kolom 'Antwoord fase'</v>
      </c>
      <c r="O38" s="66" t="str">
        <f>IF(L38&lt;&gt;"",VLOOKUP(L38,Keuzemogelijkheden!$A$2:$E$7,4,FALSE),"")</f>
        <v>Maak een keuze in de kolom 'Antwoord fase'</v>
      </c>
      <c r="P38" s="67" t="str">
        <f>IF(L38=Keuzemogelijkheden!$A$2,$K38*Keuzemogelijkheden!$E$2,IF(L38=Keuzemogelijkheden!$A$3,$K38*Keuzemogelijkheden!$E$3,IF(L38=Keuzemogelijkheden!$A$4,$K38*Keuzemogelijkheden!$E$4,IF(L38=Keuzemogelijkheden!$A$5,$K38*Keuzemogelijkheden!$E$5,IF(L38=Keuzemogelijkheden!$A$6,$K38*Keuzemogelijkheden!$E$6,"0")))))</f>
        <v>0</v>
      </c>
    </row>
    <row r="39" spans="1:16" ht="14.25" x14ac:dyDescent="0.2">
      <c r="A39" s="56"/>
      <c r="B39" s="56"/>
      <c r="C39" s="56" t="s">
        <v>174</v>
      </c>
      <c r="D39" s="56" t="s">
        <v>37</v>
      </c>
      <c r="E39" s="57"/>
      <c r="F39" s="57"/>
      <c r="G39" s="58"/>
      <c r="H39" s="58"/>
      <c r="I39" s="63"/>
      <c r="J39" s="63"/>
      <c r="K39" s="65"/>
      <c r="L39" s="62"/>
      <c r="M39" s="63"/>
      <c r="N39" s="63"/>
      <c r="O39" s="63"/>
      <c r="P39" s="64"/>
    </row>
    <row r="40" spans="1:16" ht="102" x14ac:dyDescent="0.2">
      <c r="A40" s="56"/>
      <c r="B40" s="56"/>
      <c r="C40" s="56"/>
      <c r="D40" s="56"/>
      <c r="E40" s="57" t="s">
        <v>170</v>
      </c>
      <c r="F40" s="57">
        <v>1652</v>
      </c>
      <c r="G40" s="58"/>
      <c r="H40" s="58" t="s">
        <v>228</v>
      </c>
      <c r="I40" s="68" t="s">
        <v>107</v>
      </c>
      <c r="J40" s="68" t="s">
        <v>150</v>
      </c>
      <c r="K40" s="61">
        <v>3</v>
      </c>
      <c r="L40" s="16" t="s">
        <v>17</v>
      </c>
      <c r="M40" s="66" t="str">
        <f>IF(L40&lt;&gt;"",VLOOKUP(L40,Keuzemogelijkheden!$A$2:$E$7,2,FALSE),"")</f>
        <v>Maak een keuze in de kolom 'Antwoord fase'</v>
      </c>
      <c r="N40" s="66" t="str">
        <f>IF(L40&lt;&gt;"",VLOOKUP(L40,Keuzemogelijkheden!$A$2:$E$7,3,FALSE),"")</f>
        <v>Maak een keuze in de kolom 'Antwoord fase'</v>
      </c>
      <c r="O40" s="66" t="str">
        <f>IF(L40&lt;&gt;"",VLOOKUP(L40,Keuzemogelijkheden!$A$2:$E$7,4,FALSE),"")</f>
        <v>Maak een keuze in de kolom 'Antwoord fase'</v>
      </c>
      <c r="P40" s="67" t="str">
        <f>IF(L40=Keuzemogelijkheden!$A$2,$K40*Keuzemogelijkheden!$E$2,IF(L40=Keuzemogelijkheden!$A$3,$K40*Keuzemogelijkheden!$E$3,IF(L40=Keuzemogelijkheden!$A$4,$K40*Keuzemogelijkheden!$E$4,IF(L40=Keuzemogelijkheden!$A$5,$K40*Keuzemogelijkheden!$E$5,IF(L40=Keuzemogelijkheden!$A$6,$K40*Keuzemogelijkheden!$E$6,"0")))))</f>
        <v>0</v>
      </c>
    </row>
    <row r="41" spans="1:16" ht="76.5" x14ac:dyDescent="0.2">
      <c r="A41" s="56"/>
      <c r="B41" s="56"/>
      <c r="C41" s="56"/>
      <c r="D41" s="56"/>
      <c r="E41" s="57" t="s">
        <v>173</v>
      </c>
      <c r="F41" s="57">
        <v>1171</v>
      </c>
      <c r="G41" s="58"/>
      <c r="H41" s="58" t="s">
        <v>229</v>
      </c>
      <c r="I41" s="63" t="s">
        <v>107</v>
      </c>
      <c r="J41" s="63" t="s">
        <v>150</v>
      </c>
      <c r="K41" s="65">
        <v>2</v>
      </c>
      <c r="L41" s="16" t="s">
        <v>17</v>
      </c>
      <c r="M41" s="66" t="str">
        <f>IF(L41&lt;&gt;"",VLOOKUP(L41,Keuzemogelijkheden!$A$2:$E$7,2,FALSE),"")</f>
        <v>Maak een keuze in de kolom 'Antwoord fase'</v>
      </c>
      <c r="N41" s="66" t="str">
        <f>IF(L41&lt;&gt;"",VLOOKUP(L41,Keuzemogelijkheden!$A$2:$E$7,3,FALSE),"")</f>
        <v>Maak een keuze in de kolom 'Antwoord fase'</v>
      </c>
      <c r="O41" s="66" t="str">
        <f>IF(L41&lt;&gt;"",VLOOKUP(L41,Keuzemogelijkheden!$A$2:$E$7,4,FALSE),"")</f>
        <v>Maak een keuze in de kolom 'Antwoord fase'</v>
      </c>
      <c r="P41" s="67" t="str">
        <f>IF(L41=Keuzemogelijkheden!$A$2,$K41*Keuzemogelijkheden!$E$2,IF(L41=Keuzemogelijkheden!$A$3,$K41*Keuzemogelijkheden!$E$3,IF(L41=Keuzemogelijkheden!$A$4,$K41*Keuzemogelijkheden!$E$4,IF(L41=Keuzemogelijkheden!$A$5,$K41*Keuzemogelijkheden!$E$5,IF(L41=Keuzemogelijkheden!$A$6,$K41*Keuzemogelijkheden!$E$6,"0")))))</f>
        <v>0</v>
      </c>
    </row>
    <row r="42" spans="1:16" ht="102" x14ac:dyDescent="0.2">
      <c r="A42" s="56"/>
      <c r="B42" s="56"/>
      <c r="C42" s="56"/>
      <c r="D42" s="56"/>
      <c r="E42" s="57" t="s">
        <v>178</v>
      </c>
      <c r="F42" s="57">
        <v>1285</v>
      </c>
      <c r="G42" s="58"/>
      <c r="H42" s="58" t="s">
        <v>230</v>
      </c>
      <c r="I42" s="63" t="s">
        <v>107</v>
      </c>
      <c r="J42" s="63" t="s">
        <v>150</v>
      </c>
      <c r="K42" s="65">
        <v>3</v>
      </c>
      <c r="L42" s="16" t="s">
        <v>17</v>
      </c>
      <c r="M42" s="66" t="str">
        <f>IF(L42&lt;&gt;"",VLOOKUP(L42,Keuzemogelijkheden!$A$2:$E$7,2,FALSE),"")</f>
        <v>Maak een keuze in de kolom 'Antwoord fase'</v>
      </c>
      <c r="N42" s="66" t="str">
        <f>IF(L42&lt;&gt;"",VLOOKUP(L42,Keuzemogelijkheden!$A$2:$E$7,3,FALSE),"")</f>
        <v>Maak een keuze in de kolom 'Antwoord fase'</v>
      </c>
      <c r="O42" s="66" t="str">
        <f>IF(L42&lt;&gt;"",VLOOKUP(L42,Keuzemogelijkheden!$A$2:$E$7,4,FALSE),"")</f>
        <v>Maak een keuze in de kolom 'Antwoord fase'</v>
      </c>
      <c r="P42" s="67" t="str">
        <f>IF(L42=Keuzemogelijkheden!$A$2,$K42*Keuzemogelijkheden!$E$2,IF(L42=Keuzemogelijkheden!$A$3,$K42*Keuzemogelijkheden!$E$3,IF(L42=Keuzemogelijkheden!$A$4,$K42*Keuzemogelijkheden!$E$4,IF(L42=Keuzemogelijkheden!$A$5,$K42*Keuzemogelijkheden!$E$5,IF(L42=Keuzemogelijkheden!$A$6,$K42*Keuzemogelijkheden!$E$6,"0")))))</f>
        <v>0</v>
      </c>
    </row>
    <row r="43" spans="1:16" ht="51" x14ac:dyDescent="0.2">
      <c r="A43" s="56"/>
      <c r="B43" s="56"/>
      <c r="C43" s="56"/>
      <c r="D43" s="56"/>
      <c r="E43" s="57" t="s">
        <v>169</v>
      </c>
      <c r="F43" s="57">
        <v>1130</v>
      </c>
      <c r="G43" s="58"/>
      <c r="H43" s="58" t="s">
        <v>70</v>
      </c>
      <c r="I43" s="68" t="s">
        <v>107</v>
      </c>
      <c r="J43" s="68" t="s">
        <v>150</v>
      </c>
      <c r="K43" s="61">
        <v>9</v>
      </c>
      <c r="L43" s="16" t="s">
        <v>17</v>
      </c>
      <c r="M43" s="66" t="str">
        <f>IF(L43&lt;&gt;"",VLOOKUP(L43,Keuzemogelijkheden!$A$2:$E$7,2,FALSE),"")</f>
        <v>Maak een keuze in de kolom 'Antwoord fase'</v>
      </c>
      <c r="N43" s="66" t="str">
        <f>IF(L43&lt;&gt;"",VLOOKUP(L43,Keuzemogelijkheden!$A$2:$E$7,3,FALSE),"")</f>
        <v>Maak een keuze in de kolom 'Antwoord fase'</v>
      </c>
      <c r="O43" s="66" t="str">
        <f>IF(L43&lt;&gt;"",VLOOKUP(L43,Keuzemogelijkheden!$A$2:$E$7,4,FALSE),"")</f>
        <v>Maak een keuze in de kolom 'Antwoord fase'</v>
      </c>
      <c r="P43" s="67" t="str">
        <f>IF(L43=Keuzemogelijkheden!$A$2,$K43*Keuzemogelijkheden!$E$2,IF(L43=Keuzemogelijkheden!$A$3,$K43*Keuzemogelijkheden!$E$3,IF(L43=Keuzemogelijkheden!$A$4,$K43*Keuzemogelijkheden!$E$4,IF(L43=Keuzemogelijkheden!$A$5,$K43*Keuzemogelijkheden!$E$5,IF(L43=Keuzemogelijkheden!$A$6,$K43*Keuzemogelijkheden!$E$6,"0")))))</f>
        <v>0</v>
      </c>
    </row>
    <row r="44" spans="1:16" ht="76.5" x14ac:dyDescent="0.2">
      <c r="A44" s="56"/>
      <c r="B44" s="56"/>
      <c r="C44" s="56"/>
      <c r="D44" s="56"/>
      <c r="E44" s="57" t="s">
        <v>168</v>
      </c>
      <c r="F44" s="57">
        <v>2197</v>
      </c>
      <c r="G44" s="58"/>
      <c r="H44" s="58" t="s">
        <v>293</v>
      </c>
      <c r="I44" s="63" t="s">
        <v>107</v>
      </c>
      <c r="J44" s="63" t="s">
        <v>150</v>
      </c>
      <c r="K44" s="65">
        <v>3</v>
      </c>
      <c r="L44" s="16" t="s">
        <v>17</v>
      </c>
      <c r="M44" s="66" t="str">
        <f>IF(L44&lt;&gt;"",VLOOKUP(L44,Keuzemogelijkheden!$A$2:$E$7,2,FALSE),"")</f>
        <v>Maak een keuze in de kolom 'Antwoord fase'</v>
      </c>
      <c r="N44" s="66" t="str">
        <f>IF(L44&lt;&gt;"",VLOOKUP(L44,Keuzemogelijkheden!$A$2:$E$7,3,FALSE),"")</f>
        <v>Maak een keuze in de kolom 'Antwoord fase'</v>
      </c>
      <c r="O44" s="66" t="str">
        <f>IF(L44&lt;&gt;"",VLOOKUP(L44,Keuzemogelijkheden!$A$2:$E$7,4,FALSE),"")</f>
        <v>Maak een keuze in de kolom 'Antwoord fase'</v>
      </c>
      <c r="P44" s="67" t="str">
        <f>IF(L44=Keuzemogelijkheden!$A$2,$K44*Keuzemogelijkheden!$E$2,IF(L44=Keuzemogelijkheden!$A$3,$K44*Keuzemogelijkheden!$E$3,IF(L44=Keuzemogelijkheden!$A$4,$K44*Keuzemogelijkheden!$E$4,IF(L44=Keuzemogelijkheden!$A$5,$K44*Keuzemogelijkheden!$E$5,IF(L44=Keuzemogelijkheden!$A$6,$K44*Keuzemogelijkheden!$E$6,"0")))))</f>
        <v>0</v>
      </c>
    </row>
    <row r="45" spans="1:16" ht="38.25" x14ac:dyDescent="0.2">
      <c r="A45" s="56"/>
      <c r="B45" s="56"/>
      <c r="C45" s="56"/>
      <c r="D45" s="56"/>
      <c r="E45" s="57" t="s">
        <v>180</v>
      </c>
      <c r="F45" s="57">
        <v>2140</v>
      </c>
      <c r="G45" s="58"/>
      <c r="H45" s="58" t="s">
        <v>112</v>
      </c>
      <c r="I45" s="63" t="s">
        <v>16</v>
      </c>
      <c r="J45" s="63" t="s">
        <v>150</v>
      </c>
      <c r="K45" s="65">
        <v>2</v>
      </c>
      <c r="L45" s="16" t="s">
        <v>17</v>
      </c>
      <c r="M45" s="66" t="str">
        <f>IF(L45&lt;&gt;"",VLOOKUP(L45,Keuzemogelijkheden!$A$2:$E$7,2,FALSE),"")</f>
        <v>Maak een keuze in de kolom 'Antwoord fase'</v>
      </c>
      <c r="N45" s="66" t="str">
        <f>IF(L45&lt;&gt;"",VLOOKUP(L45,Keuzemogelijkheden!$A$2:$E$7,3,FALSE),"")</f>
        <v>Maak een keuze in de kolom 'Antwoord fase'</v>
      </c>
      <c r="O45" s="66" t="str">
        <f>IF(L45&lt;&gt;"",VLOOKUP(L45,Keuzemogelijkheden!$A$2:$E$7,4,FALSE),"")</f>
        <v>Maak een keuze in de kolom 'Antwoord fase'</v>
      </c>
      <c r="P45" s="67" t="str">
        <f>IF(L45=Keuzemogelijkheden!$A$2,$K45*Keuzemogelijkheden!$E$2,IF(L45=Keuzemogelijkheden!$A$3,$K45*Keuzemogelijkheden!$E$3,IF(L45=Keuzemogelijkheden!$A$4,$K45*Keuzemogelijkheden!$E$4,IF(L45=Keuzemogelijkheden!$A$5,$K45*Keuzemogelijkheden!$E$5,IF(L45=Keuzemogelijkheden!$A$6,$K45*Keuzemogelijkheden!$E$6,"0")))))</f>
        <v>0</v>
      </c>
    </row>
    <row r="46" spans="1:16" ht="51" x14ac:dyDescent="0.2">
      <c r="A46" s="56"/>
      <c r="B46" s="56"/>
      <c r="C46" s="56"/>
      <c r="D46" s="56"/>
      <c r="E46" s="57" t="s">
        <v>181</v>
      </c>
      <c r="F46" s="57">
        <v>2179</v>
      </c>
      <c r="G46" s="58"/>
      <c r="H46" s="58" t="s">
        <v>125</v>
      </c>
      <c r="I46" s="63" t="s">
        <v>107</v>
      </c>
      <c r="J46" s="63" t="s">
        <v>150</v>
      </c>
      <c r="K46" s="65">
        <v>9</v>
      </c>
      <c r="L46" s="16" t="s">
        <v>17</v>
      </c>
      <c r="M46" s="66" t="str">
        <f>IF(L46&lt;&gt;"",VLOOKUP(L46,Keuzemogelijkheden!$A$2:$E$7,2,FALSE),"")</f>
        <v>Maak een keuze in de kolom 'Antwoord fase'</v>
      </c>
      <c r="N46" s="66" t="str">
        <f>IF(L46&lt;&gt;"",VLOOKUP(L46,Keuzemogelijkheden!$A$2:$E$7,3,FALSE),"")</f>
        <v>Maak een keuze in de kolom 'Antwoord fase'</v>
      </c>
      <c r="O46" s="66" t="str">
        <f>IF(L46&lt;&gt;"",VLOOKUP(L46,Keuzemogelijkheden!$A$2:$E$7,4,FALSE),"")</f>
        <v>Maak een keuze in de kolom 'Antwoord fase'</v>
      </c>
      <c r="P46" s="67" t="str">
        <f>IF(L46=Keuzemogelijkheden!$A$2,$K46*Keuzemogelijkheden!$E$2,IF(L46=Keuzemogelijkheden!$A$3,$K46*Keuzemogelijkheden!$E$3,IF(L46=Keuzemogelijkheden!$A$4,$K46*Keuzemogelijkheden!$E$4,IF(L46=Keuzemogelijkheden!$A$5,$K46*Keuzemogelijkheden!$E$5,IF(L46=Keuzemogelijkheden!$A$6,$K46*Keuzemogelijkheden!$E$6,"0")))))</f>
        <v>0</v>
      </c>
    </row>
    <row r="47" spans="1:16" ht="38.25" x14ac:dyDescent="0.2">
      <c r="A47" s="56"/>
      <c r="B47" s="56"/>
      <c r="C47" s="56"/>
      <c r="D47" s="56"/>
      <c r="E47" s="57" t="s">
        <v>159</v>
      </c>
      <c r="F47" s="57">
        <v>1420</v>
      </c>
      <c r="G47" s="58"/>
      <c r="H47" s="58" t="s">
        <v>69</v>
      </c>
      <c r="I47" s="63" t="s">
        <v>107</v>
      </c>
      <c r="J47" s="63" t="s">
        <v>150</v>
      </c>
      <c r="K47" s="65">
        <v>2</v>
      </c>
      <c r="L47" s="16" t="s">
        <v>17</v>
      </c>
      <c r="M47" s="66" t="str">
        <f>IF(L47&lt;&gt;"",VLOOKUP(L47,Keuzemogelijkheden!$A$2:$E$7,2,FALSE),"")</f>
        <v>Maak een keuze in de kolom 'Antwoord fase'</v>
      </c>
      <c r="N47" s="66" t="str">
        <f>IF(L47&lt;&gt;"",VLOOKUP(L47,Keuzemogelijkheden!$A$2:$E$7,3,FALSE),"")</f>
        <v>Maak een keuze in de kolom 'Antwoord fase'</v>
      </c>
      <c r="O47" s="66" t="str">
        <f>IF(L47&lt;&gt;"",VLOOKUP(L47,Keuzemogelijkheden!$A$2:$E$7,4,FALSE),"")</f>
        <v>Maak een keuze in de kolom 'Antwoord fase'</v>
      </c>
      <c r="P47" s="67" t="str">
        <f>IF(L47=Keuzemogelijkheden!$A$2,$K47*Keuzemogelijkheden!$E$2,IF(L47=Keuzemogelijkheden!$A$3,$K47*Keuzemogelijkheden!$E$3,IF(L47=Keuzemogelijkheden!$A$4,$K47*Keuzemogelijkheden!$E$4,IF(L47=Keuzemogelijkheden!$A$5,$K47*Keuzemogelijkheden!$E$5,IF(L47=Keuzemogelijkheden!$A$6,$K47*Keuzemogelijkheden!$E$6,"0")))))</f>
        <v>0</v>
      </c>
    </row>
    <row r="48" spans="1:16" ht="14.25" x14ac:dyDescent="0.2">
      <c r="A48" s="56"/>
      <c r="B48" s="56"/>
      <c r="C48" s="56" t="s">
        <v>156</v>
      </c>
      <c r="D48" s="56" t="s">
        <v>38</v>
      </c>
      <c r="E48" s="57"/>
      <c r="F48" s="57"/>
      <c r="G48" s="58"/>
      <c r="H48" s="58"/>
      <c r="I48" s="63"/>
      <c r="J48" s="63"/>
      <c r="K48" s="65"/>
      <c r="L48" s="62"/>
      <c r="M48" s="63"/>
      <c r="N48" s="63"/>
      <c r="O48" s="63"/>
      <c r="P48" s="64"/>
    </row>
    <row r="49" spans="1:16" ht="153" x14ac:dyDescent="0.2">
      <c r="A49" s="56"/>
      <c r="B49" s="56"/>
      <c r="C49" s="56"/>
      <c r="D49" s="56"/>
      <c r="E49" s="57" t="s">
        <v>154</v>
      </c>
      <c r="F49" s="57">
        <v>2204</v>
      </c>
      <c r="G49" s="58"/>
      <c r="H49" s="58" t="s">
        <v>247</v>
      </c>
      <c r="I49" s="63" t="s">
        <v>16</v>
      </c>
      <c r="J49" s="63" t="s">
        <v>150</v>
      </c>
      <c r="K49" s="61">
        <v>9</v>
      </c>
      <c r="L49" s="16" t="s">
        <v>17</v>
      </c>
      <c r="M49" s="66" t="str">
        <f>IF(L49&lt;&gt;"",VLOOKUP(L49,Keuzemogelijkheden!$A$2:$E$7,2,FALSE),"")</f>
        <v>Maak een keuze in de kolom 'Antwoord fase'</v>
      </c>
      <c r="N49" s="66" t="str">
        <f>IF(L49&lt;&gt;"",VLOOKUP(L49,Keuzemogelijkheden!$A$2:$E$7,3,FALSE),"")</f>
        <v>Maak een keuze in de kolom 'Antwoord fase'</v>
      </c>
      <c r="O49" s="66" t="str">
        <f>IF(L49&lt;&gt;"",VLOOKUP(L49,Keuzemogelijkheden!$A$2:$E$7,4,FALSE),"")</f>
        <v>Maak een keuze in de kolom 'Antwoord fase'</v>
      </c>
      <c r="P49" s="67" t="str">
        <f>IF(L49=Keuzemogelijkheden!$A$2,$K49*Keuzemogelijkheden!$E$2,IF(L49=Keuzemogelijkheden!$A$3,$K49*Keuzemogelijkheden!$E$3,IF(L49=Keuzemogelijkheden!$A$4,$K49*Keuzemogelijkheden!$E$4,IF(L49=Keuzemogelijkheden!$A$5,$K49*Keuzemogelijkheden!$E$5,IF(L49=Keuzemogelijkheden!$A$6,$K49*Keuzemogelijkheden!$E$6,"0")))))</f>
        <v>0</v>
      </c>
    </row>
    <row r="50" spans="1:16" ht="127.5" x14ac:dyDescent="0.2">
      <c r="A50" s="56"/>
      <c r="B50" s="56"/>
      <c r="C50" s="56"/>
      <c r="D50" s="56"/>
      <c r="E50" s="57" t="s">
        <v>179</v>
      </c>
      <c r="F50" s="57">
        <v>2141</v>
      </c>
      <c r="G50" s="58"/>
      <c r="H50" s="58" t="s">
        <v>248</v>
      </c>
      <c r="I50" s="63" t="s">
        <v>107</v>
      </c>
      <c r="J50" s="63" t="s">
        <v>150</v>
      </c>
      <c r="K50" s="65">
        <v>17</v>
      </c>
      <c r="L50" s="16" t="s">
        <v>17</v>
      </c>
      <c r="M50" s="66" t="str">
        <f>IF(L50&lt;&gt;"",VLOOKUP(L50,Keuzemogelijkheden!$A$2:$E$7,2,FALSE),"")</f>
        <v>Maak een keuze in de kolom 'Antwoord fase'</v>
      </c>
      <c r="N50" s="66" t="str">
        <f>IF(L50&lt;&gt;"",VLOOKUP(L50,Keuzemogelijkheden!$A$2:$E$7,3,FALSE),"")</f>
        <v>Maak een keuze in de kolom 'Antwoord fase'</v>
      </c>
      <c r="O50" s="66" t="str">
        <f>IF(L50&lt;&gt;"",VLOOKUP(L50,Keuzemogelijkheden!$A$2:$E$7,4,FALSE),"")</f>
        <v>Maak een keuze in de kolom 'Antwoord fase'</v>
      </c>
      <c r="P50" s="67" t="str">
        <f>IF(L50=Keuzemogelijkheden!$A$2,$K50*Keuzemogelijkheden!$E$2,IF(L50=Keuzemogelijkheden!$A$3,$K50*Keuzemogelijkheden!$E$3,IF(L50=Keuzemogelijkheden!$A$4,$K50*Keuzemogelijkheden!$E$4,IF(L50=Keuzemogelijkheden!$A$5,$K50*Keuzemogelijkheden!$E$5,IF(L50=Keuzemogelijkheden!$A$6,$K50*Keuzemogelijkheden!$E$6,"0")))))</f>
        <v>0</v>
      </c>
    </row>
    <row r="51" spans="1:16" ht="114.75" x14ac:dyDescent="0.2">
      <c r="A51" s="56"/>
      <c r="B51" s="56"/>
      <c r="C51" s="56"/>
      <c r="D51" s="56"/>
      <c r="E51" s="57" t="s">
        <v>149</v>
      </c>
      <c r="F51" s="57">
        <v>1218</v>
      </c>
      <c r="G51" s="58"/>
      <c r="H51" s="58" t="s">
        <v>231</v>
      </c>
      <c r="I51" s="63" t="s">
        <v>16</v>
      </c>
      <c r="J51" s="63" t="s">
        <v>150</v>
      </c>
      <c r="K51" s="65">
        <v>17</v>
      </c>
      <c r="L51" s="16" t="s">
        <v>17</v>
      </c>
      <c r="M51" s="66" t="str">
        <f>IF(L51&lt;&gt;"",VLOOKUP(L51,Keuzemogelijkheden!$A$2:$E$7,2,FALSE),"")</f>
        <v>Maak een keuze in de kolom 'Antwoord fase'</v>
      </c>
      <c r="N51" s="66" t="str">
        <f>IF(L51&lt;&gt;"",VLOOKUP(L51,Keuzemogelijkheden!$A$2:$E$7,3,FALSE),"")</f>
        <v>Maak een keuze in de kolom 'Antwoord fase'</v>
      </c>
      <c r="O51" s="66" t="str">
        <f>IF(L51&lt;&gt;"",VLOOKUP(L51,Keuzemogelijkheden!$A$2:$E$7,4,FALSE),"")</f>
        <v>Maak een keuze in de kolom 'Antwoord fase'</v>
      </c>
      <c r="P51" s="67" t="str">
        <f>IF(L51=Keuzemogelijkheden!$A$2,$K51*Keuzemogelijkheden!$E$2,IF(L51=Keuzemogelijkheden!$A$3,$K51*Keuzemogelijkheden!$E$3,IF(L51=Keuzemogelijkheden!$A$4,$K51*Keuzemogelijkheden!$E$4,IF(L51=Keuzemogelijkheden!$A$5,$K51*Keuzemogelijkheden!$E$5,IF(L51=Keuzemogelijkheden!$A$6,$K51*Keuzemogelijkheden!$E$6,"0")))))</f>
        <v>0</v>
      </c>
    </row>
    <row r="52" spans="1:16" ht="127.5" x14ac:dyDescent="0.2">
      <c r="A52" s="56"/>
      <c r="B52" s="56"/>
      <c r="C52" s="56"/>
      <c r="D52" s="56"/>
      <c r="E52" s="57" t="s">
        <v>174</v>
      </c>
      <c r="F52" s="57">
        <v>1205</v>
      </c>
      <c r="G52" s="58"/>
      <c r="H52" s="58" t="s">
        <v>246</v>
      </c>
      <c r="I52" s="63" t="s">
        <v>16</v>
      </c>
      <c r="J52" s="63" t="s">
        <v>150</v>
      </c>
      <c r="K52" s="65">
        <v>17</v>
      </c>
      <c r="L52" s="16" t="s">
        <v>17</v>
      </c>
      <c r="M52" s="66" t="str">
        <f>IF(L52&lt;&gt;"",VLOOKUP(L52,Keuzemogelijkheden!$A$2:$E$7,2,FALSE),"")</f>
        <v>Maak een keuze in de kolom 'Antwoord fase'</v>
      </c>
      <c r="N52" s="66" t="str">
        <f>IF(L52&lt;&gt;"",VLOOKUP(L52,Keuzemogelijkheden!$A$2:$E$7,3,FALSE),"")</f>
        <v>Maak een keuze in de kolom 'Antwoord fase'</v>
      </c>
      <c r="O52" s="66" t="str">
        <f>IF(L52&lt;&gt;"",VLOOKUP(L52,Keuzemogelijkheden!$A$2:$E$7,4,FALSE),"")</f>
        <v>Maak een keuze in de kolom 'Antwoord fase'</v>
      </c>
      <c r="P52" s="67" t="str">
        <f>IF(L52=Keuzemogelijkheden!$A$2,$K52*Keuzemogelijkheden!$E$2,IF(L52=Keuzemogelijkheden!$A$3,$K52*Keuzemogelijkheden!$E$3,IF(L52=Keuzemogelijkheden!$A$4,$K52*Keuzemogelijkheden!$E$4,IF(L52=Keuzemogelijkheden!$A$5,$K52*Keuzemogelijkheden!$E$5,IF(L52=Keuzemogelijkheden!$A$6,$K52*Keuzemogelijkheden!$E$6,"0")))))</f>
        <v>0</v>
      </c>
    </row>
    <row r="53" spans="1:16" ht="14.25" x14ac:dyDescent="0.2">
      <c r="A53" s="56"/>
      <c r="B53" s="56"/>
      <c r="C53" s="56" t="s">
        <v>151</v>
      </c>
      <c r="D53" s="56" t="s">
        <v>39</v>
      </c>
      <c r="E53" s="57"/>
      <c r="F53" s="57"/>
      <c r="G53" s="58"/>
      <c r="H53" s="58"/>
      <c r="I53" s="63"/>
      <c r="J53" s="63"/>
      <c r="K53" s="65"/>
      <c r="L53" s="62"/>
      <c r="M53" s="63"/>
      <c r="N53" s="63"/>
      <c r="O53" s="63"/>
      <c r="P53" s="64"/>
    </row>
    <row r="54" spans="1:16" ht="76.5" x14ac:dyDescent="0.2">
      <c r="A54" s="56"/>
      <c r="B54" s="56"/>
      <c r="C54" s="56"/>
      <c r="D54" s="56"/>
      <c r="E54" s="57" t="s">
        <v>166</v>
      </c>
      <c r="F54" s="57">
        <v>1945</v>
      </c>
      <c r="G54" s="58"/>
      <c r="H54" s="58" t="s">
        <v>77</v>
      </c>
      <c r="I54" s="68" t="s">
        <v>16</v>
      </c>
      <c r="J54" s="68" t="s">
        <v>150</v>
      </c>
      <c r="K54" s="61">
        <v>9</v>
      </c>
      <c r="L54" s="16" t="s">
        <v>17</v>
      </c>
      <c r="M54" s="66" t="str">
        <f>IF(L54&lt;&gt;"",VLOOKUP(L54,Keuzemogelijkheden!$A$2:$E$7,2,FALSE),"")</f>
        <v>Maak een keuze in de kolom 'Antwoord fase'</v>
      </c>
      <c r="N54" s="66" t="str">
        <f>IF(L54&lt;&gt;"",VLOOKUP(L54,Keuzemogelijkheden!$A$2:$E$7,3,FALSE),"")</f>
        <v>Maak een keuze in de kolom 'Antwoord fase'</v>
      </c>
      <c r="O54" s="66" t="str">
        <f>IF(L54&lt;&gt;"",VLOOKUP(L54,Keuzemogelijkheden!$A$2:$E$7,4,FALSE),"")</f>
        <v>Maak een keuze in de kolom 'Antwoord fase'</v>
      </c>
      <c r="P54" s="67" t="str">
        <f>IF(L54=Keuzemogelijkheden!$A$2,$K54*Keuzemogelijkheden!$E$2,IF(L54=Keuzemogelijkheden!$A$3,$K54*Keuzemogelijkheden!$E$3,IF(L54=Keuzemogelijkheden!$A$4,$K54*Keuzemogelijkheden!$E$4,IF(L54=Keuzemogelijkheden!$A$5,$K54*Keuzemogelijkheden!$E$5,IF(L54=Keuzemogelijkheden!$A$6,$K54*Keuzemogelijkheden!$E$6,"0")))))</f>
        <v>0</v>
      </c>
    </row>
    <row r="55" spans="1:16" ht="127.5" x14ac:dyDescent="0.2">
      <c r="A55" s="56"/>
      <c r="B55" s="56"/>
      <c r="C55" s="56"/>
      <c r="D55" s="56"/>
      <c r="E55" s="57" t="s">
        <v>172</v>
      </c>
      <c r="F55" s="57">
        <v>2189</v>
      </c>
      <c r="G55" s="58"/>
      <c r="H55" s="58" t="s">
        <v>249</v>
      </c>
      <c r="I55" s="63" t="s">
        <v>107</v>
      </c>
      <c r="J55" s="63" t="s">
        <v>150</v>
      </c>
      <c r="K55" s="65">
        <v>3</v>
      </c>
      <c r="L55" s="16" t="s">
        <v>17</v>
      </c>
      <c r="M55" s="66" t="str">
        <f>IF(L55&lt;&gt;"",VLOOKUP(L55,Keuzemogelijkheden!$A$2:$E$7,2,FALSE),"")</f>
        <v>Maak een keuze in de kolom 'Antwoord fase'</v>
      </c>
      <c r="N55" s="66" t="str">
        <f>IF(L55&lt;&gt;"",VLOOKUP(L55,Keuzemogelijkheden!$A$2:$E$7,3,FALSE),"")</f>
        <v>Maak een keuze in de kolom 'Antwoord fase'</v>
      </c>
      <c r="O55" s="66" t="str">
        <f>IF(L55&lt;&gt;"",VLOOKUP(L55,Keuzemogelijkheden!$A$2:$E$7,4,FALSE),"")</f>
        <v>Maak een keuze in de kolom 'Antwoord fase'</v>
      </c>
      <c r="P55" s="67" t="str">
        <f>IF(L55=Keuzemogelijkheden!$A$2,$K55*Keuzemogelijkheden!$E$2,IF(L55=Keuzemogelijkheden!$A$3,$K55*Keuzemogelijkheden!$E$3,IF(L55=Keuzemogelijkheden!$A$4,$K55*Keuzemogelijkheden!$E$4,IF(L55=Keuzemogelijkheden!$A$5,$K55*Keuzemogelijkheden!$E$5,IF(L55=Keuzemogelijkheden!$A$6,$K55*Keuzemogelijkheden!$E$6,"0")))))</f>
        <v>0</v>
      </c>
    </row>
    <row r="56" spans="1:16" ht="165.75" x14ac:dyDescent="0.2">
      <c r="A56" s="56"/>
      <c r="B56" s="56"/>
      <c r="C56" s="56"/>
      <c r="D56" s="56"/>
      <c r="E56" s="57" t="s">
        <v>170</v>
      </c>
      <c r="F56" s="57">
        <v>1089</v>
      </c>
      <c r="G56" s="58"/>
      <c r="H56" s="58" t="s">
        <v>232</v>
      </c>
      <c r="I56" s="63" t="s">
        <v>107</v>
      </c>
      <c r="J56" s="63" t="s">
        <v>150</v>
      </c>
      <c r="K56" s="65">
        <v>9</v>
      </c>
      <c r="L56" s="16" t="s">
        <v>17</v>
      </c>
      <c r="M56" s="66" t="str">
        <f>IF(L56&lt;&gt;"",VLOOKUP(L56,Keuzemogelijkheden!$A$2:$E$7,2,FALSE),"")</f>
        <v>Maak een keuze in de kolom 'Antwoord fase'</v>
      </c>
      <c r="N56" s="66" t="str">
        <f>IF(L56&lt;&gt;"",VLOOKUP(L56,Keuzemogelijkheden!$A$2:$E$7,3,FALSE),"")</f>
        <v>Maak een keuze in de kolom 'Antwoord fase'</v>
      </c>
      <c r="O56" s="66" t="str">
        <f>IF(L56&lt;&gt;"",VLOOKUP(L56,Keuzemogelijkheden!$A$2:$E$7,4,FALSE),"")</f>
        <v>Maak een keuze in de kolom 'Antwoord fase'</v>
      </c>
      <c r="P56" s="67" t="str">
        <f>IF(L56=Keuzemogelijkheden!$A$2,$K56*Keuzemogelijkheden!$E$2,IF(L56=Keuzemogelijkheden!$A$3,$K56*Keuzemogelijkheden!$E$3,IF(L56=Keuzemogelijkheden!$A$4,$K56*Keuzemogelijkheden!$E$4,IF(L56=Keuzemogelijkheden!$A$5,$K56*Keuzemogelijkheden!$E$5,IF(L56=Keuzemogelijkheden!$A$6,$K56*Keuzemogelijkheden!$E$6,"0")))))</f>
        <v>0</v>
      </c>
    </row>
    <row r="57" spans="1:16" ht="76.5" x14ac:dyDescent="0.2">
      <c r="A57" s="56"/>
      <c r="B57" s="56"/>
      <c r="C57" s="56"/>
      <c r="D57" s="56"/>
      <c r="E57" s="57" t="s">
        <v>148</v>
      </c>
      <c r="F57" s="57">
        <v>2193</v>
      </c>
      <c r="G57" s="58"/>
      <c r="H57" s="58" t="s">
        <v>126</v>
      </c>
      <c r="I57" s="63" t="s">
        <v>107</v>
      </c>
      <c r="J57" s="63" t="s">
        <v>150</v>
      </c>
      <c r="K57" s="65">
        <v>9</v>
      </c>
      <c r="L57" s="16" t="s">
        <v>17</v>
      </c>
      <c r="M57" s="66" t="str">
        <f>IF(L57&lt;&gt;"",VLOOKUP(L57,Keuzemogelijkheden!$A$2:$E$7,2,FALSE),"")</f>
        <v>Maak een keuze in de kolom 'Antwoord fase'</v>
      </c>
      <c r="N57" s="66" t="str">
        <f>IF(L57&lt;&gt;"",VLOOKUP(L57,Keuzemogelijkheden!$A$2:$E$7,3,FALSE),"")</f>
        <v>Maak een keuze in de kolom 'Antwoord fase'</v>
      </c>
      <c r="O57" s="66" t="str">
        <f>IF(L57&lt;&gt;"",VLOOKUP(L57,Keuzemogelijkheden!$A$2:$E$7,4,FALSE),"")</f>
        <v>Maak een keuze in de kolom 'Antwoord fase'</v>
      </c>
      <c r="P57" s="67" t="str">
        <f>IF(L57=Keuzemogelijkheden!$A$2,$K57*Keuzemogelijkheden!$E$2,IF(L57=Keuzemogelijkheden!$A$3,$K57*Keuzemogelijkheden!$E$3,IF(L57=Keuzemogelijkheden!$A$4,$K57*Keuzemogelijkheden!$E$4,IF(L57=Keuzemogelijkheden!$A$5,$K57*Keuzemogelijkheden!$E$5,IF(L57=Keuzemogelijkheden!$A$6,$K57*Keuzemogelijkheden!$E$6,"0")))))</f>
        <v>0</v>
      </c>
    </row>
    <row r="58" spans="1:16" ht="25.5" x14ac:dyDescent="0.2">
      <c r="A58" s="56"/>
      <c r="B58" s="56"/>
      <c r="C58" s="56"/>
      <c r="D58" s="56"/>
      <c r="E58" s="57" t="s">
        <v>156</v>
      </c>
      <c r="F58" s="57">
        <v>1071</v>
      </c>
      <c r="G58" s="58"/>
      <c r="H58" s="58" t="s">
        <v>72</v>
      </c>
      <c r="I58" s="68" t="s">
        <v>107</v>
      </c>
      <c r="J58" s="68" t="s">
        <v>150</v>
      </c>
      <c r="K58" s="61">
        <v>3</v>
      </c>
      <c r="L58" s="16" t="s">
        <v>17</v>
      </c>
      <c r="M58" s="66" t="str">
        <f>IF(L58&lt;&gt;"",VLOOKUP(L58,Keuzemogelijkheden!$A$2:$E$7,2,FALSE),"")</f>
        <v>Maak een keuze in de kolom 'Antwoord fase'</v>
      </c>
      <c r="N58" s="66" t="str">
        <f>IF(L58&lt;&gt;"",VLOOKUP(L58,Keuzemogelijkheden!$A$2:$E$7,3,FALSE),"")</f>
        <v>Maak een keuze in de kolom 'Antwoord fase'</v>
      </c>
      <c r="O58" s="66" t="str">
        <f>IF(L58&lt;&gt;"",VLOOKUP(L58,Keuzemogelijkheden!$A$2:$E$7,4,FALSE),"")</f>
        <v>Maak een keuze in de kolom 'Antwoord fase'</v>
      </c>
      <c r="P58" s="67" t="str">
        <f>IF(L58=Keuzemogelijkheden!$A$2,$K58*Keuzemogelijkheden!$E$2,IF(L58=Keuzemogelijkheden!$A$3,$K58*Keuzemogelijkheden!$E$3,IF(L58=Keuzemogelijkheden!$A$4,$K58*Keuzemogelijkheden!$E$4,IF(L58=Keuzemogelijkheden!$A$5,$K58*Keuzemogelijkheden!$E$5,IF(L58=Keuzemogelijkheden!$A$6,$K58*Keuzemogelijkheden!$E$6,"0")))))</f>
        <v>0</v>
      </c>
    </row>
    <row r="59" spans="1:16" ht="51" x14ac:dyDescent="0.2">
      <c r="A59" s="56"/>
      <c r="B59" s="56"/>
      <c r="C59" s="56"/>
      <c r="D59" s="56"/>
      <c r="E59" s="57" t="s">
        <v>174</v>
      </c>
      <c r="F59" s="57">
        <v>1518</v>
      </c>
      <c r="G59" s="58"/>
      <c r="H59" s="58" t="s">
        <v>113</v>
      </c>
      <c r="I59" s="63" t="s">
        <v>16</v>
      </c>
      <c r="J59" s="63" t="s">
        <v>150</v>
      </c>
      <c r="K59" s="65">
        <v>9</v>
      </c>
      <c r="L59" s="16" t="s">
        <v>17</v>
      </c>
      <c r="M59" s="66" t="str">
        <f>IF(L59&lt;&gt;"",VLOOKUP(L59,Keuzemogelijkheden!$A$2:$E$7,2,FALSE),"")</f>
        <v>Maak een keuze in de kolom 'Antwoord fase'</v>
      </c>
      <c r="N59" s="66" t="str">
        <f>IF(L59&lt;&gt;"",VLOOKUP(L59,Keuzemogelijkheden!$A$2:$E$7,3,FALSE),"")</f>
        <v>Maak een keuze in de kolom 'Antwoord fase'</v>
      </c>
      <c r="O59" s="66" t="str">
        <f>IF(L59&lt;&gt;"",VLOOKUP(L59,Keuzemogelijkheden!$A$2:$E$7,4,FALSE),"")</f>
        <v>Maak een keuze in de kolom 'Antwoord fase'</v>
      </c>
      <c r="P59" s="67" t="str">
        <f>IF(L59=Keuzemogelijkheden!$A$2,$K59*Keuzemogelijkheden!$E$2,IF(L59=Keuzemogelijkheden!$A$3,$K59*Keuzemogelijkheden!$E$3,IF(L59=Keuzemogelijkheden!$A$4,$K59*Keuzemogelijkheden!$E$4,IF(L59=Keuzemogelijkheden!$A$5,$K59*Keuzemogelijkheden!$E$5,IF(L59=Keuzemogelijkheden!$A$6,$K59*Keuzemogelijkheden!$E$6,"0")))))</f>
        <v>0</v>
      </c>
    </row>
    <row r="60" spans="1:16" ht="51" x14ac:dyDescent="0.2">
      <c r="A60" s="56"/>
      <c r="B60" s="56"/>
      <c r="C60" s="56"/>
      <c r="D60" s="56"/>
      <c r="E60" s="57" t="s">
        <v>159</v>
      </c>
      <c r="F60" s="57">
        <v>1836</v>
      </c>
      <c r="G60" s="58"/>
      <c r="H60" s="58" t="s">
        <v>73</v>
      </c>
      <c r="I60" s="63" t="s">
        <v>107</v>
      </c>
      <c r="J60" s="63" t="s">
        <v>150</v>
      </c>
      <c r="K60" s="61">
        <v>3</v>
      </c>
      <c r="L60" s="16" t="s">
        <v>17</v>
      </c>
      <c r="M60" s="66" t="str">
        <f>IF(L60&lt;&gt;"",VLOOKUP(L60,Keuzemogelijkheden!$A$2:$E$7,2,FALSE),"")</f>
        <v>Maak een keuze in de kolom 'Antwoord fase'</v>
      </c>
      <c r="N60" s="66" t="str">
        <f>IF(L60&lt;&gt;"",VLOOKUP(L60,Keuzemogelijkheden!$A$2:$E$7,3,FALSE),"")</f>
        <v>Maak een keuze in de kolom 'Antwoord fase'</v>
      </c>
      <c r="O60" s="66" t="str">
        <f>IF(L60&lt;&gt;"",VLOOKUP(L60,Keuzemogelijkheden!$A$2:$E$7,4,FALSE),"")</f>
        <v>Maak een keuze in de kolom 'Antwoord fase'</v>
      </c>
      <c r="P60" s="67" t="str">
        <f>IF(L60=Keuzemogelijkheden!$A$2,$K60*Keuzemogelijkheden!$E$2,IF(L60=Keuzemogelijkheden!$A$3,$K60*Keuzemogelijkheden!$E$3,IF(L60=Keuzemogelijkheden!$A$4,$K60*Keuzemogelijkheden!$E$4,IF(L60=Keuzemogelijkheden!$A$5,$K60*Keuzemogelijkheden!$E$5,IF(L60=Keuzemogelijkheden!$A$6,$K60*Keuzemogelijkheden!$E$6,"0")))))</f>
        <v>0</v>
      </c>
    </row>
    <row r="61" spans="1:16" ht="25.5" x14ac:dyDescent="0.2">
      <c r="A61" s="56"/>
      <c r="B61" s="56"/>
      <c r="C61" s="56"/>
      <c r="D61" s="56"/>
      <c r="E61" s="57" t="s">
        <v>151</v>
      </c>
      <c r="F61" s="57">
        <v>1072</v>
      </c>
      <c r="G61" s="58"/>
      <c r="H61" s="58" t="s">
        <v>74</v>
      </c>
      <c r="I61" s="63" t="s">
        <v>16</v>
      </c>
      <c r="J61" s="63" t="s">
        <v>150</v>
      </c>
      <c r="K61" s="65">
        <v>3</v>
      </c>
      <c r="L61" s="16" t="s">
        <v>17</v>
      </c>
      <c r="M61" s="66" t="str">
        <f>IF(L61&lt;&gt;"",VLOOKUP(L61,Keuzemogelijkheden!$A$2:$E$7,2,FALSE),"")</f>
        <v>Maak een keuze in de kolom 'Antwoord fase'</v>
      </c>
      <c r="N61" s="66" t="str">
        <f>IF(L61&lt;&gt;"",VLOOKUP(L61,Keuzemogelijkheden!$A$2:$E$7,3,FALSE),"")</f>
        <v>Maak een keuze in de kolom 'Antwoord fase'</v>
      </c>
      <c r="O61" s="66" t="str">
        <f>IF(L61&lt;&gt;"",VLOOKUP(L61,Keuzemogelijkheden!$A$2:$E$7,4,FALSE),"")</f>
        <v>Maak een keuze in de kolom 'Antwoord fase'</v>
      </c>
      <c r="P61" s="67" t="str">
        <f>IF(L61=Keuzemogelijkheden!$A$2,$K61*Keuzemogelijkheden!$E$2,IF(L61=Keuzemogelijkheden!$A$3,$K61*Keuzemogelijkheden!$E$3,IF(L61=Keuzemogelijkheden!$A$4,$K61*Keuzemogelijkheden!$E$4,IF(L61=Keuzemogelijkheden!$A$5,$K61*Keuzemogelijkheden!$E$5,IF(L61=Keuzemogelijkheden!$A$6,$K61*Keuzemogelijkheden!$E$6,"0")))))</f>
        <v>0</v>
      </c>
    </row>
    <row r="62" spans="1:16" ht="25.5" x14ac:dyDescent="0.2">
      <c r="A62" s="56"/>
      <c r="B62" s="56"/>
      <c r="C62" s="56"/>
      <c r="D62" s="56"/>
      <c r="E62" s="57" t="s">
        <v>182</v>
      </c>
      <c r="F62" s="57">
        <v>1073</v>
      </c>
      <c r="G62" s="58"/>
      <c r="H62" s="58" t="s">
        <v>75</v>
      </c>
      <c r="I62" s="63" t="s">
        <v>16</v>
      </c>
      <c r="J62" s="63" t="s">
        <v>150</v>
      </c>
      <c r="K62" s="65">
        <v>3</v>
      </c>
      <c r="L62" s="16" t="s">
        <v>17</v>
      </c>
      <c r="M62" s="66" t="str">
        <f>IF(L62&lt;&gt;"",VLOOKUP(L62,Keuzemogelijkheden!$A$2:$E$7,2,FALSE),"")</f>
        <v>Maak een keuze in de kolom 'Antwoord fase'</v>
      </c>
      <c r="N62" s="66" t="str">
        <f>IF(L62&lt;&gt;"",VLOOKUP(L62,Keuzemogelijkheden!$A$2:$E$7,3,FALSE),"")</f>
        <v>Maak een keuze in de kolom 'Antwoord fase'</v>
      </c>
      <c r="O62" s="66" t="str">
        <f>IF(L62&lt;&gt;"",VLOOKUP(L62,Keuzemogelijkheden!$A$2:$E$7,4,FALSE),"")</f>
        <v>Maak een keuze in de kolom 'Antwoord fase'</v>
      </c>
      <c r="P62" s="67" t="str">
        <f>IF(L62=Keuzemogelijkheden!$A$2,$K62*Keuzemogelijkheden!$E$2,IF(L62=Keuzemogelijkheden!$A$3,$K62*Keuzemogelijkheden!$E$3,IF(L62=Keuzemogelijkheden!$A$4,$K62*Keuzemogelijkheden!$E$4,IF(L62=Keuzemogelijkheden!$A$5,$K62*Keuzemogelijkheden!$E$5,IF(L62=Keuzemogelijkheden!$A$6,$K62*Keuzemogelijkheden!$E$6,"0")))))</f>
        <v>0</v>
      </c>
    </row>
    <row r="63" spans="1:16" ht="38.25" x14ac:dyDescent="0.2">
      <c r="A63" s="56"/>
      <c r="B63" s="56"/>
      <c r="C63" s="56"/>
      <c r="D63" s="56"/>
      <c r="E63" s="57" t="s">
        <v>164</v>
      </c>
      <c r="F63" s="57">
        <v>1079</v>
      </c>
      <c r="G63" s="58"/>
      <c r="H63" s="58" t="s">
        <v>76</v>
      </c>
      <c r="I63" s="63" t="s">
        <v>16</v>
      </c>
      <c r="J63" s="63" t="s">
        <v>150</v>
      </c>
      <c r="K63" s="65">
        <v>3</v>
      </c>
      <c r="L63" s="16" t="s">
        <v>17</v>
      </c>
      <c r="M63" s="66" t="str">
        <f>IF(L63&lt;&gt;"",VLOOKUP(L63,Keuzemogelijkheden!$A$2:$E$7,2,FALSE),"")</f>
        <v>Maak een keuze in de kolom 'Antwoord fase'</v>
      </c>
      <c r="N63" s="66" t="str">
        <f>IF(L63&lt;&gt;"",VLOOKUP(L63,Keuzemogelijkheden!$A$2:$E$7,3,FALSE),"")</f>
        <v>Maak een keuze in de kolom 'Antwoord fase'</v>
      </c>
      <c r="O63" s="66" t="str">
        <f>IF(L63&lt;&gt;"",VLOOKUP(L63,Keuzemogelijkheden!$A$2:$E$7,4,FALSE),"")</f>
        <v>Maak een keuze in de kolom 'Antwoord fase'</v>
      </c>
      <c r="P63" s="67" t="str">
        <f>IF(L63=Keuzemogelijkheden!$A$2,$K63*Keuzemogelijkheden!$E$2,IF(L63=Keuzemogelijkheden!$A$3,$K63*Keuzemogelijkheden!$E$3,IF(L63=Keuzemogelijkheden!$A$4,$K63*Keuzemogelijkheden!$E$4,IF(L63=Keuzemogelijkheden!$A$5,$K63*Keuzemogelijkheden!$E$5,IF(L63=Keuzemogelijkheden!$A$6,$K63*Keuzemogelijkheden!$E$6,"0")))))</f>
        <v>0</v>
      </c>
    </row>
    <row r="64" spans="1:16" ht="14.25" x14ac:dyDescent="0.2">
      <c r="A64" s="56"/>
      <c r="B64" s="56"/>
      <c r="C64" s="56" t="s">
        <v>182</v>
      </c>
      <c r="D64" s="56" t="s">
        <v>40</v>
      </c>
      <c r="E64" s="57"/>
      <c r="F64" s="57"/>
      <c r="G64" s="58"/>
      <c r="H64" s="58"/>
      <c r="I64" s="63"/>
      <c r="J64" s="63"/>
      <c r="K64" s="65"/>
      <c r="L64" s="62"/>
      <c r="M64" s="63"/>
      <c r="N64" s="63"/>
      <c r="O64" s="63"/>
      <c r="P64" s="64"/>
    </row>
    <row r="65" spans="1:16" ht="63.75" x14ac:dyDescent="0.2">
      <c r="A65" s="56"/>
      <c r="B65" s="56"/>
      <c r="C65" s="56"/>
      <c r="D65" s="56"/>
      <c r="E65" s="57" t="s">
        <v>172</v>
      </c>
      <c r="F65" s="57">
        <v>1206</v>
      </c>
      <c r="G65" s="58"/>
      <c r="H65" s="58" t="s">
        <v>79</v>
      </c>
      <c r="I65" s="63" t="s">
        <v>107</v>
      </c>
      <c r="J65" s="63" t="s">
        <v>150</v>
      </c>
      <c r="K65" s="65">
        <v>3</v>
      </c>
      <c r="L65" s="16" t="s">
        <v>17</v>
      </c>
      <c r="M65" s="66" t="str">
        <f>IF(L65&lt;&gt;"",VLOOKUP(L65,Keuzemogelijkheden!$A$2:$E$7,2,FALSE),"")</f>
        <v>Maak een keuze in de kolom 'Antwoord fase'</v>
      </c>
      <c r="N65" s="66" t="str">
        <f>IF(L65&lt;&gt;"",VLOOKUP(L65,Keuzemogelijkheden!$A$2:$E$7,3,FALSE),"")</f>
        <v>Maak een keuze in de kolom 'Antwoord fase'</v>
      </c>
      <c r="O65" s="66" t="str">
        <f>IF(L65&lt;&gt;"",VLOOKUP(L65,Keuzemogelijkheden!$A$2:$E$7,4,FALSE),"")</f>
        <v>Maak een keuze in de kolom 'Antwoord fase'</v>
      </c>
      <c r="P65" s="67" t="str">
        <f>IF(L65=Keuzemogelijkheden!$A$2,$K65*Keuzemogelijkheden!$E$2,IF(L65=Keuzemogelijkheden!$A$3,$K65*Keuzemogelijkheden!$E$3,IF(L65=Keuzemogelijkheden!$A$4,$K65*Keuzemogelijkheden!$E$4,IF(L65=Keuzemogelijkheden!$A$5,$K65*Keuzemogelijkheden!$E$5,IF(L65=Keuzemogelijkheden!$A$6,$K65*Keuzemogelijkheden!$E$6,"0")))))</f>
        <v>0</v>
      </c>
    </row>
    <row r="66" spans="1:16" ht="89.25" x14ac:dyDescent="0.2">
      <c r="A66" s="56"/>
      <c r="B66" s="56"/>
      <c r="C66" s="56"/>
      <c r="D66" s="56"/>
      <c r="E66" s="57" t="s">
        <v>170</v>
      </c>
      <c r="F66" s="57">
        <v>2192</v>
      </c>
      <c r="G66" s="58"/>
      <c r="H66" s="58" t="s">
        <v>250</v>
      </c>
      <c r="I66" s="63" t="s">
        <v>107</v>
      </c>
      <c r="J66" s="63" t="s">
        <v>150</v>
      </c>
      <c r="K66" s="65">
        <v>9</v>
      </c>
      <c r="L66" s="16" t="s">
        <v>17</v>
      </c>
      <c r="M66" s="66" t="str">
        <f>IF(L66&lt;&gt;"",VLOOKUP(L66,Keuzemogelijkheden!$A$2:$E$7,2,FALSE),"")</f>
        <v>Maak een keuze in de kolom 'Antwoord fase'</v>
      </c>
      <c r="N66" s="66" t="str">
        <f>IF(L66&lt;&gt;"",VLOOKUP(L66,Keuzemogelijkheden!$A$2:$E$7,3,FALSE),"")</f>
        <v>Maak een keuze in de kolom 'Antwoord fase'</v>
      </c>
      <c r="O66" s="66" t="str">
        <f>IF(L66&lt;&gt;"",VLOOKUP(L66,Keuzemogelijkheden!$A$2:$E$7,4,FALSE),"")</f>
        <v>Maak een keuze in de kolom 'Antwoord fase'</v>
      </c>
      <c r="P66" s="67" t="str">
        <f>IF(L66=Keuzemogelijkheden!$A$2,$K66*Keuzemogelijkheden!$E$2,IF(L66=Keuzemogelijkheden!$A$3,$K66*Keuzemogelijkheden!$E$3,IF(L66=Keuzemogelijkheden!$A$4,$K66*Keuzemogelijkheden!$E$4,IF(L66=Keuzemogelijkheden!$A$5,$K66*Keuzemogelijkheden!$E$5,IF(L66=Keuzemogelijkheden!$A$6,$K66*Keuzemogelijkheden!$E$6,"0")))))</f>
        <v>0</v>
      </c>
    </row>
    <row r="67" spans="1:16" ht="255" x14ac:dyDescent="0.2">
      <c r="A67" s="56"/>
      <c r="B67" s="56"/>
      <c r="C67" s="56"/>
      <c r="D67" s="56"/>
      <c r="E67" s="57" t="s">
        <v>174</v>
      </c>
      <c r="F67" s="57">
        <v>1408</v>
      </c>
      <c r="G67" s="58"/>
      <c r="H67" s="58" t="s">
        <v>233</v>
      </c>
      <c r="I67" s="63" t="s">
        <v>16</v>
      </c>
      <c r="J67" s="63" t="s">
        <v>150</v>
      </c>
      <c r="K67" s="65">
        <v>3</v>
      </c>
      <c r="L67" s="16" t="s">
        <v>17</v>
      </c>
      <c r="M67" s="66" t="str">
        <f>IF(L67&lt;&gt;"",VLOOKUP(L67,Keuzemogelijkheden!$A$2:$E$7,2,FALSE),"")</f>
        <v>Maak een keuze in de kolom 'Antwoord fase'</v>
      </c>
      <c r="N67" s="66" t="str">
        <f>IF(L67&lt;&gt;"",VLOOKUP(L67,Keuzemogelijkheden!$A$2:$E$7,3,FALSE),"")</f>
        <v>Maak een keuze in de kolom 'Antwoord fase'</v>
      </c>
      <c r="O67" s="66" t="str">
        <f>IF(L67&lt;&gt;"",VLOOKUP(L67,Keuzemogelijkheden!$A$2:$E$7,4,FALSE),"")</f>
        <v>Maak een keuze in de kolom 'Antwoord fase'</v>
      </c>
      <c r="P67" s="67" t="str">
        <f>IF(L67=Keuzemogelijkheden!$A$2,$K67*Keuzemogelijkheden!$E$2,IF(L67=Keuzemogelijkheden!$A$3,$K67*Keuzemogelijkheden!$E$3,IF(L67=Keuzemogelijkheden!$A$4,$K67*Keuzemogelijkheden!$E$4,IF(L67=Keuzemogelijkheden!$A$5,$K67*Keuzemogelijkheden!$E$5,IF(L67=Keuzemogelijkheden!$A$6,$K67*Keuzemogelijkheden!$E$6,"0")))))</f>
        <v>0</v>
      </c>
    </row>
    <row r="68" spans="1:16" ht="14.25" x14ac:dyDescent="0.2">
      <c r="A68" s="56"/>
      <c r="B68" s="56"/>
      <c r="C68" s="56" t="s">
        <v>164</v>
      </c>
      <c r="D68" s="56" t="s">
        <v>41</v>
      </c>
      <c r="E68" s="57"/>
      <c r="F68" s="57"/>
      <c r="G68" s="58"/>
      <c r="H68" s="58"/>
      <c r="I68" s="63"/>
      <c r="J68" s="63"/>
      <c r="K68" s="65"/>
      <c r="L68" s="62"/>
      <c r="M68" s="63"/>
      <c r="N68" s="63"/>
      <c r="O68" s="63"/>
      <c r="P68" s="64"/>
    </row>
    <row r="69" spans="1:16" ht="140.25" x14ac:dyDescent="0.2">
      <c r="A69" s="56"/>
      <c r="B69" s="56"/>
      <c r="C69" s="56"/>
      <c r="D69" s="56"/>
      <c r="E69" s="57" t="s">
        <v>174</v>
      </c>
      <c r="F69" s="57">
        <v>1135</v>
      </c>
      <c r="G69" s="58"/>
      <c r="H69" s="58" t="s">
        <v>234</v>
      </c>
      <c r="I69" s="63" t="s">
        <v>107</v>
      </c>
      <c r="J69" s="63" t="s">
        <v>150</v>
      </c>
      <c r="K69" s="65">
        <v>3</v>
      </c>
      <c r="L69" s="16" t="s">
        <v>17</v>
      </c>
      <c r="M69" s="66" t="str">
        <f>IF(L69&lt;&gt;"",VLOOKUP(L69,Keuzemogelijkheden!$A$2:$E$7,2,FALSE),"")</f>
        <v>Maak een keuze in de kolom 'Antwoord fase'</v>
      </c>
      <c r="N69" s="66" t="str">
        <f>IF(L69&lt;&gt;"",VLOOKUP(L69,Keuzemogelijkheden!$A$2:$E$7,3,FALSE),"")</f>
        <v>Maak een keuze in de kolom 'Antwoord fase'</v>
      </c>
      <c r="O69" s="66" t="str">
        <f>IF(L69&lt;&gt;"",VLOOKUP(L69,Keuzemogelijkheden!$A$2:$E$7,4,FALSE),"")</f>
        <v>Maak een keuze in de kolom 'Antwoord fase'</v>
      </c>
      <c r="P69" s="67" t="str">
        <f>IF(L69=Keuzemogelijkheden!$A$2,$K69*Keuzemogelijkheden!$E$2,IF(L69=Keuzemogelijkheden!$A$3,$K69*Keuzemogelijkheden!$E$3,IF(L69=Keuzemogelijkheden!$A$4,$K69*Keuzemogelijkheden!$E$4,IF(L69=Keuzemogelijkheden!$A$5,$K69*Keuzemogelijkheden!$E$5,IF(L69=Keuzemogelijkheden!$A$6,$K69*Keuzemogelijkheden!$E$6,"0")))))</f>
        <v>0</v>
      </c>
    </row>
    <row r="70" spans="1:16" ht="14.25" x14ac:dyDescent="0.2">
      <c r="A70" s="56"/>
      <c r="B70" s="56"/>
      <c r="C70" s="56" t="s">
        <v>183</v>
      </c>
      <c r="D70" s="56" t="s">
        <v>42</v>
      </c>
      <c r="E70" s="57"/>
      <c r="F70" s="57"/>
      <c r="G70" s="58"/>
      <c r="H70" s="58"/>
      <c r="I70" s="63"/>
      <c r="J70" s="63"/>
      <c r="K70" s="65"/>
      <c r="L70" s="62"/>
      <c r="M70" s="63"/>
      <c r="N70" s="63"/>
      <c r="O70" s="63"/>
      <c r="P70" s="64"/>
    </row>
    <row r="71" spans="1:16" ht="38.25" x14ac:dyDescent="0.2">
      <c r="A71" s="56"/>
      <c r="B71" s="56"/>
      <c r="C71" s="56"/>
      <c r="D71" s="56"/>
      <c r="E71" s="57" t="s">
        <v>156</v>
      </c>
      <c r="F71" s="57">
        <v>1895</v>
      </c>
      <c r="G71" s="58"/>
      <c r="H71" s="58" t="s">
        <v>80</v>
      </c>
      <c r="I71" s="63" t="s">
        <v>107</v>
      </c>
      <c r="J71" s="63" t="s">
        <v>150</v>
      </c>
      <c r="K71" s="65">
        <v>2</v>
      </c>
      <c r="L71" s="16" t="s">
        <v>17</v>
      </c>
      <c r="M71" s="66" t="str">
        <f>IF(L71&lt;&gt;"",VLOOKUP(L71,Keuzemogelijkheden!$A$2:$E$7,2,FALSE),"")</f>
        <v>Maak een keuze in de kolom 'Antwoord fase'</v>
      </c>
      <c r="N71" s="66" t="str">
        <f>IF(L71&lt;&gt;"",VLOOKUP(L71,Keuzemogelijkheden!$A$2:$E$7,3,FALSE),"")</f>
        <v>Maak een keuze in de kolom 'Antwoord fase'</v>
      </c>
      <c r="O71" s="66" t="str">
        <f>IF(L71&lt;&gt;"",VLOOKUP(L71,Keuzemogelijkheden!$A$2:$E$7,4,FALSE),"")</f>
        <v>Maak een keuze in de kolom 'Antwoord fase'</v>
      </c>
      <c r="P71" s="67" t="str">
        <f>IF(L71=Keuzemogelijkheden!$A$2,$K71*Keuzemogelijkheden!$E$2,IF(L71=Keuzemogelijkheden!$A$3,$K71*Keuzemogelijkheden!$E$3,IF(L71=Keuzemogelijkheden!$A$4,$K71*Keuzemogelijkheden!$E$4,IF(L71=Keuzemogelijkheden!$A$5,$K71*Keuzemogelijkheden!$E$5,IF(L71=Keuzemogelijkheden!$A$6,$K71*Keuzemogelijkheden!$E$6,"0")))))</f>
        <v>0</v>
      </c>
    </row>
    <row r="72" spans="1:16" ht="63.75" x14ac:dyDescent="0.2">
      <c r="A72" s="56"/>
      <c r="B72" s="56"/>
      <c r="C72" s="56"/>
      <c r="D72" s="56"/>
      <c r="E72" s="57" t="s">
        <v>149</v>
      </c>
      <c r="F72" s="57">
        <v>2147</v>
      </c>
      <c r="G72" s="58"/>
      <c r="H72" s="58" t="s">
        <v>127</v>
      </c>
      <c r="I72" s="63" t="s">
        <v>16</v>
      </c>
      <c r="J72" s="63" t="s">
        <v>150</v>
      </c>
      <c r="K72" s="65">
        <v>2</v>
      </c>
      <c r="L72" s="16" t="s">
        <v>17</v>
      </c>
      <c r="M72" s="66" t="str">
        <f>IF(L72&lt;&gt;"",VLOOKUP(L72,Keuzemogelijkheden!$A$2:$E$7,2,FALSE),"")</f>
        <v>Maak een keuze in de kolom 'Antwoord fase'</v>
      </c>
      <c r="N72" s="66" t="str">
        <f>IF(L72&lt;&gt;"",VLOOKUP(L72,Keuzemogelijkheden!$A$2:$E$7,3,FALSE),"")</f>
        <v>Maak een keuze in de kolom 'Antwoord fase'</v>
      </c>
      <c r="O72" s="66" t="str">
        <f>IF(L72&lt;&gt;"",VLOOKUP(L72,Keuzemogelijkheden!$A$2:$E$7,4,FALSE),"")</f>
        <v>Maak een keuze in de kolom 'Antwoord fase'</v>
      </c>
      <c r="P72" s="67" t="str">
        <f>IF(L72=Keuzemogelijkheden!$A$2,$K72*Keuzemogelijkheden!$E$2,IF(L72=Keuzemogelijkheden!$A$3,$K72*Keuzemogelijkheden!$E$3,IF(L72=Keuzemogelijkheden!$A$4,$K72*Keuzemogelijkheden!$E$4,IF(L72=Keuzemogelijkheden!$A$5,$K72*Keuzemogelijkheden!$E$5,IF(L72=Keuzemogelijkheden!$A$6,$K72*Keuzemogelijkheden!$E$6,"0")))))</f>
        <v>0</v>
      </c>
    </row>
    <row r="73" spans="1:16" ht="102" x14ac:dyDescent="0.2">
      <c r="A73" s="56"/>
      <c r="B73" s="56"/>
      <c r="C73" s="56"/>
      <c r="D73" s="56"/>
      <c r="E73" s="57" t="s">
        <v>174</v>
      </c>
      <c r="F73" s="57">
        <v>2059</v>
      </c>
      <c r="G73" s="58"/>
      <c r="H73" s="58" t="s">
        <v>235</v>
      </c>
      <c r="I73" s="63" t="s">
        <v>16</v>
      </c>
      <c r="J73" s="63" t="s">
        <v>150</v>
      </c>
      <c r="K73" s="65">
        <v>3</v>
      </c>
      <c r="L73" s="16" t="s">
        <v>17</v>
      </c>
      <c r="M73" s="66" t="str">
        <f>IF(L73&lt;&gt;"",VLOOKUP(L73,Keuzemogelijkheden!$A$2:$E$7,2,FALSE),"")</f>
        <v>Maak een keuze in de kolom 'Antwoord fase'</v>
      </c>
      <c r="N73" s="66" t="str">
        <f>IF(L73&lt;&gt;"",VLOOKUP(L73,Keuzemogelijkheden!$A$2:$E$7,3,FALSE),"")</f>
        <v>Maak een keuze in de kolom 'Antwoord fase'</v>
      </c>
      <c r="O73" s="66" t="str">
        <f>IF(L73&lt;&gt;"",VLOOKUP(L73,Keuzemogelijkheden!$A$2:$E$7,4,FALSE),"")</f>
        <v>Maak een keuze in de kolom 'Antwoord fase'</v>
      </c>
      <c r="P73" s="67" t="str">
        <f>IF(L73=Keuzemogelijkheden!$A$2,$K73*Keuzemogelijkheden!$E$2,IF(L73=Keuzemogelijkheden!$A$3,$K73*Keuzemogelijkheden!$E$3,IF(L73=Keuzemogelijkheden!$A$4,$K73*Keuzemogelijkheden!$E$4,IF(L73=Keuzemogelijkheden!$A$5,$K73*Keuzemogelijkheden!$E$5,IF(L73=Keuzemogelijkheden!$A$6,$K73*Keuzemogelijkheden!$E$6,"0")))))</f>
        <v>0</v>
      </c>
    </row>
    <row r="74" spans="1:16" ht="14.25" x14ac:dyDescent="0.2">
      <c r="A74" s="56"/>
      <c r="B74" s="56"/>
      <c r="C74" s="56" t="s">
        <v>166</v>
      </c>
      <c r="D74" s="56" t="s">
        <v>43</v>
      </c>
      <c r="E74" s="57"/>
      <c r="F74" s="57"/>
      <c r="G74" s="58"/>
      <c r="H74" s="58"/>
      <c r="I74" s="63"/>
      <c r="J74" s="63"/>
      <c r="K74" s="65"/>
      <c r="L74" s="62"/>
      <c r="M74" s="63"/>
      <c r="N74" s="63"/>
      <c r="O74" s="63"/>
      <c r="P74" s="64"/>
    </row>
    <row r="75" spans="1:16" ht="114.75" x14ac:dyDescent="0.2">
      <c r="A75" s="56"/>
      <c r="B75" s="56"/>
      <c r="C75" s="56"/>
      <c r="D75" s="56"/>
      <c r="E75" s="57" t="s">
        <v>172</v>
      </c>
      <c r="F75" s="57">
        <v>2159</v>
      </c>
      <c r="G75" s="58"/>
      <c r="H75" s="58" t="s">
        <v>251</v>
      </c>
      <c r="I75" s="63" t="s">
        <v>107</v>
      </c>
      <c r="J75" s="63" t="s">
        <v>150</v>
      </c>
      <c r="K75" s="65">
        <v>9</v>
      </c>
      <c r="L75" s="16" t="s">
        <v>17</v>
      </c>
      <c r="M75" s="66" t="str">
        <f>IF(L75&lt;&gt;"",VLOOKUP(L75,Keuzemogelijkheden!$A$2:$E$7,2,FALSE),"")</f>
        <v>Maak een keuze in de kolom 'Antwoord fase'</v>
      </c>
      <c r="N75" s="66" t="str">
        <f>IF(L75&lt;&gt;"",VLOOKUP(L75,Keuzemogelijkheden!$A$2:$E$7,3,FALSE),"")</f>
        <v>Maak een keuze in de kolom 'Antwoord fase'</v>
      </c>
      <c r="O75" s="66" t="str">
        <f>IF(L75&lt;&gt;"",VLOOKUP(L75,Keuzemogelijkheden!$A$2:$E$7,4,FALSE),"")</f>
        <v>Maak een keuze in de kolom 'Antwoord fase'</v>
      </c>
      <c r="P75" s="67" t="str">
        <f>IF(L75=Keuzemogelijkheden!$A$2,$K75*Keuzemogelijkheden!$E$2,IF(L75=Keuzemogelijkheden!$A$3,$K75*Keuzemogelijkheden!$E$3,IF(L75=Keuzemogelijkheden!$A$4,$K75*Keuzemogelijkheden!$E$4,IF(L75=Keuzemogelijkheden!$A$5,$K75*Keuzemogelijkheden!$E$5,IF(L75=Keuzemogelijkheden!$A$6,$K75*Keuzemogelijkheden!$E$6,"0")))))</f>
        <v>0</v>
      </c>
    </row>
    <row r="76" spans="1:16" ht="51" x14ac:dyDescent="0.2">
      <c r="A76" s="56"/>
      <c r="B76" s="56"/>
      <c r="C76" s="56"/>
      <c r="D76" s="56"/>
      <c r="E76" s="57" t="s">
        <v>170</v>
      </c>
      <c r="F76" s="57">
        <v>1144</v>
      </c>
      <c r="G76" s="58"/>
      <c r="H76" s="58" t="s">
        <v>82</v>
      </c>
      <c r="I76" s="63" t="s">
        <v>16</v>
      </c>
      <c r="J76" s="63" t="s">
        <v>150</v>
      </c>
      <c r="K76" s="65">
        <v>17</v>
      </c>
      <c r="L76" s="16" t="s">
        <v>17</v>
      </c>
      <c r="M76" s="66" t="str">
        <f>IF(L76&lt;&gt;"",VLOOKUP(L76,Keuzemogelijkheden!$A$2:$E$7,2,FALSE),"")</f>
        <v>Maak een keuze in de kolom 'Antwoord fase'</v>
      </c>
      <c r="N76" s="66" t="str">
        <f>IF(L76&lt;&gt;"",VLOOKUP(L76,Keuzemogelijkheden!$A$2:$E$7,3,FALSE),"")</f>
        <v>Maak een keuze in de kolom 'Antwoord fase'</v>
      </c>
      <c r="O76" s="66" t="str">
        <f>IF(L76&lt;&gt;"",VLOOKUP(L76,Keuzemogelijkheden!$A$2:$E$7,4,FALSE),"")</f>
        <v>Maak een keuze in de kolom 'Antwoord fase'</v>
      </c>
      <c r="P76" s="67" t="str">
        <f>IF(L76=Keuzemogelijkheden!$A$2,$K76*Keuzemogelijkheden!$E$2,IF(L76=Keuzemogelijkheden!$A$3,$K76*Keuzemogelijkheden!$E$3,IF(L76=Keuzemogelijkheden!$A$4,$K76*Keuzemogelijkheden!$E$4,IF(L76=Keuzemogelijkheden!$A$5,$K76*Keuzemogelijkheden!$E$5,IF(L76=Keuzemogelijkheden!$A$6,$K76*Keuzemogelijkheden!$E$6,"0")))))</f>
        <v>0</v>
      </c>
    </row>
    <row r="77" spans="1:16" ht="51" x14ac:dyDescent="0.2">
      <c r="A77" s="56"/>
      <c r="B77" s="56"/>
      <c r="C77" s="56"/>
      <c r="D77" s="56"/>
      <c r="E77" s="57" t="s">
        <v>183</v>
      </c>
      <c r="F77" s="57">
        <v>1389</v>
      </c>
      <c r="G77" s="58"/>
      <c r="H77" s="58" t="s">
        <v>81</v>
      </c>
      <c r="I77" s="63" t="s">
        <v>16</v>
      </c>
      <c r="J77" s="63" t="s">
        <v>150</v>
      </c>
      <c r="K77" s="65">
        <v>2</v>
      </c>
      <c r="L77" s="16" t="s">
        <v>17</v>
      </c>
      <c r="M77" s="66" t="str">
        <f>IF(L77&lt;&gt;"",VLOOKUP(L77,Keuzemogelijkheden!$A$2:$E$7,2,FALSE),"")</f>
        <v>Maak een keuze in de kolom 'Antwoord fase'</v>
      </c>
      <c r="N77" s="66" t="str">
        <f>IF(L77&lt;&gt;"",VLOOKUP(L77,Keuzemogelijkheden!$A$2:$E$7,3,FALSE),"")</f>
        <v>Maak een keuze in de kolom 'Antwoord fase'</v>
      </c>
      <c r="O77" s="66" t="str">
        <f>IF(L77&lt;&gt;"",VLOOKUP(L77,Keuzemogelijkheden!$A$2:$E$7,4,FALSE),"")</f>
        <v>Maak een keuze in de kolom 'Antwoord fase'</v>
      </c>
      <c r="P77" s="67" t="str">
        <f>IF(L77=Keuzemogelijkheden!$A$2,$K77*Keuzemogelijkheden!$E$2,IF(L77=Keuzemogelijkheden!$A$3,$K77*Keuzemogelijkheden!$E$3,IF(L77=Keuzemogelijkheden!$A$4,$K77*Keuzemogelijkheden!$E$4,IF(L77=Keuzemogelijkheden!$A$5,$K77*Keuzemogelijkheden!$E$5,IF(L77=Keuzemogelijkheden!$A$6,$K77*Keuzemogelijkheden!$E$6,"0")))))</f>
        <v>0</v>
      </c>
    </row>
    <row r="78" spans="1:16" ht="14.25" x14ac:dyDescent="0.2">
      <c r="A78" s="56"/>
      <c r="B78" s="56"/>
      <c r="C78" s="56" t="s">
        <v>172</v>
      </c>
      <c r="D78" s="56" t="s">
        <v>44</v>
      </c>
      <c r="E78" s="57"/>
      <c r="F78" s="57"/>
      <c r="G78" s="58"/>
      <c r="H78" s="58"/>
      <c r="I78" s="63"/>
      <c r="J78" s="63"/>
      <c r="K78" s="65"/>
      <c r="L78" s="62"/>
      <c r="M78" s="63"/>
      <c r="N78" s="63"/>
      <c r="O78" s="63"/>
      <c r="P78" s="64"/>
    </row>
    <row r="79" spans="1:16" ht="89.25" x14ac:dyDescent="0.2">
      <c r="A79" s="56"/>
      <c r="B79" s="56"/>
      <c r="C79" s="56"/>
      <c r="D79" s="56"/>
      <c r="E79" s="57" t="s">
        <v>156</v>
      </c>
      <c r="F79" s="57">
        <v>1925</v>
      </c>
      <c r="G79" s="58"/>
      <c r="H79" s="58" t="s">
        <v>236</v>
      </c>
      <c r="I79" s="63" t="s">
        <v>16</v>
      </c>
      <c r="J79" s="63" t="s">
        <v>150</v>
      </c>
      <c r="K79" s="65">
        <v>17</v>
      </c>
      <c r="L79" s="16" t="s">
        <v>17</v>
      </c>
      <c r="M79" s="66" t="str">
        <f>IF(L79&lt;&gt;"",VLOOKUP(L79,Keuzemogelijkheden!$A$2:$E$7,2,FALSE),"")</f>
        <v>Maak een keuze in de kolom 'Antwoord fase'</v>
      </c>
      <c r="N79" s="66" t="str">
        <f>IF(L79&lt;&gt;"",VLOOKUP(L79,Keuzemogelijkheden!$A$2:$E$7,3,FALSE),"")</f>
        <v>Maak een keuze in de kolom 'Antwoord fase'</v>
      </c>
      <c r="O79" s="66" t="str">
        <f>IF(L79&lt;&gt;"",VLOOKUP(L79,Keuzemogelijkheden!$A$2:$E$7,4,FALSE),"")</f>
        <v>Maak een keuze in de kolom 'Antwoord fase'</v>
      </c>
      <c r="P79" s="67" t="str">
        <f>IF(L79=Keuzemogelijkheden!$A$2,$K79*Keuzemogelijkheden!$E$2,IF(L79=Keuzemogelijkheden!$A$3,$K79*Keuzemogelijkheden!$E$3,IF(L79=Keuzemogelijkheden!$A$4,$K79*Keuzemogelijkheden!$E$4,IF(L79=Keuzemogelijkheden!$A$5,$K79*Keuzemogelijkheden!$E$5,IF(L79=Keuzemogelijkheden!$A$6,$K79*Keuzemogelijkheden!$E$6,"0")))))</f>
        <v>0</v>
      </c>
    </row>
    <row r="80" spans="1:16" ht="51" x14ac:dyDescent="0.2">
      <c r="A80" s="56"/>
      <c r="B80" s="56"/>
      <c r="C80" s="56"/>
      <c r="D80" s="56"/>
      <c r="E80" s="57" t="s">
        <v>174</v>
      </c>
      <c r="F80" s="57">
        <v>1195</v>
      </c>
      <c r="G80" s="58"/>
      <c r="H80" s="58" t="s">
        <v>83</v>
      </c>
      <c r="I80" s="63" t="s">
        <v>16</v>
      </c>
      <c r="J80" s="63" t="s">
        <v>150</v>
      </c>
      <c r="K80" s="65">
        <v>17</v>
      </c>
      <c r="L80" s="16" t="s">
        <v>17</v>
      </c>
      <c r="M80" s="66" t="str">
        <f>IF(L80&lt;&gt;"",VLOOKUP(L80,Keuzemogelijkheden!$A$2:$E$7,2,FALSE),"")</f>
        <v>Maak een keuze in de kolom 'Antwoord fase'</v>
      </c>
      <c r="N80" s="66" t="str">
        <f>IF(L80&lt;&gt;"",VLOOKUP(L80,Keuzemogelijkheden!$A$2:$E$7,3,FALSE),"")</f>
        <v>Maak een keuze in de kolom 'Antwoord fase'</v>
      </c>
      <c r="O80" s="66" t="str">
        <f>IF(L80&lt;&gt;"",VLOOKUP(L80,Keuzemogelijkheden!$A$2:$E$7,4,FALSE),"")</f>
        <v>Maak een keuze in de kolom 'Antwoord fase'</v>
      </c>
      <c r="P80" s="67" t="str">
        <f>IF(L80=Keuzemogelijkheden!$A$2,$K80*Keuzemogelijkheden!$E$2,IF(L80=Keuzemogelijkheden!$A$3,$K80*Keuzemogelijkheden!$E$3,IF(L80=Keuzemogelijkheden!$A$4,$K80*Keuzemogelijkheden!$E$4,IF(L80=Keuzemogelijkheden!$A$5,$K80*Keuzemogelijkheden!$E$5,IF(L80=Keuzemogelijkheden!$A$6,$K80*Keuzemogelijkheden!$E$6,"0")))))</f>
        <v>0</v>
      </c>
    </row>
    <row r="81" spans="1:16" ht="14.25" x14ac:dyDescent="0.2">
      <c r="A81" s="56"/>
      <c r="B81" s="56"/>
      <c r="C81" s="56" t="s">
        <v>170</v>
      </c>
      <c r="D81" s="56" t="s">
        <v>45</v>
      </c>
      <c r="E81" s="57"/>
      <c r="F81" s="57"/>
      <c r="G81" s="58"/>
      <c r="H81" s="58"/>
      <c r="I81" s="63"/>
      <c r="J81" s="63"/>
      <c r="K81" s="65"/>
      <c r="L81" s="62"/>
      <c r="M81" s="63"/>
      <c r="N81" s="63"/>
      <c r="O81" s="63"/>
      <c r="P81" s="64"/>
    </row>
    <row r="82" spans="1:16" ht="76.5" x14ac:dyDescent="0.2">
      <c r="A82" s="56"/>
      <c r="B82" s="56"/>
      <c r="C82" s="56"/>
      <c r="D82" s="56"/>
      <c r="E82" s="57" t="s">
        <v>183</v>
      </c>
      <c r="F82" s="57">
        <v>1364</v>
      </c>
      <c r="G82" s="58"/>
      <c r="H82" s="58" t="s">
        <v>84</v>
      </c>
      <c r="I82" s="63" t="s">
        <v>16</v>
      </c>
      <c r="J82" s="63" t="s">
        <v>150</v>
      </c>
      <c r="K82" s="65">
        <v>2</v>
      </c>
      <c r="L82" s="16" t="s">
        <v>17</v>
      </c>
      <c r="M82" s="66" t="str">
        <f>IF(L82&lt;&gt;"",VLOOKUP(L82,Keuzemogelijkheden!$A$2:$E$7,2,FALSE),"")</f>
        <v>Maak een keuze in de kolom 'Antwoord fase'</v>
      </c>
      <c r="N82" s="66" t="str">
        <f>IF(L82&lt;&gt;"",VLOOKUP(L82,Keuzemogelijkheden!$A$2:$E$7,3,FALSE),"")</f>
        <v>Maak een keuze in de kolom 'Antwoord fase'</v>
      </c>
      <c r="O82" s="66" t="str">
        <f>IF(L82&lt;&gt;"",VLOOKUP(L82,Keuzemogelijkheden!$A$2:$E$7,4,FALSE),"")</f>
        <v>Maak een keuze in de kolom 'Antwoord fase'</v>
      </c>
      <c r="P82" s="67" t="str">
        <f>IF(L82=Keuzemogelijkheden!$A$2,$K82*Keuzemogelijkheden!$E$2,IF(L82=Keuzemogelijkheden!$A$3,$K82*Keuzemogelijkheden!$E$3,IF(L82=Keuzemogelijkheden!$A$4,$K82*Keuzemogelijkheden!$E$4,IF(L82=Keuzemogelijkheden!$A$5,$K82*Keuzemogelijkheden!$E$5,IF(L82=Keuzemogelijkheden!$A$6,$K82*Keuzemogelijkheden!$E$6,"0")))))</f>
        <v>0</v>
      </c>
    </row>
    <row r="83" spans="1:16" ht="14.25" x14ac:dyDescent="0.2">
      <c r="A83" s="56"/>
      <c r="B83" s="56"/>
      <c r="C83" s="56" t="s">
        <v>148</v>
      </c>
      <c r="D83" s="56" t="s">
        <v>46</v>
      </c>
      <c r="E83" s="57"/>
      <c r="F83" s="57"/>
      <c r="G83" s="58"/>
      <c r="H83" s="58"/>
      <c r="I83" s="63"/>
      <c r="J83" s="63"/>
      <c r="K83" s="65"/>
      <c r="L83" s="62"/>
      <c r="M83" s="63"/>
      <c r="N83" s="63"/>
      <c r="O83" s="63"/>
      <c r="P83" s="64"/>
    </row>
    <row r="84" spans="1:16" ht="89.25" x14ac:dyDescent="0.2">
      <c r="A84" s="56"/>
      <c r="B84" s="56"/>
      <c r="C84" s="56"/>
      <c r="D84" s="56"/>
      <c r="E84" s="57" t="s">
        <v>172</v>
      </c>
      <c r="F84" s="57" t="s">
        <v>294</v>
      </c>
      <c r="G84" s="58" t="s">
        <v>274</v>
      </c>
      <c r="H84" s="58" t="s">
        <v>295</v>
      </c>
      <c r="I84" s="63" t="s">
        <v>16</v>
      </c>
      <c r="J84" s="63" t="s">
        <v>288</v>
      </c>
      <c r="K84" s="65">
        <v>3</v>
      </c>
      <c r="L84" s="16" t="s">
        <v>17</v>
      </c>
      <c r="M84" s="66" t="str">
        <f>IF(L84&lt;&gt;"",VLOOKUP(L84,Keuzemogelijkheden!$A$2:$E$7,2,FALSE),"")</f>
        <v>Maak een keuze in de kolom 'Antwoord fase'</v>
      </c>
      <c r="N84" s="66" t="str">
        <f>IF(L84&lt;&gt;"",VLOOKUP(L84,Keuzemogelijkheden!$A$2:$E$7,3,FALSE),"")</f>
        <v>Maak een keuze in de kolom 'Antwoord fase'</v>
      </c>
      <c r="O84" s="66" t="str">
        <f>IF(L84&lt;&gt;"",VLOOKUP(L84,Keuzemogelijkheden!$A$2:$E$7,4,FALSE),"")</f>
        <v>Maak een keuze in de kolom 'Antwoord fase'</v>
      </c>
      <c r="P84" s="67" t="str">
        <f>IF(L84=Keuzemogelijkheden!$A$2,$K84*Keuzemogelijkheden!$E$2,IF(L84=Keuzemogelijkheden!$A$3,$K84*Keuzemogelijkheden!$E$3,IF(L84=Keuzemogelijkheden!$A$4,$K84*Keuzemogelijkheden!$E$4,IF(L84=Keuzemogelijkheden!$A$5,$K84*Keuzemogelijkheden!$E$5,IF(L84=Keuzemogelijkheden!$A$6,$K84*Keuzemogelijkheden!$E$6,"0")))))</f>
        <v>0</v>
      </c>
    </row>
    <row r="85" spans="1:16" ht="63.75" x14ac:dyDescent="0.2">
      <c r="A85" s="56"/>
      <c r="B85" s="56"/>
      <c r="C85" s="56"/>
      <c r="D85" s="56"/>
      <c r="E85" s="57"/>
      <c r="F85" s="57" t="s">
        <v>296</v>
      </c>
      <c r="G85" s="58" t="s">
        <v>278</v>
      </c>
      <c r="H85" s="58" t="s">
        <v>297</v>
      </c>
      <c r="I85" s="63" t="s">
        <v>107</v>
      </c>
      <c r="J85" s="63" t="s">
        <v>288</v>
      </c>
      <c r="K85" s="65">
        <v>3</v>
      </c>
      <c r="L85" s="16" t="s">
        <v>17</v>
      </c>
      <c r="M85" s="66" t="str">
        <f>IF(L85&lt;&gt;"",VLOOKUP(L85,Keuzemogelijkheden!$A$2:$E$7,2,FALSE),"")</f>
        <v>Maak een keuze in de kolom 'Antwoord fase'</v>
      </c>
      <c r="N85" s="66" t="str">
        <f>IF(L85&lt;&gt;"",VLOOKUP(L85,Keuzemogelijkheden!$A$2:$E$7,3,FALSE),"")</f>
        <v>Maak een keuze in de kolom 'Antwoord fase'</v>
      </c>
      <c r="O85" s="66" t="str">
        <f>IF(L85&lt;&gt;"",VLOOKUP(L85,Keuzemogelijkheden!$A$2:$E$7,4,FALSE),"")</f>
        <v>Maak een keuze in de kolom 'Antwoord fase'</v>
      </c>
      <c r="P85" s="67" t="str">
        <f>IF(L85=Keuzemogelijkheden!$A$2,$K85*Keuzemogelijkheden!$E$2,IF(L85=Keuzemogelijkheden!$A$3,$K85*Keuzemogelijkheden!$E$3,IF(L85=Keuzemogelijkheden!$A$4,$K85*Keuzemogelijkheden!$E$4,IF(L85=Keuzemogelijkheden!$A$5,$K85*Keuzemogelijkheden!$E$5,IF(L85=Keuzemogelijkheden!$A$6,$K85*Keuzemogelijkheden!$E$6,"0")))))</f>
        <v>0</v>
      </c>
    </row>
    <row r="86" spans="1:16" ht="51" x14ac:dyDescent="0.2">
      <c r="A86" s="56"/>
      <c r="B86" s="56"/>
      <c r="C86" s="56"/>
      <c r="D86" s="56"/>
      <c r="E86" s="57"/>
      <c r="F86" s="57" t="s">
        <v>298</v>
      </c>
      <c r="G86" s="58" t="s">
        <v>279</v>
      </c>
      <c r="H86" s="58" t="s">
        <v>299</v>
      </c>
      <c r="I86" s="63" t="s">
        <v>107</v>
      </c>
      <c r="J86" s="63" t="s">
        <v>285</v>
      </c>
      <c r="K86" s="65">
        <v>9</v>
      </c>
      <c r="L86" s="16" t="s">
        <v>17</v>
      </c>
      <c r="M86" s="66" t="str">
        <f>IF(L86&lt;&gt;"",VLOOKUP(L86,Keuzemogelijkheden!$A$2:$E$7,2,FALSE),"")</f>
        <v>Maak een keuze in de kolom 'Antwoord fase'</v>
      </c>
      <c r="N86" s="66" t="str">
        <f>IF(L86&lt;&gt;"",VLOOKUP(L86,Keuzemogelijkheden!$A$2:$E$7,3,FALSE),"")</f>
        <v>Maak een keuze in de kolom 'Antwoord fase'</v>
      </c>
      <c r="O86" s="66" t="str">
        <f>IF(L86&lt;&gt;"",VLOOKUP(L86,Keuzemogelijkheden!$A$2:$E$7,4,FALSE),"")</f>
        <v>Maak een keuze in de kolom 'Antwoord fase'</v>
      </c>
      <c r="P86" s="67" t="str">
        <f>IF(L86=Keuzemogelijkheden!$A$2,$K86*Keuzemogelijkheden!$E$2,IF(L86=Keuzemogelijkheden!$A$3,$K86*Keuzemogelijkheden!$E$3,IF(L86=Keuzemogelijkheden!$A$4,$K86*Keuzemogelijkheden!$E$4,IF(L86=Keuzemogelijkheden!$A$5,$K86*Keuzemogelijkheden!$E$5,IF(L86=Keuzemogelijkheden!$A$6,$K86*Keuzemogelijkheden!$E$6,"0")))))</f>
        <v>0</v>
      </c>
    </row>
    <row r="87" spans="1:16" ht="38.25" x14ac:dyDescent="0.2">
      <c r="A87" s="56"/>
      <c r="B87" s="56"/>
      <c r="C87" s="56"/>
      <c r="D87" s="56"/>
      <c r="E87" s="57" t="s">
        <v>149</v>
      </c>
      <c r="F87" s="57">
        <v>1215</v>
      </c>
      <c r="G87" s="58"/>
      <c r="H87" s="58" t="s">
        <v>223</v>
      </c>
      <c r="I87" s="63" t="s">
        <v>16</v>
      </c>
      <c r="J87" s="63" t="s">
        <v>163</v>
      </c>
      <c r="K87" s="65">
        <v>17</v>
      </c>
      <c r="L87" s="16" t="s">
        <v>17</v>
      </c>
      <c r="M87" s="66" t="str">
        <f>IF(L87&lt;&gt;"",VLOOKUP(L87,Keuzemogelijkheden!$A$2:$E$7,2,FALSE),"")</f>
        <v>Maak een keuze in de kolom 'Antwoord fase'</v>
      </c>
      <c r="N87" s="66" t="str">
        <f>IF(L87&lt;&gt;"",VLOOKUP(L87,Keuzemogelijkheden!$A$2:$E$7,3,FALSE),"")</f>
        <v>Maak een keuze in de kolom 'Antwoord fase'</v>
      </c>
      <c r="O87" s="66" t="str">
        <f>IF(L87&lt;&gt;"",VLOOKUP(L87,Keuzemogelijkheden!$A$2:$E$7,4,FALSE),"")</f>
        <v>Maak een keuze in de kolom 'Antwoord fase'</v>
      </c>
      <c r="P87" s="67" t="str">
        <f>IF(L87=Keuzemogelijkheden!$A$2,$K87*Keuzemogelijkheden!$E$2,IF(L87=Keuzemogelijkheden!$A$3,$K87*Keuzemogelijkheden!$E$3,IF(L87=Keuzemogelijkheden!$A$4,$K87*Keuzemogelijkheden!$E$4,IF(L87=Keuzemogelijkheden!$A$5,$K87*Keuzemogelijkheden!$E$5,IF(L87=Keuzemogelijkheden!$A$6,$K87*Keuzemogelijkheden!$E$6,"0")))))</f>
        <v>0</v>
      </c>
    </row>
    <row r="88" spans="1:16" ht="25.5" x14ac:dyDescent="0.2">
      <c r="A88" s="56"/>
      <c r="B88" s="56"/>
      <c r="C88" s="56"/>
      <c r="D88" s="56"/>
      <c r="E88" s="57" t="s">
        <v>174</v>
      </c>
      <c r="F88" s="57">
        <v>1222</v>
      </c>
      <c r="G88" s="58"/>
      <c r="H88" s="58" t="s">
        <v>86</v>
      </c>
      <c r="I88" s="63" t="s">
        <v>107</v>
      </c>
      <c r="J88" s="63" t="s">
        <v>163</v>
      </c>
      <c r="K88" s="65">
        <v>2</v>
      </c>
      <c r="L88" s="16" t="s">
        <v>17</v>
      </c>
      <c r="M88" s="66" t="str">
        <f>IF(L88&lt;&gt;"",VLOOKUP(L88,Keuzemogelijkheden!$A$2:$E$7,2,FALSE),"")</f>
        <v>Maak een keuze in de kolom 'Antwoord fase'</v>
      </c>
      <c r="N88" s="66" t="str">
        <f>IF(L88&lt;&gt;"",VLOOKUP(L88,Keuzemogelijkheden!$A$2:$E$7,3,FALSE),"")</f>
        <v>Maak een keuze in de kolom 'Antwoord fase'</v>
      </c>
      <c r="O88" s="66" t="str">
        <f>IF(L88&lt;&gt;"",VLOOKUP(L88,Keuzemogelijkheden!$A$2:$E$7,4,FALSE),"")</f>
        <v>Maak een keuze in de kolom 'Antwoord fase'</v>
      </c>
      <c r="P88" s="67" t="str">
        <f>IF(L88=Keuzemogelijkheden!$A$2,$K88*Keuzemogelijkheden!$E$2,IF(L88=Keuzemogelijkheden!$A$3,$K88*Keuzemogelijkheden!$E$3,IF(L88=Keuzemogelijkheden!$A$4,$K88*Keuzemogelijkheden!$E$4,IF(L88=Keuzemogelijkheden!$A$5,$K88*Keuzemogelijkheden!$E$5,IF(L88=Keuzemogelijkheden!$A$6,$K88*Keuzemogelijkheden!$E$6,"0")))))</f>
        <v>0</v>
      </c>
    </row>
    <row r="89" spans="1:16" ht="89.25" x14ac:dyDescent="0.2">
      <c r="A89" s="56"/>
      <c r="B89" s="56"/>
      <c r="C89" s="56"/>
      <c r="D89" s="56"/>
      <c r="E89" s="57" t="s">
        <v>159</v>
      </c>
      <c r="F89" s="57">
        <v>1148</v>
      </c>
      <c r="G89" s="58"/>
      <c r="H89" s="58" t="s">
        <v>237</v>
      </c>
      <c r="I89" s="63" t="s">
        <v>16</v>
      </c>
      <c r="J89" s="63" t="s">
        <v>163</v>
      </c>
      <c r="K89" s="65">
        <v>17</v>
      </c>
      <c r="L89" s="16" t="s">
        <v>17</v>
      </c>
      <c r="M89" s="66" t="str">
        <f>IF(L89&lt;&gt;"",VLOOKUP(L89,Keuzemogelijkheden!$A$2:$E$7,2,FALSE),"")</f>
        <v>Maak een keuze in de kolom 'Antwoord fase'</v>
      </c>
      <c r="N89" s="66" t="str">
        <f>IF(L89&lt;&gt;"",VLOOKUP(L89,Keuzemogelijkheden!$A$2:$E$7,3,FALSE),"")</f>
        <v>Maak een keuze in de kolom 'Antwoord fase'</v>
      </c>
      <c r="O89" s="66" t="str">
        <f>IF(L89&lt;&gt;"",VLOOKUP(L89,Keuzemogelijkheden!$A$2:$E$7,4,FALSE),"")</f>
        <v>Maak een keuze in de kolom 'Antwoord fase'</v>
      </c>
      <c r="P89" s="67" t="str">
        <f>IF(L89=Keuzemogelijkheden!$A$2,$K89*Keuzemogelijkheden!$E$2,IF(L89=Keuzemogelijkheden!$A$3,$K89*Keuzemogelijkheden!$E$3,IF(L89=Keuzemogelijkheden!$A$4,$K89*Keuzemogelijkheden!$E$4,IF(L89=Keuzemogelijkheden!$A$5,$K89*Keuzemogelijkheden!$E$5,IF(L89=Keuzemogelijkheden!$A$6,$K89*Keuzemogelijkheden!$E$6,"0")))))</f>
        <v>0</v>
      </c>
    </row>
    <row r="90" spans="1:16" ht="63.75" x14ac:dyDescent="0.2">
      <c r="A90" s="56"/>
      <c r="B90" s="56"/>
      <c r="C90" s="56"/>
      <c r="D90" s="56"/>
      <c r="E90" s="57" t="s">
        <v>171</v>
      </c>
      <c r="F90" s="57">
        <v>1341</v>
      </c>
      <c r="G90" s="58"/>
      <c r="H90" s="58" t="s">
        <v>85</v>
      </c>
      <c r="I90" s="63" t="s">
        <v>16</v>
      </c>
      <c r="J90" s="63" t="s">
        <v>163</v>
      </c>
      <c r="K90" s="65">
        <v>2</v>
      </c>
      <c r="L90" s="16" t="s">
        <v>17</v>
      </c>
      <c r="M90" s="66" t="str">
        <f>IF(L90&lt;&gt;"",VLOOKUP(L90,Keuzemogelijkheden!$A$2:$E$7,2,FALSE),"")</f>
        <v>Maak een keuze in de kolom 'Antwoord fase'</v>
      </c>
      <c r="N90" s="66" t="str">
        <f>IF(L90&lt;&gt;"",VLOOKUP(L90,Keuzemogelijkheden!$A$2:$E$7,3,FALSE),"")</f>
        <v>Maak een keuze in de kolom 'Antwoord fase'</v>
      </c>
      <c r="O90" s="66" t="str">
        <f>IF(L90&lt;&gt;"",VLOOKUP(L90,Keuzemogelijkheden!$A$2:$E$7,4,FALSE),"")</f>
        <v>Maak een keuze in de kolom 'Antwoord fase'</v>
      </c>
      <c r="P90" s="67" t="str">
        <f>IF(L90=Keuzemogelijkheden!$A$2,$K90*Keuzemogelijkheden!$E$2,IF(L90=Keuzemogelijkheden!$A$3,$K90*Keuzemogelijkheden!$E$3,IF(L90=Keuzemogelijkheden!$A$4,$K90*Keuzemogelijkheden!$E$4,IF(L90=Keuzemogelijkheden!$A$5,$K90*Keuzemogelijkheden!$E$5,IF(L90=Keuzemogelijkheden!$A$6,$K90*Keuzemogelijkheden!$E$6,"0")))))</f>
        <v>0</v>
      </c>
    </row>
    <row r="91" spans="1:16" ht="14.25" x14ac:dyDescent="0.2">
      <c r="A91" s="56"/>
      <c r="B91" s="56"/>
      <c r="C91" s="56" t="s">
        <v>178</v>
      </c>
      <c r="D91" s="56" t="s">
        <v>47</v>
      </c>
      <c r="E91" s="57"/>
      <c r="F91" s="57"/>
      <c r="G91" s="58"/>
      <c r="H91" s="58"/>
      <c r="I91" s="63"/>
      <c r="J91" s="63"/>
      <c r="K91" s="65"/>
      <c r="L91" s="62"/>
      <c r="M91" s="63"/>
      <c r="N91" s="63"/>
      <c r="O91" s="63"/>
      <c r="P91" s="64"/>
    </row>
    <row r="92" spans="1:16" ht="25.5" x14ac:dyDescent="0.2">
      <c r="A92" s="56"/>
      <c r="B92" s="56"/>
      <c r="C92" s="56"/>
      <c r="D92" s="56"/>
      <c r="E92" s="57" t="s">
        <v>156</v>
      </c>
      <c r="F92" s="57">
        <v>1339</v>
      </c>
      <c r="G92" s="58"/>
      <c r="H92" s="58" t="s">
        <v>87</v>
      </c>
      <c r="I92" s="63" t="s">
        <v>16</v>
      </c>
      <c r="J92" s="63" t="s">
        <v>150</v>
      </c>
      <c r="K92" s="65">
        <v>3</v>
      </c>
      <c r="L92" s="16" t="s">
        <v>17</v>
      </c>
      <c r="M92" s="66" t="str">
        <f>IF(L92&lt;&gt;"",VLOOKUP(L92,Keuzemogelijkheden!$A$2:$E$7,2,FALSE),"")</f>
        <v>Maak een keuze in de kolom 'Antwoord fase'</v>
      </c>
      <c r="N92" s="66" t="str">
        <f>IF(L92&lt;&gt;"",VLOOKUP(L92,Keuzemogelijkheden!$A$2:$E$7,3,FALSE),"")</f>
        <v>Maak een keuze in de kolom 'Antwoord fase'</v>
      </c>
      <c r="O92" s="66" t="str">
        <f>IF(L92&lt;&gt;"",VLOOKUP(L92,Keuzemogelijkheden!$A$2:$E$7,4,FALSE),"")</f>
        <v>Maak een keuze in de kolom 'Antwoord fase'</v>
      </c>
      <c r="P92" s="67" t="str">
        <f>IF(L92=Keuzemogelijkheden!$A$2,$K92*Keuzemogelijkheden!$E$2,IF(L92=Keuzemogelijkheden!$A$3,$K92*Keuzemogelijkheden!$E$3,IF(L92=Keuzemogelijkheden!$A$4,$K92*Keuzemogelijkheden!$E$4,IF(L92=Keuzemogelijkheden!$A$5,$K92*Keuzemogelijkheden!$E$5,IF(L92=Keuzemogelijkheden!$A$6,$K92*Keuzemogelijkheden!$E$6,"0")))))</f>
        <v>0</v>
      </c>
    </row>
    <row r="93" spans="1:16" ht="114.75" x14ac:dyDescent="0.2">
      <c r="A93" s="56"/>
      <c r="B93" s="56"/>
      <c r="C93" s="56"/>
      <c r="D93" s="56"/>
      <c r="E93" s="57" t="s">
        <v>159</v>
      </c>
      <c r="F93" s="57">
        <v>1302</v>
      </c>
      <c r="G93" s="58"/>
      <c r="H93" s="58" t="s">
        <v>238</v>
      </c>
      <c r="I93" s="63" t="s">
        <v>16</v>
      </c>
      <c r="J93" s="63" t="s">
        <v>150</v>
      </c>
      <c r="K93" s="65">
        <v>3</v>
      </c>
      <c r="L93" s="16" t="s">
        <v>17</v>
      </c>
      <c r="M93" s="66" t="str">
        <f>IF(L93&lt;&gt;"",VLOOKUP(L93,Keuzemogelijkheden!$A$2:$E$7,2,FALSE),"")</f>
        <v>Maak een keuze in de kolom 'Antwoord fase'</v>
      </c>
      <c r="N93" s="66" t="str">
        <f>IF(L93&lt;&gt;"",VLOOKUP(L93,Keuzemogelijkheden!$A$2:$E$7,3,FALSE),"")</f>
        <v>Maak een keuze in de kolom 'Antwoord fase'</v>
      </c>
      <c r="O93" s="66" t="str">
        <f>IF(L93&lt;&gt;"",VLOOKUP(L93,Keuzemogelijkheden!$A$2:$E$7,4,FALSE),"")</f>
        <v>Maak een keuze in de kolom 'Antwoord fase'</v>
      </c>
      <c r="P93" s="67" t="str">
        <f>IF(L93=Keuzemogelijkheden!$A$2,$K93*Keuzemogelijkheden!$E$2,IF(L93=Keuzemogelijkheden!$A$3,$K93*Keuzemogelijkheden!$E$3,IF(L93=Keuzemogelijkheden!$A$4,$K93*Keuzemogelijkheden!$E$4,IF(L93=Keuzemogelijkheden!$A$5,$K93*Keuzemogelijkheden!$E$5,IF(L93=Keuzemogelijkheden!$A$6,$K93*Keuzemogelijkheden!$E$6,"0")))))</f>
        <v>0</v>
      </c>
    </row>
    <row r="94" spans="1:16" ht="14.25" x14ac:dyDescent="0.2">
      <c r="A94" s="56"/>
      <c r="B94" s="56"/>
      <c r="C94" s="56" t="s">
        <v>169</v>
      </c>
      <c r="D94" s="56" t="s">
        <v>48</v>
      </c>
      <c r="E94" s="57"/>
      <c r="F94" s="57"/>
      <c r="G94" s="58"/>
      <c r="H94" s="58"/>
      <c r="I94" s="63"/>
      <c r="J94" s="63"/>
      <c r="K94" s="65"/>
      <c r="L94" s="62"/>
      <c r="M94" s="63"/>
      <c r="N94" s="63"/>
      <c r="O94" s="63"/>
      <c r="P94" s="64"/>
    </row>
    <row r="95" spans="1:16" ht="63.75" x14ac:dyDescent="0.2">
      <c r="A95" s="56"/>
      <c r="B95" s="56"/>
      <c r="C95" s="56"/>
      <c r="D95" s="56"/>
      <c r="E95" s="57" t="s">
        <v>182</v>
      </c>
      <c r="F95" s="57">
        <v>2006</v>
      </c>
      <c r="G95" s="58"/>
      <c r="H95" s="58" t="s">
        <v>128</v>
      </c>
      <c r="I95" s="63" t="s">
        <v>16</v>
      </c>
      <c r="J95" s="63" t="s">
        <v>150</v>
      </c>
      <c r="K95" s="65">
        <v>17</v>
      </c>
      <c r="L95" s="16" t="s">
        <v>17</v>
      </c>
      <c r="M95" s="66" t="str">
        <f>IF(L95&lt;&gt;"",VLOOKUP(L95,Keuzemogelijkheden!$A$2:$E$7,2,FALSE),"")</f>
        <v>Maak een keuze in de kolom 'Antwoord fase'</v>
      </c>
      <c r="N95" s="66" t="str">
        <f>IF(L95&lt;&gt;"",VLOOKUP(L95,Keuzemogelijkheden!$A$2:$E$7,3,FALSE),"")</f>
        <v>Maak een keuze in de kolom 'Antwoord fase'</v>
      </c>
      <c r="O95" s="66" t="str">
        <f>IF(L95&lt;&gt;"",VLOOKUP(L95,Keuzemogelijkheden!$A$2:$E$7,4,FALSE),"")</f>
        <v>Maak een keuze in de kolom 'Antwoord fase'</v>
      </c>
      <c r="P95" s="67" t="str">
        <f>IF(L95=Keuzemogelijkheden!$A$2,$K95*Keuzemogelijkheden!$E$2,IF(L95=Keuzemogelijkheden!$A$3,$K95*Keuzemogelijkheden!$E$3,IF(L95=Keuzemogelijkheden!$A$4,$K95*Keuzemogelijkheden!$E$4,IF(L95=Keuzemogelijkheden!$A$5,$K95*Keuzemogelijkheden!$E$5,IF(L95=Keuzemogelijkheden!$A$6,$K95*Keuzemogelijkheden!$E$6,"0")))))</f>
        <v>0</v>
      </c>
    </row>
    <row r="96" spans="1:16" ht="14.25" x14ac:dyDescent="0.2">
      <c r="A96" s="56"/>
      <c r="B96" s="56"/>
      <c r="C96" s="56" t="s">
        <v>154</v>
      </c>
      <c r="D96" s="56" t="s">
        <v>49</v>
      </c>
      <c r="E96" s="57"/>
      <c r="F96" s="57"/>
      <c r="G96" s="58"/>
      <c r="H96" s="58"/>
      <c r="I96" s="63"/>
      <c r="J96" s="63"/>
      <c r="K96" s="65"/>
      <c r="L96" s="62"/>
      <c r="M96" s="63"/>
      <c r="N96" s="63"/>
      <c r="O96" s="63"/>
      <c r="P96" s="64"/>
    </row>
    <row r="97" spans="1:16" ht="51" x14ac:dyDescent="0.2">
      <c r="A97" s="56"/>
      <c r="B97" s="56"/>
      <c r="C97" s="56"/>
      <c r="D97" s="56"/>
      <c r="E97" s="57" t="s">
        <v>178</v>
      </c>
      <c r="F97" s="57">
        <v>1129</v>
      </c>
      <c r="G97" s="58"/>
      <c r="H97" s="58" t="s">
        <v>89</v>
      </c>
      <c r="I97" s="63" t="s">
        <v>16</v>
      </c>
      <c r="J97" s="63" t="s">
        <v>150</v>
      </c>
      <c r="K97" s="65">
        <v>3</v>
      </c>
      <c r="L97" s="16" t="s">
        <v>17</v>
      </c>
      <c r="M97" s="66" t="str">
        <f>IF(L97&lt;&gt;"",VLOOKUP(L97,Keuzemogelijkheden!$A$2:$E$7,2,FALSE),"")</f>
        <v>Maak een keuze in de kolom 'Antwoord fase'</v>
      </c>
      <c r="N97" s="66" t="str">
        <f>IF(L97&lt;&gt;"",VLOOKUP(L97,Keuzemogelijkheden!$A$2:$E$7,3,FALSE),"")</f>
        <v>Maak een keuze in de kolom 'Antwoord fase'</v>
      </c>
      <c r="O97" s="66" t="str">
        <f>IF(L97&lt;&gt;"",VLOOKUP(L97,Keuzemogelijkheden!$A$2:$E$7,4,FALSE),"")</f>
        <v>Maak een keuze in de kolom 'Antwoord fase'</v>
      </c>
      <c r="P97" s="67" t="str">
        <f>IF(L97=Keuzemogelijkheden!$A$2,$K97*Keuzemogelijkheden!$E$2,IF(L97=Keuzemogelijkheden!$A$3,$K97*Keuzemogelijkheden!$E$3,IF(L97=Keuzemogelijkheden!$A$4,$K97*Keuzemogelijkheden!$E$4,IF(L97=Keuzemogelijkheden!$A$5,$K97*Keuzemogelijkheden!$E$5,IF(L97=Keuzemogelijkheden!$A$6,$K97*Keuzemogelijkheden!$E$6,"0")))))</f>
        <v>0</v>
      </c>
    </row>
    <row r="98" spans="1:16" ht="63.75" x14ac:dyDescent="0.2">
      <c r="A98" s="56"/>
      <c r="B98" s="56"/>
      <c r="C98" s="56"/>
      <c r="D98" s="56"/>
      <c r="E98" s="57" t="s">
        <v>156</v>
      </c>
      <c r="F98" s="57">
        <v>1166</v>
      </c>
      <c r="G98" s="58"/>
      <c r="H98" s="58" t="s">
        <v>88</v>
      </c>
      <c r="I98" s="63" t="s">
        <v>16</v>
      </c>
      <c r="J98" s="63" t="s">
        <v>150</v>
      </c>
      <c r="K98" s="65">
        <v>9</v>
      </c>
      <c r="L98" s="16" t="s">
        <v>17</v>
      </c>
      <c r="M98" s="66" t="str">
        <f>IF(L98&lt;&gt;"",VLOOKUP(L98,Keuzemogelijkheden!$A$2:$E$7,2,FALSE),"")</f>
        <v>Maak een keuze in de kolom 'Antwoord fase'</v>
      </c>
      <c r="N98" s="66" t="str">
        <f>IF(L98&lt;&gt;"",VLOOKUP(L98,Keuzemogelijkheden!$A$2:$E$7,3,FALSE),"")</f>
        <v>Maak een keuze in de kolom 'Antwoord fase'</v>
      </c>
      <c r="O98" s="66" t="str">
        <f>IF(L98&lt;&gt;"",VLOOKUP(L98,Keuzemogelijkheden!$A$2:$E$7,4,FALSE),"")</f>
        <v>Maak een keuze in de kolom 'Antwoord fase'</v>
      </c>
      <c r="P98" s="67" t="str">
        <f>IF(L98=Keuzemogelijkheden!$A$2,$K98*Keuzemogelijkheden!$E$2,IF(L98=Keuzemogelijkheden!$A$3,$K98*Keuzemogelijkheden!$E$3,IF(L98=Keuzemogelijkheden!$A$4,$K98*Keuzemogelijkheden!$E$4,IF(L98=Keuzemogelijkheden!$A$5,$K98*Keuzemogelijkheden!$E$5,IF(L98=Keuzemogelijkheden!$A$6,$K98*Keuzemogelijkheden!$E$6,"0")))))</f>
        <v>0</v>
      </c>
    </row>
    <row r="99" spans="1:16" ht="51" x14ac:dyDescent="0.2">
      <c r="A99" s="56"/>
      <c r="B99" s="56"/>
      <c r="C99" s="56"/>
      <c r="D99" s="56"/>
      <c r="E99" s="57" t="s">
        <v>183</v>
      </c>
      <c r="F99" s="57">
        <v>1482</v>
      </c>
      <c r="G99" s="58"/>
      <c r="H99" s="58" t="s">
        <v>114</v>
      </c>
      <c r="I99" s="63" t="s">
        <v>16</v>
      </c>
      <c r="J99" s="63" t="s">
        <v>150</v>
      </c>
      <c r="K99" s="65">
        <v>2</v>
      </c>
      <c r="L99" s="16" t="s">
        <v>17</v>
      </c>
      <c r="M99" s="66" t="str">
        <f>IF(L99&lt;&gt;"",VLOOKUP(L99,Keuzemogelijkheden!$A$2:$E$7,2,FALSE),"")</f>
        <v>Maak een keuze in de kolom 'Antwoord fase'</v>
      </c>
      <c r="N99" s="66" t="str">
        <f>IF(L99&lt;&gt;"",VLOOKUP(L99,Keuzemogelijkheden!$A$2:$E$7,3,FALSE),"")</f>
        <v>Maak een keuze in de kolom 'Antwoord fase'</v>
      </c>
      <c r="O99" s="66" t="str">
        <f>IF(L99&lt;&gt;"",VLOOKUP(L99,Keuzemogelijkheden!$A$2:$E$7,4,FALSE),"")</f>
        <v>Maak een keuze in de kolom 'Antwoord fase'</v>
      </c>
      <c r="P99" s="67" t="str">
        <f>IF(L99=Keuzemogelijkheden!$A$2,$K99*Keuzemogelijkheden!$E$2,IF(L99=Keuzemogelijkheden!$A$3,$K99*Keuzemogelijkheden!$E$3,IF(L99=Keuzemogelijkheden!$A$4,$K99*Keuzemogelijkheden!$E$4,IF(L99=Keuzemogelijkheden!$A$5,$K99*Keuzemogelijkheden!$E$5,IF(L99=Keuzemogelijkheden!$A$6,$K99*Keuzemogelijkheden!$E$6,"0")))))</f>
        <v>0</v>
      </c>
    </row>
    <row r="100" spans="1:16" ht="14.25" x14ac:dyDescent="0.2">
      <c r="A100" s="56" t="s">
        <v>159</v>
      </c>
      <c r="B100" s="56" t="s">
        <v>25</v>
      </c>
      <c r="C100" s="56"/>
      <c r="D100" s="56"/>
      <c r="E100" s="57"/>
      <c r="F100" s="57"/>
      <c r="G100" s="58"/>
      <c r="H100" s="58"/>
      <c r="I100" s="63"/>
      <c r="J100" s="63"/>
      <c r="K100" s="65"/>
      <c r="L100" s="62"/>
      <c r="M100" s="63"/>
      <c r="N100" s="63"/>
      <c r="O100" s="63"/>
      <c r="P100" s="64"/>
    </row>
    <row r="101" spans="1:16" ht="14.25" x14ac:dyDescent="0.2">
      <c r="A101" s="56"/>
      <c r="B101" s="56"/>
      <c r="C101" s="56" t="s">
        <v>171</v>
      </c>
      <c r="D101" s="56" t="s">
        <v>185</v>
      </c>
      <c r="E101" s="57"/>
      <c r="F101" s="57"/>
      <c r="G101" s="58"/>
      <c r="H101" s="58"/>
      <c r="I101" s="63"/>
      <c r="J101" s="63"/>
      <c r="K101" s="65"/>
      <c r="L101" s="62"/>
      <c r="M101" s="63"/>
      <c r="N101" s="63"/>
      <c r="O101" s="63"/>
      <c r="P101" s="64"/>
    </row>
    <row r="102" spans="1:16" ht="76.5" x14ac:dyDescent="0.2">
      <c r="A102" s="56"/>
      <c r="B102" s="56"/>
      <c r="C102" s="56"/>
      <c r="D102" s="56"/>
      <c r="E102" s="57" t="s">
        <v>170</v>
      </c>
      <c r="F102" s="57">
        <v>1116</v>
      </c>
      <c r="G102" s="58"/>
      <c r="H102" s="58" t="s">
        <v>61</v>
      </c>
      <c r="I102" s="63" t="s">
        <v>16</v>
      </c>
      <c r="J102" s="63" t="s">
        <v>150</v>
      </c>
      <c r="K102" s="65">
        <v>9</v>
      </c>
      <c r="L102" s="16" t="s">
        <v>17</v>
      </c>
      <c r="M102" s="66" t="str">
        <f>IF(L102&lt;&gt;"",VLOOKUP(L102,Keuzemogelijkheden!$A$2:$E$7,2,FALSE),"")</f>
        <v>Maak een keuze in de kolom 'Antwoord fase'</v>
      </c>
      <c r="N102" s="66" t="str">
        <f>IF(L102&lt;&gt;"",VLOOKUP(L102,Keuzemogelijkheden!$A$2:$E$7,3,FALSE),"")</f>
        <v>Maak een keuze in de kolom 'Antwoord fase'</v>
      </c>
      <c r="O102" s="66" t="str">
        <f>IF(L102&lt;&gt;"",VLOOKUP(L102,Keuzemogelijkheden!$A$2:$E$7,4,FALSE),"")</f>
        <v>Maak een keuze in de kolom 'Antwoord fase'</v>
      </c>
      <c r="P102" s="67" t="str">
        <f>IF(L102=Keuzemogelijkheden!$A$2,$K102*Keuzemogelijkheden!$E$2,IF(L102=Keuzemogelijkheden!$A$3,$K102*Keuzemogelijkheden!$E$3,IF(L102=Keuzemogelijkheden!$A$4,$K102*Keuzemogelijkheden!$E$4,IF(L102=Keuzemogelijkheden!$A$5,$K102*Keuzemogelijkheden!$E$5,IF(L102=Keuzemogelijkheden!$A$6,$K102*Keuzemogelijkheden!$E$6,"0")))))</f>
        <v>0</v>
      </c>
    </row>
    <row r="103" spans="1:16" ht="14.25" x14ac:dyDescent="0.2">
      <c r="A103" s="56" t="s">
        <v>151</v>
      </c>
      <c r="B103" s="56" t="s">
        <v>23</v>
      </c>
      <c r="C103" s="56"/>
      <c r="D103" s="56"/>
      <c r="E103" s="57"/>
      <c r="F103" s="57"/>
      <c r="G103" s="58"/>
      <c r="H103" s="58"/>
      <c r="I103" s="63"/>
      <c r="J103" s="63"/>
      <c r="K103" s="65"/>
      <c r="L103" s="62"/>
      <c r="M103" s="63"/>
      <c r="N103" s="63"/>
      <c r="O103" s="63"/>
      <c r="P103" s="64"/>
    </row>
    <row r="104" spans="1:16" ht="14.25" x14ac:dyDescent="0.2">
      <c r="A104" s="56"/>
      <c r="B104" s="56"/>
      <c r="C104" s="56" t="s">
        <v>171</v>
      </c>
      <c r="D104" s="56" t="s">
        <v>50</v>
      </c>
      <c r="E104" s="57"/>
      <c r="F104" s="57"/>
      <c r="G104" s="58"/>
      <c r="H104" s="58"/>
      <c r="I104" s="63"/>
      <c r="J104" s="63"/>
      <c r="K104" s="65"/>
      <c r="L104" s="62"/>
      <c r="M104" s="63"/>
      <c r="N104" s="63"/>
      <c r="O104" s="63"/>
      <c r="P104" s="64"/>
    </row>
    <row r="105" spans="1:16" ht="76.5" x14ac:dyDescent="0.2">
      <c r="A105" s="56"/>
      <c r="B105" s="56"/>
      <c r="C105" s="56"/>
      <c r="D105" s="56"/>
      <c r="E105" s="57" t="s">
        <v>159</v>
      </c>
      <c r="F105" s="57">
        <v>1972</v>
      </c>
      <c r="G105" s="58"/>
      <c r="H105" s="58" t="s">
        <v>62</v>
      </c>
      <c r="I105" s="63" t="s">
        <v>107</v>
      </c>
      <c r="J105" s="63" t="s">
        <v>150</v>
      </c>
      <c r="K105" s="65">
        <v>17</v>
      </c>
      <c r="L105" s="16" t="s">
        <v>17</v>
      </c>
      <c r="M105" s="66" t="str">
        <f>IF(L105&lt;&gt;"",VLOOKUP(L105,Keuzemogelijkheden!$A$2:$E$7,2,FALSE),"")</f>
        <v>Maak een keuze in de kolom 'Antwoord fase'</v>
      </c>
      <c r="N105" s="66" t="str">
        <f>IF(L105&lt;&gt;"",VLOOKUP(L105,Keuzemogelijkheden!$A$2:$E$7,3,FALSE),"")</f>
        <v>Maak een keuze in de kolom 'Antwoord fase'</v>
      </c>
      <c r="O105" s="66" t="str">
        <f>IF(L105&lt;&gt;"",VLOOKUP(L105,Keuzemogelijkheden!$A$2:$E$7,4,FALSE),"")</f>
        <v>Maak een keuze in de kolom 'Antwoord fase'</v>
      </c>
      <c r="P105" s="67" t="str">
        <f>IF(L105=Keuzemogelijkheden!$A$2,$K105*Keuzemogelijkheden!$E$2,IF(L105=Keuzemogelijkheden!$A$3,$K105*Keuzemogelijkheden!$E$3,IF(L105=Keuzemogelijkheden!$A$4,$K105*Keuzemogelijkheden!$E$4,IF(L105=Keuzemogelijkheden!$A$5,$K105*Keuzemogelijkheden!$E$5,IF(L105=Keuzemogelijkheden!$A$6,$K105*Keuzemogelijkheden!$E$6,"0")))))</f>
        <v>0</v>
      </c>
    </row>
    <row r="106" spans="1:16" ht="102" x14ac:dyDescent="0.2">
      <c r="A106" s="56"/>
      <c r="B106" s="56"/>
      <c r="C106" s="56"/>
      <c r="D106" s="56"/>
      <c r="E106" s="57" t="s">
        <v>151</v>
      </c>
      <c r="F106" s="57">
        <v>1054</v>
      </c>
      <c r="G106" s="58"/>
      <c r="H106" s="58" t="s">
        <v>225</v>
      </c>
      <c r="I106" s="63" t="s">
        <v>16</v>
      </c>
      <c r="J106" s="63" t="s">
        <v>150</v>
      </c>
      <c r="K106" s="65">
        <v>17</v>
      </c>
      <c r="L106" s="16" t="s">
        <v>17</v>
      </c>
      <c r="M106" s="66" t="str">
        <f>IF(L106&lt;&gt;"",VLOOKUP(L106,Keuzemogelijkheden!$A$2:$E$7,2,FALSE),"")</f>
        <v>Maak een keuze in de kolom 'Antwoord fase'</v>
      </c>
      <c r="N106" s="66" t="str">
        <f>IF(L106&lt;&gt;"",VLOOKUP(L106,Keuzemogelijkheden!$A$2:$E$7,3,FALSE),"")</f>
        <v>Maak een keuze in de kolom 'Antwoord fase'</v>
      </c>
      <c r="O106" s="66" t="str">
        <f>IF(L106&lt;&gt;"",VLOOKUP(L106,Keuzemogelijkheden!$A$2:$E$7,4,FALSE),"")</f>
        <v>Maak een keuze in de kolom 'Antwoord fase'</v>
      </c>
      <c r="P106" s="67" t="str">
        <f>IF(L106=Keuzemogelijkheden!$A$2,$K106*Keuzemogelijkheden!$E$2,IF(L106=Keuzemogelijkheden!$A$3,$K106*Keuzemogelijkheden!$E$3,IF(L106=Keuzemogelijkheden!$A$4,$K106*Keuzemogelijkheden!$E$4,IF(L106=Keuzemogelijkheden!$A$5,$K106*Keuzemogelijkheden!$E$5,IF(L106=Keuzemogelijkheden!$A$6,$K106*Keuzemogelijkheden!$E$6,"0")))))</f>
        <v>0</v>
      </c>
    </row>
    <row r="107" spans="1:16" ht="14.25" x14ac:dyDescent="0.2">
      <c r="A107" s="56"/>
      <c r="B107" s="56"/>
      <c r="C107" s="56" t="s">
        <v>174</v>
      </c>
      <c r="D107" s="56" t="s">
        <v>51</v>
      </c>
      <c r="E107" s="57"/>
      <c r="F107" s="57"/>
      <c r="G107" s="58"/>
      <c r="H107" s="58"/>
      <c r="I107" s="63"/>
      <c r="J107" s="63"/>
      <c r="K107" s="65"/>
      <c r="L107" s="62"/>
      <c r="M107" s="63"/>
      <c r="N107" s="63"/>
      <c r="O107" s="63"/>
      <c r="P107" s="64"/>
    </row>
    <row r="108" spans="1:16" ht="51" x14ac:dyDescent="0.2">
      <c r="A108" s="56"/>
      <c r="B108" s="56"/>
      <c r="C108" s="56"/>
      <c r="D108" s="56"/>
      <c r="E108" s="57" t="s">
        <v>156</v>
      </c>
      <c r="F108" s="57">
        <v>1526</v>
      </c>
      <c r="G108" s="58"/>
      <c r="H108" s="58" t="s">
        <v>129</v>
      </c>
      <c r="I108" s="63" t="s">
        <v>16</v>
      </c>
      <c r="J108" s="63" t="s">
        <v>150</v>
      </c>
      <c r="K108" s="65">
        <v>2</v>
      </c>
      <c r="L108" s="16" t="s">
        <v>17</v>
      </c>
      <c r="M108" s="66" t="str">
        <f>IF(L108&lt;&gt;"",VLOOKUP(L108,Keuzemogelijkheden!$A$2:$E$7,2,FALSE),"")</f>
        <v>Maak een keuze in de kolom 'Antwoord fase'</v>
      </c>
      <c r="N108" s="66" t="str">
        <f>IF(L108&lt;&gt;"",VLOOKUP(L108,Keuzemogelijkheden!$A$2:$E$7,3,FALSE),"")</f>
        <v>Maak een keuze in de kolom 'Antwoord fase'</v>
      </c>
      <c r="O108" s="66" t="str">
        <f>IF(L108&lt;&gt;"",VLOOKUP(L108,Keuzemogelijkheden!$A$2:$E$7,4,FALSE),"")</f>
        <v>Maak een keuze in de kolom 'Antwoord fase'</v>
      </c>
      <c r="P108" s="67" t="str">
        <f>IF(L108=Keuzemogelijkheden!$A$2,$K108*Keuzemogelijkheden!$E$2,IF(L108=Keuzemogelijkheden!$A$3,$K108*Keuzemogelijkheden!$E$3,IF(L108=Keuzemogelijkheden!$A$4,$K108*Keuzemogelijkheden!$E$4,IF(L108=Keuzemogelijkheden!$A$5,$K108*Keuzemogelijkheden!$E$5,IF(L108=Keuzemogelijkheden!$A$6,$K108*Keuzemogelijkheden!$E$6,"0")))))</f>
        <v>0</v>
      </c>
    </row>
    <row r="109" spans="1:16" ht="38.25" x14ac:dyDescent="0.2">
      <c r="A109" s="56"/>
      <c r="B109" s="56"/>
      <c r="C109" s="56"/>
      <c r="D109" s="56"/>
      <c r="E109" s="57" t="s">
        <v>151</v>
      </c>
      <c r="F109" s="57">
        <v>1490</v>
      </c>
      <c r="G109" s="58"/>
      <c r="H109" s="58" t="s">
        <v>186</v>
      </c>
      <c r="I109" s="63" t="s">
        <v>16</v>
      </c>
      <c r="J109" s="63" t="s">
        <v>150</v>
      </c>
      <c r="K109" s="65">
        <v>17</v>
      </c>
      <c r="L109" s="16" t="s">
        <v>17</v>
      </c>
      <c r="M109" s="66" t="str">
        <f>IF(L109&lt;&gt;"",VLOOKUP(L109,Keuzemogelijkheden!$A$2:$E$7,2,FALSE),"")</f>
        <v>Maak een keuze in de kolom 'Antwoord fase'</v>
      </c>
      <c r="N109" s="66" t="str">
        <f>IF(L109&lt;&gt;"",VLOOKUP(L109,Keuzemogelijkheden!$A$2:$E$7,3,FALSE),"")</f>
        <v>Maak een keuze in de kolom 'Antwoord fase'</v>
      </c>
      <c r="O109" s="66" t="str">
        <f>IF(L109&lt;&gt;"",VLOOKUP(L109,Keuzemogelijkheden!$A$2:$E$7,4,FALSE),"")</f>
        <v>Maak een keuze in de kolom 'Antwoord fase'</v>
      </c>
      <c r="P109" s="67" t="str">
        <f>IF(L109=Keuzemogelijkheden!$A$2,$K109*Keuzemogelijkheden!$E$2,IF(L109=Keuzemogelijkheden!$A$3,$K109*Keuzemogelijkheden!$E$3,IF(L109=Keuzemogelijkheden!$A$4,$K109*Keuzemogelijkheden!$E$4,IF(L109=Keuzemogelijkheden!$A$5,$K109*Keuzemogelijkheden!$E$5,IF(L109=Keuzemogelijkheden!$A$6,$K109*Keuzemogelijkheden!$E$6,"0")))))</f>
        <v>0</v>
      </c>
    </row>
    <row r="110" spans="1:16" ht="25.5" x14ac:dyDescent="0.2">
      <c r="A110" s="56"/>
      <c r="B110" s="56"/>
      <c r="C110" s="56"/>
      <c r="D110" s="56"/>
      <c r="E110" s="57" t="s">
        <v>164</v>
      </c>
      <c r="F110" s="57">
        <v>1502</v>
      </c>
      <c r="G110" s="58"/>
      <c r="H110" s="58" t="s">
        <v>187</v>
      </c>
      <c r="I110" s="63" t="s">
        <v>16</v>
      </c>
      <c r="J110" s="63" t="s">
        <v>150</v>
      </c>
      <c r="K110" s="65">
        <v>17</v>
      </c>
      <c r="L110" s="16" t="s">
        <v>17</v>
      </c>
      <c r="M110" s="66" t="str">
        <f>IF(L110&lt;&gt;"",VLOOKUP(L110,Keuzemogelijkheden!$A$2:$E$7,2,FALSE),"")</f>
        <v>Maak een keuze in de kolom 'Antwoord fase'</v>
      </c>
      <c r="N110" s="66" t="str">
        <f>IF(L110&lt;&gt;"",VLOOKUP(L110,Keuzemogelijkheden!$A$2:$E$7,3,FALSE),"")</f>
        <v>Maak een keuze in de kolom 'Antwoord fase'</v>
      </c>
      <c r="O110" s="66" t="str">
        <f>IF(L110&lt;&gt;"",VLOOKUP(L110,Keuzemogelijkheden!$A$2:$E$7,4,FALSE),"")</f>
        <v>Maak een keuze in de kolom 'Antwoord fase'</v>
      </c>
      <c r="P110" s="67" t="str">
        <f>IF(L110=Keuzemogelijkheden!$A$2,$K110*Keuzemogelijkheden!$E$2,IF(L110=Keuzemogelijkheden!$A$3,$K110*Keuzemogelijkheden!$E$3,IF(L110=Keuzemogelijkheden!$A$4,$K110*Keuzemogelijkheden!$E$4,IF(L110=Keuzemogelijkheden!$A$5,$K110*Keuzemogelijkheden!$E$5,IF(L110=Keuzemogelijkheden!$A$6,$K110*Keuzemogelijkheden!$E$6,"0")))))</f>
        <v>0</v>
      </c>
    </row>
    <row r="111" spans="1:16" ht="63.75" x14ac:dyDescent="0.2">
      <c r="A111" s="56"/>
      <c r="B111" s="56"/>
      <c r="C111" s="56"/>
      <c r="D111" s="56"/>
      <c r="E111" s="57" t="s">
        <v>183</v>
      </c>
      <c r="F111" s="57">
        <v>1076</v>
      </c>
      <c r="G111" s="58"/>
      <c r="H111" s="58" t="s">
        <v>78</v>
      </c>
      <c r="I111" s="63" t="s">
        <v>16</v>
      </c>
      <c r="J111" s="63" t="s">
        <v>150</v>
      </c>
      <c r="K111" s="65">
        <v>3</v>
      </c>
      <c r="L111" s="16" t="s">
        <v>17</v>
      </c>
      <c r="M111" s="66" t="str">
        <f>IF(L111&lt;&gt;"",VLOOKUP(L111,Keuzemogelijkheden!$A$2:$E$7,2,FALSE),"")</f>
        <v>Maak een keuze in de kolom 'Antwoord fase'</v>
      </c>
      <c r="N111" s="66" t="str">
        <f>IF(L111&lt;&gt;"",VLOOKUP(L111,Keuzemogelijkheden!$A$2:$E$7,3,FALSE),"")</f>
        <v>Maak een keuze in de kolom 'Antwoord fase'</v>
      </c>
      <c r="O111" s="66" t="str">
        <f>IF(L111&lt;&gt;"",VLOOKUP(L111,Keuzemogelijkheden!$A$2:$E$7,4,FALSE),"")</f>
        <v>Maak een keuze in de kolom 'Antwoord fase'</v>
      </c>
      <c r="P111" s="67" t="str">
        <f>IF(L111=Keuzemogelijkheden!$A$2,$K111*Keuzemogelijkheden!$E$2,IF(L111=Keuzemogelijkheden!$A$3,$K111*Keuzemogelijkheden!$E$3,IF(L111=Keuzemogelijkheden!$A$4,$K111*Keuzemogelijkheden!$E$4,IF(L111=Keuzemogelijkheden!$A$5,$K111*Keuzemogelijkheden!$E$5,IF(L111=Keuzemogelijkheden!$A$6,$K111*Keuzemogelijkheden!$E$6,"0")))))</f>
        <v>0</v>
      </c>
    </row>
    <row r="112" spans="1:16" ht="14.25" x14ac:dyDescent="0.2">
      <c r="A112" s="56"/>
      <c r="B112" s="56"/>
      <c r="C112" s="56" t="s">
        <v>156</v>
      </c>
      <c r="D112" s="56" t="s">
        <v>52</v>
      </c>
      <c r="E112" s="57"/>
      <c r="F112" s="57"/>
      <c r="G112" s="58"/>
      <c r="H112" s="58"/>
      <c r="I112" s="63"/>
      <c r="J112" s="63"/>
      <c r="K112" s="65"/>
      <c r="L112" s="62"/>
      <c r="M112" s="63"/>
      <c r="N112" s="63"/>
      <c r="O112" s="63"/>
      <c r="P112" s="64"/>
    </row>
    <row r="113" spans="1:16" ht="51" x14ac:dyDescent="0.2">
      <c r="A113" s="56"/>
      <c r="B113" s="56"/>
      <c r="C113" s="56"/>
      <c r="D113" s="56"/>
      <c r="E113" s="57" t="s">
        <v>172</v>
      </c>
      <c r="F113" s="57">
        <v>2127</v>
      </c>
      <c r="G113" s="58"/>
      <c r="H113" s="58" t="s">
        <v>90</v>
      </c>
      <c r="I113" s="63" t="s">
        <v>16</v>
      </c>
      <c r="J113" s="63" t="s">
        <v>150</v>
      </c>
      <c r="K113" s="65">
        <v>9</v>
      </c>
      <c r="L113" s="16" t="s">
        <v>17</v>
      </c>
      <c r="M113" s="66" t="str">
        <f>IF(L113&lt;&gt;"",VLOOKUP(L113,Keuzemogelijkheden!$A$2:$E$7,2,FALSE),"")</f>
        <v>Maak een keuze in de kolom 'Antwoord fase'</v>
      </c>
      <c r="N113" s="66" t="str">
        <f>IF(L113&lt;&gt;"",VLOOKUP(L113,Keuzemogelijkheden!$A$2:$E$7,3,FALSE),"")</f>
        <v>Maak een keuze in de kolom 'Antwoord fase'</v>
      </c>
      <c r="O113" s="66" t="str">
        <f>IF(L113&lt;&gt;"",VLOOKUP(L113,Keuzemogelijkheden!$A$2:$E$7,4,FALSE),"")</f>
        <v>Maak een keuze in de kolom 'Antwoord fase'</v>
      </c>
      <c r="P113" s="67" t="str">
        <f>IF(L113=Keuzemogelijkheden!$A$2,$K113*Keuzemogelijkheden!$E$2,IF(L113=Keuzemogelijkheden!$A$3,$K113*Keuzemogelijkheden!$E$3,IF(L113=Keuzemogelijkheden!$A$4,$K113*Keuzemogelijkheden!$E$4,IF(L113=Keuzemogelijkheden!$A$5,$K113*Keuzemogelijkheden!$E$5,IF(L113=Keuzemogelijkheden!$A$6,$K113*Keuzemogelijkheden!$E$6,"0")))))</f>
        <v>0</v>
      </c>
    </row>
    <row r="114" spans="1:16" ht="76.5" x14ac:dyDescent="0.2">
      <c r="A114" s="56"/>
      <c r="B114" s="56"/>
      <c r="C114" s="56"/>
      <c r="D114" s="56"/>
      <c r="E114" s="57" t="s">
        <v>170</v>
      </c>
      <c r="F114" s="57">
        <v>2128</v>
      </c>
      <c r="G114" s="58"/>
      <c r="H114" s="58" t="s">
        <v>130</v>
      </c>
      <c r="I114" s="63" t="s">
        <v>16</v>
      </c>
      <c r="J114" s="63" t="s">
        <v>150</v>
      </c>
      <c r="K114" s="65">
        <v>17</v>
      </c>
      <c r="L114" s="16" t="s">
        <v>17</v>
      </c>
      <c r="M114" s="66" t="str">
        <f>IF(L114&lt;&gt;"",VLOOKUP(L114,Keuzemogelijkheden!$A$2:$E$7,2,FALSE),"")</f>
        <v>Maak een keuze in de kolom 'Antwoord fase'</v>
      </c>
      <c r="N114" s="66" t="str">
        <f>IF(L114&lt;&gt;"",VLOOKUP(L114,Keuzemogelijkheden!$A$2:$E$7,3,FALSE),"")</f>
        <v>Maak een keuze in de kolom 'Antwoord fase'</v>
      </c>
      <c r="O114" s="66" t="str">
        <f>IF(L114&lt;&gt;"",VLOOKUP(L114,Keuzemogelijkheden!$A$2:$E$7,4,FALSE),"")</f>
        <v>Maak een keuze in de kolom 'Antwoord fase'</v>
      </c>
      <c r="P114" s="67" t="str">
        <f>IF(L114=Keuzemogelijkheden!$A$2,$K114*Keuzemogelijkheden!$E$2,IF(L114=Keuzemogelijkheden!$A$3,$K114*Keuzemogelijkheden!$E$3,IF(L114=Keuzemogelijkheden!$A$4,$K114*Keuzemogelijkheden!$E$4,IF(L114=Keuzemogelijkheden!$A$5,$K114*Keuzemogelijkheden!$E$5,IF(L114=Keuzemogelijkheden!$A$6,$K114*Keuzemogelijkheden!$E$6,"0")))))</f>
        <v>0</v>
      </c>
    </row>
    <row r="115" spans="1:16" ht="14.25" x14ac:dyDescent="0.2">
      <c r="A115" s="56"/>
      <c r="B115" s="56"/>
      <c r="C115" s="56" t="s">
        <v>159</v>
      </c>
      <c r="D115" s="56" t="s">
        <v>131</v>
      </c>
      <c r="E115" s="57"/>
      <c r="F115" s="57"/>
      <c r="G115" s="58"/>
      <c r="H115" s="58"/>
      <c r="I115" s="63"/>
      <c r="J115" s="63"/>
      <c r="K115" s="65"/>
      <c r="L115" s="62"/>
      <c r="M115" s="63"/>
      <c r="N115" s="63"/>
      <c r="O115" s="63"/>
      <c r="P115" s="64"/>
    </row>
    <row r="116" spans="1:16" ht="51" x14ac:dyDescent="0.2">
      <c r="A116" s="56"/>
      <c r="B116" s="56"/>
      <c r="C116" s="56"/>
      <c r="D116" s="56"/>
      <c r="E116" s="57" t="s">
        <v>156</v>
      </c>
      <c r="F116" s="57">
        <v>1506</v>
      </c>
      <c r="G116" s="58"/>
      <c r="H116" s="58" t="s">
        <v>92</v>
      </c>
      <c r="I116" s="63" t="s">
        <v>16</v>
      </c>
      <c r="J116" s="63" t="s">
        <v>150</v>
      </c>
      <c r="K116" s="65">
        <v>2</v>
      </c>
      <c r="L116" s="16" t="s">
        <v>17</v>
      </c>
      <c r="M116" s="66" t="str">
        <f>IF(L116&lt;&gt;"",VLOOKUP(L116,Keuzemogelijkheden!$A$2:$E$7,2,FALSE),"")</f>
        <v>Maak een keuze in de kolom 'Antwoord fase'</v>
      </c>
      <c r="N116" s="66" t="str">
        <f>IF(L116&lt;&gt;"",VLOOKUP(L116,Keuzemogelijkheden!$A$2:$E$7,3,FALSE),"")</f>
        <v>Maak een keuze in de kolom 'Antwoord fase'</v>
      </c>
      <c r="O116" s="66" t="str">
        <f>IF(L116&lt;&gt;"",VLOOKUP(L116,Keuzemogelijkheden!$A$2:$E$7,4,FALSE),"")</f>
        <v>Maak een keuze in de kolom 'Antwoord fase'</v>
      </c>
      <c r="P116" s="67" t="str">
        <f>IF(L116=Keuzemogelijkheden!$A$2,$K116*Keuzemogelijkheden!$E$2,IF(L116=Keuzemogelijkheden!$A$3,$K116*Keuzemogelijkheden!$E$3,IF(L116=Keuzemogelijkheden!$A$4,$K116*Keuzemogelijkheden!$E$4,IF(L116=Keuzemogelijkheden!$A$5,$K116*Keuzemogelijkheden!$E$5,IF(L116=Keuzemogelijkheden!$A$6,$K116*Keuzemogelijkheden!$E$6,"0")))))</f>
        <v>0</v>
      </c>
    </row>
    <row r="117" spans="1:16" ht="63.75" x14ac:dyDescent="0.2">
      <c r="A117" s="56"/>
      <c r="B117" s="56"/>
      <c r="C117" s="56"/>
      <c r="D117" s="56"/>
      <c r="E117" s="57" t="s">
        <v>171</v>
      </c>
      <c r="F117" s="57">
        <v>1677</v>
      </c>
      <c r="G117" s="58"/>
      <c r="H117" s="58" t="s">
        <v>91</v>
      </c>
      <c r="I117" s="63" t="s">
        <v>107</v>
      </c>
      <c r="J117" s="63" t="s">
        <v>150</v>
      </c>
      <c r="K117" s="65">
        <v>17</v>
      </c>
      <c r="L117" s="16" t="s">
        <v>17</v>
      </c>
      <c r="M117" s="66" t="str">
        <f>IF(L117&lt;&gt;"",VLOOKUP(L117,Keuzemogelijkheden!$A$2:$E$7,2,FALSE),"")</f>
        <v>Maak een keuze in de kolom 'Antwoord fase'</v>
      </c>
      <c r="N117" s="66" t="str">
        <f>IF(L117&lt;&gt;"",VLOOKUP(L117,Keuzemogelijkheden!$A$2:$E$7,3,FALSE),"")</f>
        <v>Maak een keuze in de kolom 'Antwoord fase'</v>
      </c>
      <c r="O117" s="66" t="str">
        <f>IF(L117&lt;&gt;"",VLOOKUP(L117,Keuzemogelijkheden!$A$2:$E$7,4,FALSE),"")</f>
        <v>Maak een keuze in de kolom 'Antwoord fase'</v>
      </c>
      <c r="P117" s="67" t="str">
        <f>IF(L117=Keuzemogelijkheden!$A$2,$K117*Keuzemogelijkheden!$E$2,IF(L117=Keuzemogelijkheden!$A$3,$K117*Keuzemogelijkheden!$E$3,IF(L117=Keuzemogelijkheden!$A$4,$K117*Keuzemogelijkheden!$E$4,IF(L117=Keuzemogelijkheden!$A$5,$K117*Keuzemogelijkheden!$E$5,IF(L117=Keuzemogelijkheden!$A$6,$K117*Keuzemogelijkheden!$E$6,"0")))))</f>
        <v>0</v>
      </c>
    </row>
    <row r="118" spans="1:16" ht="25.5" x14ac:dyDescent="0.2">
      <c r="A118" s="56"/>
      <c r="B118" s="56"/>
      <c r="C118" s="56"/>
      <c r="D118" s="56"/>
      <c r="E118" s="57" t="s">
        <v>182</v>
      </c>
      <c r="F118" s="57">
        <v>1208</v>
      </c>
      <c r="G118" s="58"/>
      <c r="H118" s="58" t="s">
        <v>93</v>
      </c>
      <c r="I118" s="63" t="s">
        <v>16</v>
      </c>
      <c r="J118" s="63" t="s">
        <v>150</v>
      </c>
      <c r="K118" s="65">
        <v>3</v>
      </c>
      <c r="L118" s="16" t="s">
        <v>17</v>
      </c>
      <c r="M118" s="66" t="str">
        <f>IF(L118&lt;&gt;"",VLOOKUP(L118,Keuzemogelijkheden!$A$2:$E$7,2,FALSE),"")</f>
        <v>Maak een keuze in de kolom 'Antwoord fase'</v>
      </c>
      <c r="N118" s="66" t="str">
        <f>IF(L118&lt;&gt;"",VLOOKUP(L118,Keuzemogelijkheden!$A$2:$E$7,3,FALSE),"")</f>
        <v>Maak een keuze in de kolom 'Antwoord fase'</v>
      </c>
      <c r="O118" s="66" t="str">
        <f>IF(L118&lt;&gt;"",VLOOKUP(L118,Keuzemogelijkheden!$A$2:$E$7,4,FALSE),"")</f>
        <v>Maak een keuze in de kolom 'Antwoord fase'</v>
      </c>
      <c r="P118" s="67" t="str">
        <f>IF(L118=Keuzemogelijkheden!$A$2,$K118*Keuzemogelijkheden!$E$2,IF(L118=Keuzemogelijkheden!$A$3,$K118*Keuzemogelijkheden!$E$3,IF(L118=Keuzemogelijkheden!$A$4,$K118*Keuzemogelijkheden!$E$4,IF(L118=Keuzemogelijkheden!$A$5,$K118*Keuzemogelijkheden!$E$5,IF(L118=Keuzemogelijkheden!$A$6,$K118*Keuzemogelijkheden!$E$6,"0")))))</f>
        <v>0</v>
      </c>
    </row>
    <row r="119" spans="1:16" ht="76.5" x14ac:dyDescent="0.2">
      <c r="A119" s="56"/>
      <c r="B119" s="56"/>
      <c r="C119" s="56"/>
      <c r="D119" s="56"/>
      <c r="E119" s="57" t="s">
        <v>183</v>
      </c>
      <c r="F119" s="57">
        <v>2084</v>
      </c>
      <c r="G119" s="58"/>
      <c r="H119" s="58" t="s">
        <v>132</v>
      </c>
      <c r="I119" s="63" t="s">
        <v>107</v>
      </c>
      <c r="J119" s="63" t="s">
        <v>150</v>
      </c>
      <c r="K119" s="65">
        <v>9</v>
      </c>
      <c r="L119" s="16" t="s">
        <v>17</v>
      </c>
      <c r="M119" s="66" t="str">
        <f>IF(L119&lt;&gt;"",VLOOKUP(L119,Keuzemogelijkheden!$A$2:$E$7,2,FALSE),"")</f>
        <v>Maak een keuze in de kolom 'Antwoord fase'</v>
      </c>
      <c r="N119" s="66" t="str">
        <f>IF(L119&lt;&gt;"",VLOOKUP(L119,Keuzemogelijkheden!$A$2:$E$7,3,FALSE),"")</f>
        <v>Maak een keuze in de kolom 'Antwoord fase'</v>
      </c>
      <c r="O119" s="66" t="str">
        <f>IF(L119&lt;&gt;"",VLOOKUP(L119,Keuzemogelijkheden!$A$2:$E$7,4,FALSE),"")</f>
        <v>Maak een keuze in de kolom 'Antwoord fase'</v>
      </c>
      <c r="P119" s="67" t="str">
        <f>IF(L119=Keuzemogelijkheden!$A$2,$K119*Keuzemogelijkheden!$E$2,IF(L119=Keuzemogelijkheden!$A$3,$K119*Keuzemogelijkheden!$E$3,IF(L119=Keuzemogelijkheden!$A$4,$K119*Keuzemogelijkheden!$E$4,IF(L119=Keuzemogelijkheden!$A$5,$K119*Keuzemogelijkheden!$E$5,IF(L119=Keuzemogelijkheden!$A$6,$K119*Keuzemogelijkheden!$E$6,"0")))))</f>
        <v>0</v>
      </c>
    </row>
    <row r="120" spans="1:16" ht="14.25" x14ac:dyDescent="0.2">
      <c r="A120" s="56" t="s">
        <v>182</v>
      </c>
      <c r="B120" s="56" t="s">
        <v>188</v>
      </c>
      <c r="C120" s="56"/>
      <c r="D120" s="56"/>
      <c r="E120" s="57"/>
      <c r="F120" s="57"/>
      <c r="G120" s="58"/>
      <c r="H120" s="58"/>
      <c r="I120" s="63"/>
      <c r="J120" s="63"/>
      <c r="K120" s="65"/>
      <c r="L120" s="62"/>
      <c r="M120" s="63"/>
      <c r="N120" s="63"/>
      <c r="O120" s="63"/>
      <c r="P120" s="64"/>
    </row>
    <row r="121" spans="1:16" ht="14.25" x14ac:dyDescent="0.2">
      <c r="A121" s="56"/>
      <c r="B121" s="56"/>
      <c r="C121" s="56" t="s">
        <v>149</v>
      </c>
      <c r="D121" s="56" t="s">
        <v>189</v>
      </c>
      <c r="E121" s="57"/>
      <c r="F121" s="57"/>
      <c r="G121" s="58"/>
      <c r="H121" s="58"/>
      <c r="I121" s="63"/>
      <c r="J121" s="63"/>
      <c r="K121" s="65"/>
      <c r="L121" s="62"/>
      <c r="M121" s="63"/>
      <c r="N121" s="63"/>
      <c r="O121" s="63"/>
      <c r="P121" s="64"/>
    </row>
    <row r="122" spans="1:16" ht="102" x14ac:dyDescent="0.2">
      <c r="A122" s="56"/>
      <c r="B122" s="56"/>
      <c r="C122" s="56"/>
      <c r="D122" s="56"/>
      <c r="E122" s="57" t="s">
        <v>152</v>
      </c>
      <c r="F122" s="57" t="s">
        <v>300</v>
      </c>
      <c r="G122" s="58" t="s">
        <v>265</v>
      </c>
      <c r="H122" s="58" t="s">
        <v>301</v>
      </c>
      <c r="I122" s="63" t="s">
        <v>16</v>
      </c>
      <c r="J122" s="63" t="s">
        <v>163</v>
      </c>
      <c r="K122" s="65">
        <v>9</v>
      </c>
      <c r="L122" s="16" t="s">
        <v>17</v>
      </c>
      <c r="M122" s="66" t="str">
        <f>IF(L122&lt;&gt;"",VLOOKUP(L122,Keuzemogelijkheden!$A$2:$E$7,2,FALSE),"")</f>
        <v>Maak een keuze in de kolom 'Antwoord fase'</v>
      </c>
      <c r="N122" s="66" t="str">
        <f>IF(L122&lt;&gt;"",VLOOKUP(L122,Keuzemogelijkheden!$A$2:$E$7,3,FALSE),"")</f>
        <v>Maak een keuze in de kolom 'Antwoord fase'</v>
      </c>
      <c r="O122" s="66" t="str">
        <f>IF(L122&lt;&gt;"",VLOOKUP(L122,Keuzemogelijkheden!$A$2:$E$7,4,FALSE),"")</f>
        <v>Maak een keuze in de kolom 'Antwoord fase'</v>
      </c>
      <c r="P122" s="67" t="str">
        <f>IF(L122=Keuzemogelijkheden!$A$2,$K122*Keuzemogelijkheden!$E$2,IF(L122=Keuzemogelijkheden!$A$3,$K122*Keuzemogelijkheden!$E$3,IF(L122=Keuzemogelijkheden!$A$4,$K122*Keuzemogelijkheden!$E$4,IF(L122=Keuzemogelijkheden!$A$5,$K122*Keuzemogelijkheden!$E$5,IF(L122=Keuzemogelijkheden!$A$6,$K122*Keuzemogelijkheden!$E$6,"0")))))</f>
        <v>0</v>
      </c>
    </row>
    <row r="123" spans="1:16" ht="102" x14ac:dyDescent="0.2">
      <c r="A123" s="56"/>
      <c r="B123" s="56"/>
      <c r="C123" s="56"/>
      <c r="D123" s="56"/>
      <c r="E123" s="57"/>
      <c r="F123" s="57" t="s">
        <v>302</v>
      </c>
      <c r="G123" s="58" t="s">
        <v>266</v>
      </c>
      <c r="H123" s="58" t="s">
        <v>303</v>
      </c>
      <c r="I123" s="63" t="s">
        <v>16</v>
      </c>
      <c r="J123" s="63" t="s">
        <v>163</v>
      </c>
      <c r="K123" s="65">
        <v>9</v>
      </c>
      <c r="L123" s="16" t="s">
        <v>17</v>
      </c>
      <c r="M123" s="66" t="str">
        <f>IF(L123&lt;&gt;"",VLOOKUP(L123,Keuzemogelijkheden!$A$2:$E$7,2,FALSE),"")</f>
        <v>Maak een keuze in de kolom 'Antwoord fase'</v>
      </c>
      <c r="N123" s="66" t="str">
        <f>IF(L123&lt;&gt;"",VLOOKUP(L123,Keuzemogelijkheden!$A$2:$E$7,3,FALSE),"")</f>
        <v>Maak een keuze in de kolom 'Antwoord fase'</v>
      </c>
      <c r="O123" s="66" t="str">
        <f>IF(L123&lt;&gt;"",VLOOKUP(L123,Keuzemogelijkheden!$A$2:$E$7,4,FALSE),"")</f>
        <v>Maak een keuze in de kolom 'Antwoord fase'</v>
      </c>
      <c r="P123" s="67" t="str">
        <f>IF(L123=Keuzemogelijkheden!$A$2,$K123*Keuzemogelijkheden!$E$2,IF(L123=Keuzemogelijkheden!$A$3,$K123*Keuzemogelijkheden!$E$3,IF(L123=Keuzemogelijkheden!$A$4,$K123*Keuzemogelijkheden!$E$4,IF(L123=Keuzemogelijkheden!$A$5,$K123*Keuzemogelijkheden!$E$5,IF(L123=Keuzemogelijkheden!$A$6,$K123*Keuzemogelijkheden!$E$6,"0")))))</f>
        <v>0</v>
      </c>
    </row>
    <row r="124" spans="1:16" ht="114.75" x14ac:dyDescent="0.2">
      <c r="A124" s="56"/>
      <c r="B124" s="56"/>
      <c r="C124" s="56"/>
      <c r="D124" s="56"/>
      <c r="E124" s="57" t="s">
        <v>169</v>
      </c>
      <c r="F124" s="57">
        <v>1086</v>
      </c>
      <c r="G124" s="58"/>
      <c r="H124" s="58" t="s">
        <v>239</v>
      </c>
      <c r="I124" s="63" t="s">
        <v>16</v>
      </c>
      <c r="J124" s="63" t="s">
        <v>163</v>
      </c>
      <c r="K124" s="65">
        <v>9</v>
      </c>
      <c r="L124" s="16" t="s">
        <v>17</v>
      </c>
      <c r="M124" s="66" t="str">
        <f>IF(L124&lt;&gt;"",VLOOKUP(L124,Keuzemogelijkheden!$A$2:$E$7,2,FALSE),"")</f>
        <v>Maak een keuze in de kolom 'Antwoord fase'</v>
      </c>
      <c r="N124" s="66" t="str">
        <f>IF(L124&lt;&gt;"",VLOOKUP(L124,Keuzemogelijkheden!$A$2:$E$7,3,FALSE),"")</f>
        <v>Maak een keuze in de kolom 'Antwoord fase'</v>
      </c>
      <c r="O124" s="66" t="str">
        <f>IF(L124&lt;&gt;"",VLOOKUP(L124,Keuzemogelijkheden!$A$2:$E$7,4,FALSE),"")</f>
        <v>Maak een keuze in de kolom 'Antwoord fase'</v>
      </c>
      <c r="P124" s="67" t="str">
        <f>IF(L124=Keuzemogelijkheden!$A$2,$K124*Keuzemogelijkheden!$E$2,IF(L124=Keuzemogelijkheden!$A$3,$K124*Keuzemogelijkheden!$E$3,IF(L124=Keuzemogelijkheden!$A$4,$K124*Keuzemogelijkheden!$E$4,IF(L124=Keuzemogelijkheden!$A$5,$K124*Keuzemogelijkheden!$E$5,IF(L124=Keuzemogelijkheden!$A$6,$K124*Keuzemogelijkheden!$E$6,"0")))))</f>
        <v>0</v>
      </c>
    </row>
    <row r="125" spans="1:16" ht="14.25" x14ac:dyDescent="0.2">
      <c r="A125" s="56" t="s">
        <v>164</v>
      </c>
      <c r="B125" s="56" t="s">
        <v>199</v>
      </c>
      <c r="C125" s="56"/>
      <c r="D125" s="56"/>
      <c r="E125" s="57"/>
      <c r="F125" s="57"/>
      <c r="G125" s="58"/>
      <c r="H125" s="58"/>
      <c r="I125" s="63"/>
      <c r="J125" s="63"/>
      <c r="K125" s="65"/>
      <c r="L125" s="62"/>
      <c r="M125" s="63"/>
      <c r="N125" s="63"/>
      <c r="O125" s="63"/>
      <c r="P125" s="64"/>
    </row>
    <row r="126" spans="1:16" ht="14.25" x14ac:dyDescent="0.2">
      <c r="A126" s="56"/>
      <c r="B126" s="56"/>
      <c r="C126" s="56" t="s">
        <v>174</v>
      </c>
      <c r="D126" s="56" t="s">
        <v>200</v>
      </c>
      <c r="E126" s="57"/>
      <c r="F126" s="57"/>
      <c r="G126" s="58"/>
      <c r="H126" s="58"/>
      <c r="I126" s="63"/>
      <c r="J126" s="63"/>
      <c r="K126" s="65"/>
      <c r="L126" s="62"/>
      <c r="M126" s="63"/>
      <c r="N126" s="63"/>
      <c r="O126" s="63"/>
      <c r="P126" s="64"/>
    </row>
    <row r="127" spans="1:16" ht="63.75" x14ac:dyDescent="0.2">
      <c r="A127" s="56"/>
      <c r="B127" s="56"/>
      <c r="C127" s="56"/>
      <c r="D127" s="56"/>
      <c r="E127" s="57" t="s">
        <v>161</v>
      </c>
      <c r="F127" s="57" t="s">
        <v>304</v>
      </c>
      <c r="G127" s="58" t="s">
        <v>269</v>
      </c>
      <c r="H127" s="58" t="s">
        <v>305</v>
      </c>
      <c r="I127" s="63" t="s">
        <v>16</v>
      </c>
      <c r="J127" s="63" t="s">
        <v>288</v>
      </c>
      <c r="K127" s="65">
        <v>9</v>
      </c>
      <c r="L127" s="16" t="s">
        <v>17</v>
      </c>
      <c r="M127" s="66" t="str">
        <f>IF(L127&lt;&gt;"",VLOOKUP(L127,Keuzemogelijkheden!$A$2:$E$7,2,FALSE),"")</f>
        <v>Maak een keuze in de kolom 'Antwoord fase'</v>
      </c>
      <c r="N127" s="66" t="str">
        <f>IF(L127&lt;&gt;"",VLOOKUP(L127,Keuzemogelijkheden!$A$2:$E$7,3,FALSE),"")</f>
        <v>Maak een keuze in de kolom 'Antwoord fase'</v>
      </c>
      <c r="O127" s="66" t="str">
        <f>IF(L127&lt;&gt;"",VLOOKUP(L127,Keuzemogelijkheden!$A$2:$E$7,4,FALSE),"")</f>
        <v>Maak een keuze in de kolom 'Antwoord fase'</v>
      </c>
      <c r="P127" s="67" t="str">
        <f>IF(L127=Keuzemogelijkheden!$A$2,$K127*Keuzemogelijkheden!$E$2,IF(L127=Keuzemogelijkheden!$A$3,$K127*Keuzemogelijkheden!$E$3,IF(L127=Keuzemogelijkheden!$A$4,$K127*Keuzemogelijkheden!$E$4,IF(L127=Keuzemogelijkheden!$A$5,$K127*Keuzemogelijkheden!$E$5,IF(L127=Keuzemogelijkheden!$A$6,$K127*Keuzemogelijkheden!$E$6,"0")))))</f>
        <v>0</v>
      </c>
    </row>
    <row r="128" spans="1:16" ht="63.75" x14ac:dyDescent="0.2">
      <c r="A128" s="56"/>
      <c r="B128" s="56"/>
      <c r="C128" s="56"/>
      <c r="D128" s="56"/>
      <c r="E128" s="57"/>
      <c r="F128" s="57" t="s">
        <v>306</v>
      </c>
      <c r="G128" s="58" t="s">
        <v>270</v>
      </c>
      <c r="H128" s="58" t="s">
        <v>307</v>
      </c>
      <c r="I128" s="63" t="s">
        <v>16</v>
      </c>
      <c r="J128" s="63" t="s">
        <v>285</v>
      </c>
      <c r="K128" s="65">
        <v>3</v>
      </c>
      <c r="L128" s="16" t="s">
        <v>17</v>
      </c>
      <c r="M128" s="66" t="str">
        <f>IF(L128&lt;&gt;"",VLOOKUP(L128,Keuzemogelijkheden!$A$2:$E$7,2,FALSE),"")</f>
        <v>Maak een keuze in de kolom 'Antwoord fase'</v>
      </c>
      <c r="N128" s="66" t="str">
        <f>IF(L128&lt;&gt;"",VLOOKUP(L128,Keuzemogelijkheden!$A$2:$E$7,3,FALSE),"")</f>
        <v>Maak een keuze in de kolom 'Antwoord fase'</v>
      </c>
      <c r="O128" s="66" t="str">
        <f>IF(L128&lt;&gt;"",VLOOKUP(L128,Keuzemogelijkheden!$A$2:$E$7,4,FALSE),"")</f>
        <v>Maak een keuze in de kolom 'Antwoord fase'</v>
      </c>
      <c r="P128" s="67" t="str">
        <f>IF(L128=Keuzemogelijkheden!$A$2,$K128*Keuzemogelijkheden!$E$2,IF(L128=Keuzemogelijkheden!$A$3,$K128*Keuzemogelijkheden!$E$3,IF(L128=Keuzemogelijkheden!$A$4,$K128*Keuzemogelijkheden!$E$4,IF(L128=Keuzemogelijkheden!$A$5,$K128*Keuzemogelijkheden!$E$5,IF(L128=Keuzemogelijkheden!$A$6,$K128*Keuzemogelijkheden!$E$6,"0")))))</f>
        <v>0</v>
      </c>
    </row>
    <row r="129" spans="1:16" ht="38.25" x14ac:dyDescent="0.2">
      <c r="A129" s="56"/>
      <c r="B129" s="56"/>
      <c r="C129" s="56"/>
      <c r="D129" s="56"/>
      <c r="E129" s="57"/>
      <c r="F129" s="57" t="s">
        <v>308</v>
      </c>
      <c r="G129" s="58" t="s">
        <v>273</v>
      </c>
      <c r="H129" s="58" t="s">
        <v>309</v>
      </c>
      <c r="I129" s="63" t="s">
        <v>16</v>
      </c>
      <c r="J129" s="63" t="s">
        <v>163</v>
      </c>
      <c r="K129" s="65">
        <v>9</v>
      </c>
      <c r="L129" s="16" t="s">
        <v>17</v>
      </c>
      <c r="M129" s="66" t="str">
        <f>IF(L129&lt;&gt;"",VLOOKUP(L129,Keuzemogelijkheden!$A$2:$E$7,2,FALSE),"")</f>
        <v>Maak een keuze in de kolom 'Antwoord fase'</v>
      </c>
      <c r="N129" s="66" t="str">
        <f>IF(L129&lt;&gt;"",VLOOKUP(L129,Keuzemogelijkheden!$A$2:$E$7,3,FALSE),"")</f>
        <v>Maak een keuze in de kolom 'Antwoord fase'</v>
      </c>
      <c r="O129" s="66" t="str">
        <f>IF(L129&lt;&gt;"",VLOOKUP(L129,Keuzemogelijkheden!$A$2:$E$7,4,FALSE),"")</f>
        <v>Maak een keuze in de kolom 'Antwoord fase'</v>
      </c>
      <c r="P129" s="67" t="str">
        <f>IF(L129=Keuzemogelijkheden!$A$2,$K129*Keuzemogelijkheden!$E$2,IF(L129=Keuzemogelijkheden!$A$3,$K129*Keuzemogelijkheden!$E$3,IF(L129=Keuzemogelijkheden!$A$4,$K129*Keuzemogelijkheden!$E$4,IF(L129=Keuzemogelijkheden!$A$5,$K129*Keuzemogelijkheden!$E$5,IF(L129=Keuzemogelijkheden!$A$6,$K129*Keuzemogelijkheden!$E$6,"0")))))</f>
        <v>0</v>
      </c>
    </row>
    <row r="130" spans="1:16" ht="14.25" x14ac:dyDescent="0.2">
      <c r="A130" s="56" t="s">
        <v>183</v>
      </c>
      <c r="B130" s="56" t="s">
        <v>190</v>
      </c>
      <c r="C130" s="56"/>
      <c r="D130" s="56"/>
      <c r="E130" s="57"/>
      <c r="F130" s="57"/>
      <c r="G130" s="58"/>
      <c r="H130" s="58"/>
      <c r="I130" s="63"/>
      <c r="J130" s="63"/>
      <c r="K130" s="65"/>
      <c r="L130" s="62"/>
      <c r="M130" s="63"/>
      <c r="N130" s="63"/>
      <c r="O130" s="63"/>
      <c r="P130" s="64"/>
    </row>
    <row r="131" spans="1:16" ht="14.25" x14ac:dyDescent="0.2">
      <c r="A131" s="56"/>
      <c r="B131" s="56"/>
      <c r="C131" s="56" t="s">
        <v>201</v>
      </c>
      <c r="D131" s="56" t="s">
        <v>202</v>
      </c>
      <c r="E131" s="57"/>
      <c r="F131" s="57"/>
      <c r="G131" s="58"/>
      <c r="H131" s="58"/>
      <c r="I131" s="63"/>
      <c r="J131" s="63"/>
      <c r="K131" s="65"/>
      <c r="L131" s="62"/>
      <c r="M131" s="63"/>
      <c r="N131" s="63"/>
      <c r="O131" s="63"/>
      <c r="P131" s="64"/>
    </row>
    <row r="132" spans="1:16" ht="25.5" x14ac:dyDescent="0.2">
      <c r="A132" s="56"/>
      <c r="B132" s="56"/>
      <c r="C132" s="56"/>
      <c r="D132" s="56"/>
      <c r="E132" s="57" t="s">
        <v>148</v>
      </c>
      <c r="F132" s="57" t="s">
        <v>310</v>
      </c>
      <c r="G132" s="58" t="s">
        <v>264</v>
      </c>
      <c r="H132" s="58" t="s">
        <v>311</v>
      </c>
      <c r="I132" s="63" t="s">
        <v>16</v>
      </c>
      <c r="J132" s="63" t="s">
        <v>285</v>
      </c>
      <c r="K132" s="65">
        <v>3</v>
      </c>
      <c r="L132" s="16" t="s">
        <v>17</v>
      </c>
      <c r="M132" s="66" t="str">
        <f>IF(L132&lt;&gt;"",VLOOKUP(L132,Keuzemogelijkheden!$A$2:$E$7,2,FALSE),"")</f>
        <v>Maak een keuze in de kolom 'Antwoord fase'</v>
      </c>
      <c r="N132" s="66" t="str">
        <f>IF(L132&lt;&gt;"",VLOOKUP(L132,Keuzemogelijkheden!$A$2:$E$7,3,FALSE),"")</f>
        <v>Maak een keuze in de kolom 'Antwoord fase'</v>
      </c>
      <c r="O132" s="66" t="str">
        <f>IF(L132&lt;&gt;"",VLOOKUP(L132,Keuzemogelijkheden!$A$2:$E$7,4,FALSE),"")</f>
        <v>Maak een keuze in de kolom 'Antwoord fase'</v>
      </c>
      <c r="P132" s="67" t="str">
        <f>IF(L132=Keuzemogelijkheden!$A$2,$K132*Keuzemogelijkheden!$E$2,IF(L132=Keuzemogelijkheden!$A$3,$K132*Keuzemogelijkheden!$E$3,IF(L132=Keuzemogelijkheden!$A$4,$K132*Keuzemogelijkheden!$E$4,IF(L132=Keuzemogelijkheden!$A$5,$K132*Keuzemogelijkheden!$E$5,IF(L132=Keuzemogelijkheden!$A$6,$K132*Keuzemogelijkheden!$E$6,"0")))))</f>
        <v>0</v>
      </c>
    </row>
    <row r="133" spans="1:16" ht="14.25" x14ac:dyDescent="0.2">
      <c r="A133" s="56"/>
      <c r="B133" s="56"/>
      <c r="C133" s="56" t="s">
        <v>191</v>
      </c>
      <c r="D133" s="56" t="s">
        <v>192</v>
      </c>
      <c r="E133" s="57"/>
      <c r="F133" s="57"/>
      <c r="G133" s="58"/>
      <c r="H133" s="58"/>
      <c r="I133" s="63"/>
      <c r="J133" s="63"/>
      <c r="K133" s="65"/>
      <c r="L133" s="62"/>
      <c r="M133" s="63"/>
      <c r="N133" s="63"/>
      <c r="O133" s="63"/>
      <c r="P133" s="64"/>
    </row>
    <row r="134" spans="1:16" ht="38.25" x14ac:dyDescent="0.2">
      <c r="A134" s="56"/>
      <c r="B134" s="56"/>
      <c r="C134" s="56"/>
      <c r="D134" s="56"/>
      <c r="E134" s="57" t="s">
        <v>166</v>
      </c>
      <c r="F134" s="57">
        <v>2126</v>
      </c>
      <c r="G134" s="58"/>
      <c r="H134" s="58" t="s">
        <v>95</v>
      </c>
      <c r="I134" s="63" t="s">
        <v>16</v>
      </c>
      <c r="J134" s="63" t="s">
        <v>163</v>
      </c>
      <c r="K134" s="65">
        <v>2</v>
      </c>
      <c r="L134" s="16" t="s">
        <v>17</v>
      </c>
      <c r="M134" s="66" t="str">
        <f>IF(L134&lt;&gt;"",VLOOKUP(L134,Keuzemogelijkheden!$A$2:$E$7,2,FALSE),"")</f>
        <v>Maak een keuze in de kolom 'Antwoord fase'</v>
      </c>
      <c r="N134" s="66" t="str">
        <f>IF(L134&lt;&gt;"",VLOOKUP(L134,Keuzemogelijkheden!$A$2:$E$7,3,FALSE),"")</f>
        <v>Maak een keuze in de kolom 'Antwoord fase'</v>
      </c>
      <c r="O134" s="66" t="str">
        <f>IF(L134&lt;&gt;"",VLOOKUP(L134,Keuzemogelijkheden!$A$2:$E$7,4,FALSE),"")</f>
        <v>Maak een keuze in de kolom 'Antwoord fase'</v>
      </c>
      <c r="P134" s="67" t="str">
        <f>IF(L134=Keuzemogelijkheden!$A$2,$K134*Keuzemogelijkheden!$E$2,IF(L134=Keuzemogelijkheden!$A$3,$K134*Keuzemogelijkheden!$E$3,IF(L134=Keuzemogelijkheden!$A$4,$K134*Keuzemogelijkheden!$E$4,IF(L134=Keuzemogelijkheden!$A$5,$K134*Keuzemogelijkheden!$E$5,IF(L134=Keuzemogelijkheden!$A$6,$K134*Keuzemogelijkheden!$E$6,"0")))))</f>
        <v>0</v>
      </c>
    </row>
    <row r="135" spans="1:16" ht="38.25" x14ac:dyDescent="0.2">
      <c r="A135" s="56"/>
      <c r="B135" s="56"/>
      <c r="C135" s="56"/>
      <c r="D135" s="56"/>
      <c r="E135" s="57" t="s">
        <v>170</v>
      </c>
      <c r="F135" s="57">
        <v>1286</v>
      </c>
      <c r="G135" s="58"/>
      <c r="H135" s="58" t="s">
        <v>96</v>
      </c>
      <c r="I135" s="63" t="s">
        <v>107</v>
      </c>
      <c r="J135" s="63" t="s">
        <v>163</v>
      </c>
      <c r="K135" s="65">
        <v>3</v>
      </c>
      <c r="L135" s="16" t="s">
        <v>17</v>
      </c>
      <c r="M135" s="66" t="str">
        <f>IF(L135&lt;&gt;"",VLOOKUP(L135,Keuzemogelijkheden!$A$2:$E$7,2,FALSE),"")</f>
        <v>Maak een keuze in de kolom 'Antwoord fase'</v>
      </c>
      <c r="N135" s="66" t="str">
        <f>IF(L135&lt;&gt;"",VLOOKUP(L135,Keuzemogelijkheden!$A$2:$E$7,3,FALSE),"")</f>
        <v>Maak een keuze in de kolom 'Antwoord fase'</v>
      </c>
      <c r="O135" s="66" t="str">
        <f>IF(L135&lt;&gt;"",VLOOKUP(L135,Keuzemogelijkheden!$A$2:$E$7,4,FALSE),"")</f>
        <v>Maak een keuze in de kolom 'Antwoord fase'</v>
      </c>
      <c r="P135" s="67" t="str">
        <f>IF(L135=Keuzemogelijkheden!$A$2,$K135*Keuzemogelijkheden!$E$2,IF(L135=Keuzemogelijkheden!$A$3,$K135*Keuzemogelijkheden!$E$3,IF(L135=Keuzemogelijkheden!$A$4,$K135*Keuzemogelijkheden!$E$4,IF(L135=Keuzemogelijkheden!$A$5,$K135*Keuzemogelijkheden!$E$5,IF(L135=Keuzemogelijkheden!$A$6,$K135*Keuzemogelijkheden!$E$6,"0")))))</f>
        <v>0</v>
      </c>
    </row>
    <row r="136" spans="1:16" ht="38.25" x14ac:dyDescent="0.2">
      <c r="A136" s="56"/>
      <c r="B136" s="56"/>
      <c r="C136" s="56"/>
      <c r="D136" s="56"/>
      <c r="E136" s="57" t="s">
        <v>154</v>
      </c>
      <c r="F136" s="57">
        <v>1948</v>
      </c>
      <c r="G136" s="58"/>
      <c r="H136" s="58" t="s">
        <v>97</v>
      </c>
      <c r="I136" s="63" t="s">
        <v>16</v>
      </c>
      <c r="J136" s="63" t="s">
        <v>163</v>
      </c>
      <c r="K136" s="65">
        <v>2</v>
      </c>
      <c r="L136" s="16" t="s">
        <v>17</v>
      </c>
      <c r="M136" s="66" t="str">
        <f>IF(L136&lt;&gt;"",VLOOKUP(L136,Keuzemogelijkheden!$A$2:$E$7,2,FALSE),"")</f>
        <v>Maak een keuze in de kolom 'Antwoord fase'</v>
      </c>
      <c r="N136" s="66" t="str">
        <f>IF(L136&lt;&gt;"",VLOOKUP(L136,Keuzemogelijkheden!$A$2:$E$7,3,FALSE),"")</f>
        <v>Maak een keuze in de kolom 'Antwoord fase'</v>
      </c>
      <c r="O136" s="66" t="str">
        <f>IF(L136&lt;&gt;"",VLOOKUP(L136,Keuzemogelijkheden!$A$2:$E$7,4,FALSE),"")</f>
        <v>Maak een keuze in de kolom 'Antwoord fase'</v>
      </c>
      <c r="P136" s="67" t="str">
        <f>IF(L136=Keuzemogelijkheden!$A$2,$K136*Keuzemogelijkheden!$E$2,IF(L136=Keuzemogelijkheden!$A$3,$K136*Keuzemogelijkheden!$E$3,IF(L136=Keuzemogelijkheden!$A$4,$K136*Keuzemogelijkheden!$E$4,IF(L136=Keuzemogelijkheden!$A$5,$K136*Keuzemogelijkheden!$E$5,IF(L136=Keuzemogelijkheden!$A$6,$K136*Keuzemogelijkheden!$E$6,"0")))))</f>
        <v>0</v>
      </c>
    </row>
    <row r="137" spans="1:16" ht="76.5" x14ac:dyDescent="0.2">
      <c r="A137" s="56"/>
      <c r="B137" s="56"/>
      <c r="C137" s="56"/>
      <c r="D137" s="56"/>
      <c r="E137" s="57" t="s">
        <v>181</v>
      </c>
      <c r="F137" s="57">
        <v>1014</v>
      </c>
      <c r="G137" s="58"/>
      <c r="H137" s="58" t="s">
        <v>98</v>
      </c>
      <c r="I137" s="63" t="s">
        <v>16</v>
      </c>
      <c r="J137" s="63" t="s">
        <v>163</v>
      </c>
      <c r="K137" s="65">
        <v>9</v>
      </c>
      <c r="L137" s="16" t="s">
        <v>17</v>
      </c>
      <c r="M137" s="66" t="str">
        <f>IF(L137&lt;&gt;"",VLOOKUP(L137,Keuzemogelijkheden!$A$2:$E$7,2,FALSE),"")</f>
        <v>Maak een keuze in de kolom 'Antwoord fase'</v>
      </c>
      <c r="N137" s="66" t="str">
        <f>IF(L137&lt;&gt;"",VLOOKUP(L137,Keuzemogelijkheden!$A$2:$E$7,3,FALSE),"")</f>
        <v>Maak een keuze in de kolom 'Antwoord fase'</v>
      </c>
      <c r="O137" s="66" t="str">
        <f>IF(L137&lt;&gt;"",VLOOKUP(L137,Keuzemogelijkheden!$A$2:$E$7,4,FALSE),"")</f>
        <v>Maak een keuze in de kolom 'Antwoord fase'</v>
      </c>
      <c r="P137" s="67" t="str">
        <f>IF(L137=Keuzemogelijkheden!$A$2,$K137*Keuzemogelijkheden!$E$2,IF(L137=Keuzemogelijkheden!$A$3,$K137*Keuzemogelijkheden!$E$3,IF(L137=Keuzemogelijkheden!$A$4,$K137*Keuzemogelijkheden!$E$4,IF(L137=Keuzemogelijkheden!$A$5,$K137*Keuzemogelijkheden!$E$5,IF(L137=Keuzemogelijkheden!$A$6,$K137*Keuzemogelijkheden!$E$6,"0")))))</f>
        <v>0</v>
      </c>
    </row>
    <row r="138" spans="1:16" ht="14.25" x14ac:dyDescent="0.2">
      <c r="A138" s="56"/>
      <c r="B138" s="56"/>
      <c r="C138" s="56" t="s">
        <v>203</v>
      </c>
      <c r="D138" s="56" t="s">
        <v>204</v>
      </c>
      <c r="E138" s="57"/>
      <c r="F138" s="57"/>
      <c r="G138" s="58"/>
      <c r="H138" s="58"/>
      <c r="I138" s="63"/>
      <c r="J138" s="63"/>
      <c r="K138" s="65"/>
      <c r="L138" s="62"/>
      <c r="M138" s="63"/>
      <c r="N138" s="63"/>
      <c r="O138" s="63"/>
      <c r="P138" s="64"/>
    </row>
    <row r="139" spans="1:16" ht="89.25" x14ac:dyDescent="0.2">
      <c r="A139" s="56"/>
      <c r="B139" s="56"/>
      <c r="C139" s="56"/>
      <c r="D139" s="56"/>
      <c r="E139" s="57" t="s">
        <v>153</v>
      </c>
      <c r="F139" s="57" t="s">
        <v>312</v>
      </c>
      <c r="G139" s="58" t="s">
        <v>350</v>
      </c>
      <c r="H139" s="58" t="s">
        <v>313</v>
      </c>
      <c r="I139" s="63" t="s">
        <v>16</v>
      </c>
      <c r="J139" s="63" t="s">
        <v>288</v>
      </c>
      <c r="K139" s="65">
        <v>3</v>
      </c>
      <c r="L139" s="16" t="s">
        <v>17</v>
      </c>
      <c r="M139" s="66" t="str">
        <f>IF(L139&lt;&gt;"",VLOOKUP(L139,Keuzemogelijkheden!$A$2:$E$7,2,FALSE),"")</f>
        <v>Maak een keuze in de kolom 'Antwoord fase'</v>
      </c>
      <c r="N139" s="66" t="str">
        <f>IF(L139&lt;&gt;"",VLOOKUP(L139,Keuzemogelijkheden!$A$2:$E$7,3,FALSE),"")</f>
        <v>Maak een keuze in de kolom 'Antwoord fase'</v>
      </c>
      <c r="O139" s="66" t="str">
        <f>IF(L139&lt;&gt;"",VLOOKUP(L139,Keuzemogelijkheden!$A$2:$E$7,4,FALSE),"")</f>
        <v>Maak een keuze in de kolom 'Antwoord fase'</v>
      </c>
      <c r="P139" s="67" t="str">
        <f>IF(L139=Keuzemogelijkheden!$A$2,$K139*Keuzemogelijkheden!$E$2,IF(L139=Keuzemogelijkheden!$A$3,$K139*Keuzemogelijkheden!$E$3,IF(L139=Keuzemogelijkheden!$A$4,$K139*Keuzemogelijkheden!$E$4,IF(L139=Keuzemogelijkheden!$A$5,$K139*Keuzemogelijkheden!$E$5,IF(L139=Keuzemogelijkheden!$A$6,$K139*Keuzemogelijkheden!$E$6,"0")))))</f>
        <v>0</v>
      </c>
    </row>
    <row r="140" spans="1:16" ht="14.25" x14ac:dyDescent="0.2">
      <c r="A140" s="56"/>
      <c r="B140" s="56"/>
      <c r="C140" s="56" t="s">
        <v>205</v>
      </c>
      <c r="D140" s="56" t="s">
        <v>206</v>
      </c>
      <c r="E140" s="57"/>
      <c r="F140" s="57"/>
      <c r="G140" s="58"/>
      <c r="H140" s="58"/>
      <c r="I140" s="63"/>
      <c r="J140" s="63"/>
      <c r="K140" s="65"/>
      <c r="L140" s="62"/>
      <c r="M140" s="63"/>
      <c r="N140" s="63"/>
      <c r="O140" s="63"/>
      <c r="P140" s="64"/>
    </row>
    <row r="141" spans="1:16" ht="38.25" x14ac:dyDescent="0.2">
      <c r="A141" s="56"/>
      <c r="B141" s="56"/>
      <c r="C141" s="56"/>
      <c r="D141" s="56"/>
      <c r="E141" s="57" t="s">
        <v>193</v>
      </c>
      <c r="F141" s="57" t="s">
        <v>314</v>
      </c>
      <c r="G141" s="58" t="s">
        <v>275</v>
      </c>
      <c r="H141" s="58" t="s">
        <v>315</v>
      </c>
      <c r="I141" s="63" t="s">
        <v>16</v>
      </c>
      <c r="J141" s="63" t="s">
        <v>285</v>
      </c>
      <c r="K141" s="65">
        <v>3</v>
      </c>
      <c r="L141" s="16" t="s">
        <v>17</v>
      </c>
      <c r="M141" s="66" t="str">
        <f>IF(L141&lt;&gt;"",VLOOKUP(L141,Keuzemogelijkheden!$A$2:$E$7,2,FALSE),"")</f>
        <v>Maak een keuze in de kolom 'Antwoord fase'</v>
      </c>
      <c r="N141" s="66" t="str">
        <f>IF(L141&lt;&gt;"",VLOOKUP(L141,Keuzemogelijkheden!$A$2:$E$7,3,FALSE),"")</f>
        <v>Maak een keuze in de kolom 'Antwoord fase'</v>
      </c>
      <c r="O141" s="66" t="str">
        <f>IF(L141&lt;&gt;"",VLOOKUP(L141,Keuzemogelijkheden!$A$2:$E$7,4,FALSE),"")</f>
        <v>Maak een keuze in de kolom 'Antwoord fase'</v>
      </c>
      <c r="P141" s="67" t="str">
        <f>IF(L141=Keuzemogelijkheden!$A$2,$K141*Keuzemogelijkheden!$E$2,IF(L141=Keuzemogelijkheden!$A$3,$K141*Keuzemogelijkheden!$E$3,IF(L141=Keuzemogelijkheden!$A$4,$K141*Keuzemogelijkheden!$E$4,IF(L141=Keuzemogelijkheden!$A$5,$K141*Keuzemogelijkheden!$E$5,IF(L141=Keuzemogelijkheden!$A$6,$K141*Keuzemogelijkheden!$E$6,"0")))))</f>
        <v>0</v>
      </c>
    </row>
    <row r="142" spans="1:16" ht="14.25" x14ac:dyDescent="0.2">
      <c r="A142" s="56" t="s">
        <v>166</v>
      </c>
      <c r="B142" s="56" t="s">
        <v>53</v>
      </c>
      <c r="C142" s="56"/>
      <c r="D142" s="56"/>
      <c r="E142" s="57"/>
      <c r="F142" s="57"/>
      <c r="G142" s="58"/>
      <c r="H142" s="58"/>
      <c r="I142" s="63"/>
      <c r="J142" s="63"/>
      <c r="K142" s="65"/>
      <c r="L142" s="62"/>
      <c r="M142" s="63"/>
      <c r="N142" s="63"/>
      <c r="O142" s="63"/>
      <c r="P142" s="64"/>
    </row>
    <row r="143" spans="1:16" ht="14.25" x14ac:dyDescent="0.2">
      <c r="A143" s="56"/>
      <c r="B143" s="56"/>
      <c r="C143" s="56" t="s">
        <v>149</v>
      </c>
      <c r="D143" s="56" t="s">
        <v>194</v>
      </c>
      <c r="E143" s="57"/>
      <c r="F143" s="57"/>
      <c r="G143" s="58"/>
      <c r="H143" s="58"/>
      <c r="I143" s="63"/>
      <c r="J143" s="63"/>
      <c r="K143" s="65"/>
      <c r="L143" s="62"/>
      <c r="M143" s="63"/>
      <c r="N143" s="63"/>
      <c r="O143" s="63"/>
      <c r="P143" s="64"/>
    </row>
    <row r="144" spans="1:16" ht="51" x14ac:dyDescent="0.2">
      <c r="A144" s="56"/>
      <c r="B144" s="56"/>
      <c r="C144" s="56"/>
      <c r="D144" s="56"/>
      <c r="E144" s="57" t="s">
        <v>171</v>
      </c>
      <c r="F144" s="57">
        <v>1343</v>
      </c>
      <c r="G144" s="58"/>
      <c r="H144" s="58" t="s">
        <v>99</v>
      </c>
      <c r="I144" s="63" t="s">
        <v>16</v>
      </c>
      <c r="J144" s="63" t="s">
        <v>163</v>
      </c>
      <c r="K144" s="65">
        <v>3</v>
      </c>
      <c r="L144" s="16" t="s">
        <v>17</v>
      </c>
      <c r="M144" s="66" t="str">
        <f>IF(L144&lt;&gt;"",VLOOKUP(L144,Keuzemogelijkheden!$A$2:$E$7,2,FALSE),"")</f>
        <v>Maak een keuze in de kolom 'Antwoord fase'</v>
      </c>
      <c r="N144" s="66" t="str">
        <f>IF(L144&lt;&gt;"",VLOOKUP(L144,Keuzemogelijkheden!$A$2:$E$7,3,FALSE),"")</f>
        <v>Maak een keuze in de kolom 'Antwoord fase'</v>
      </c>
      <c r="O144" s="66" t="str">
        <f>IF(L144&lt;&gt;"",VLOOKUP(L144,Keuzemogelijkheden!$A$2:$E$7,4,FALSE),"")</f>
        <v>Maak een keuze in de kolom 'Antwoord fase'</v>
      </c>
      <c r="P144" s="67" t="str">
        <f>IF(L144=Keuzemogelijkheden!$A$2,$K144*Keuzemogelijkheden!$E$2,IF(L144=Keuzemogelijkheden!$A$3,$K144*Keuzemogelijkheden!$E$3,IF(L144=Keuzemogelijkheden!$A$4,$K144*Keuzemogelijkheden!$E$4,IF(L144=Keuzemogelijkheden!$A$5,$K144*Keuzemogelijkheden!$E$5,IF(L144=Keuzemogelijkheden!$A$6,$K144*Keuzemogelijkheden!$E$6,"0")))))</f>
        <v>0</v>
      </c>
    </row>
    <row r="145" spans="1:16" ht="14.25" x14ac:dyDescent="0.2">
      <c r="A145" s="56"/>
      <c r="B145" s="56"/>
      <c r="C145" s="56" t="s">
        <v>156</v>
      </c>
      <c r="D145" s="56" t="s">
        <v>207</v>
      </c>
      <c r="E145" s="57"/>
      <c r="F145" s="57"/>
      <c r="G145" s="58"/>
      <c r="H145" s="58"/>
      <c r="I145" s="63"/>
      <c r="J145" s="63"/>
      <c r="K145" s="65"/>
      <c r="L145" s="62"/>
      <c r="M145" s="63"/>
      <c r="N145" s="63"/>
      <c r="O145" s="63"/>
      <c r="P145" s="64"/>
    </row>
    <row r="146" spans="1:16" ht="38.25" x14ac:dyDescent="0.2">
      <c r="A146" s="56"/>
      <c r="B146" s="56"/>
      <c r="C146" s="56"/>
      <c r="D146" s="56"/>
      <c r="E146" s="57" t="s">
        <v>177</v>
      </c>
      <c r="F146" s="57" t="s">
        <v>316</v>
      </c>
      <c r="G146" s="58" t="s">
        <v>256</v>
      </c>
      <c r="H146" s="58" t="s">
        <v>317</v>
      </c>
      <c r="I146" s="63" t="s">
        <v>16</v>
      </c>
      <c r="J146" s="63" t="s">
        <v>285</v>
      </c>
      <c r="K146" s="65">
        <v>3</v>
      </c>
      <c r="L146" s="16" t="s">
        <v>17</v>
      </c>
      <c r="M146" s="66" t="str">
        <f>IF(L146&lt;&gt;"",VLOOKUP(L146,Keuzemogelijkheden!$A$2:$E$7,2,FALSE),"")</f>
        <v>Maak een keuze in de kolom 'Antwoord fase'</v>
      </c>
      <c r="N146" s="66" t="str">
        <f>IF(L146&lt;&gt;"",VLOOKUP(L146,Keuzemogelijkheden!$A$2:$E$7,3,FALSE),"")</f>
        <v>Maak een keuze in de kolom 'Antwoord fase'</v>
      </c>
      <c r="O146" s="66" t="str">
        <f>IF(L146&lt;&gt;"",VLOOKUP(L146,Keuzemogelijkheden!$A$2:$E$7,4,FALSE),"")</f>
        <v>Maak een keuze in de kolom 'Antwoord fase'</v>
      </c>
      <c r="P146" s="67" t="str">
        <f>IF(L146=Keuzemogelijkheden!$A$2,$K146*Keuzemogelijkheden!$E$2,IF(L146=Keuzemogelijkheden!$A$3,$K146*Keuzemogelijkheden!$E$3,IF(L146=Keuzemogelijkheden!$A$4,$K146*Keuzemogelijkheden!$E$4,IF(L146=Keuzemogelijkheden!$A$5,$K146*Keuzemogelijkheden!$E$5,IF(L146=Keuzemogelijkheden!$A$6,$K146*Keuzemogelijkheden!$E$6,"0")))))</f>
        <v>0</v>
      </c>
    </row>
    <row r="147" spans="1:16" ht="14.25" x14ac:dyDescent="0.2">
      <c r="A147" s="56"/>
      <c r="B147" s="56"/>
      <c r="C147" s="56" t="s">
        <v>182</v>
      </c>
      <c r="D147" s="56" t="s">
        <v>208</v>
      </c>
      <c r="E147" s="57"/>
      <c r="F147" s="57"/>
      <c r="G147" s="58"/>
      <c r="H147" s="58"/>
      <c r="I147" s="63"/>
      <c r="J147" s="63"/>
      <c r="K147" s="65"/>
      <c r="L147" s="62"/>
      <c r="M147" s="63"/>
      <c r="N147" s="63"/>
      <c r="O147" s="63"/>
      <c r="P147" s="64"/>
    </row>
    <row r="148" spans="1:16" ht="51" x14ac:dyDescent="0.2">
      <c r="A148" s="56"/>
      <c r="B148" s="56"/>
      <c r="C148" s="56"/>
      <c r="D148" s="56"/>
      <c r="E148" s="57" t="s">
        <v>175</v>
      </c>
      <c r="F148" s="57" t="s">
        <v>318</v>
      </c>
      <c r="G148" s="58" t="s">
        <v>281</v>
      </c>
      <c r="H148" s="58" t="s">
        <v>319</v>
      </c>
      <c r="I148" s="63" t="s">
        <v>16</v>
      </c>
      <c r="J148" s="63" t="s">
        <v>288</v>
      </c>
      <c r="K148" s="65">
        <v>2</v>
      </c>
      <c r="L148" s="16" t="s">
        <v>17</v>
      </c>
      <c r="M148" s="66" t="str">
        <f>IF(L148&lt;&gt;"",VLOOKUP(L148,Keuzemogelijkheden!$A$2:$E$7,2,FALSE),"")</f>
        <v>Maak een keuze in de kolom 'Antwoord fase'</v>
      </c>
      <c r="N148" s="66" t="str">
        <f>IF(L148&lt;&gt;"",VLOOKUP(L148,Keuzemogelijkheden!$A$2:$E$7,3,FALSE),"")</f>
        <v>Maak een keuze in de kolom 'Antwoord fase'</v>
      </c>
      <c r="O148" s="66" t="str">
        <f>IF(L148&lt;&gt;"",VLOOKUP(L148,Keuzemogelijkheden!$A$2:$E$7,4,FALSE),"")</f>
        <v>Maak een keuze in de kolom 'Antwoord fase'</v>
      </c>
      <c r="P148" s="67" t="str">
        <f>IF(L148=Keuzemogelijkheden!$A$2,$K148*Keuzemogelijkheden!$E$2,IF(L148=Keuzemogelijkheden!$A$3,$K148*Keuzemogelijkheden!$E$3,IF(L148=Keuzemogelijkheden!$A$4,$K148*Keuzemogelijkheden!$E$4,IF(L148=Keuzemogelijkheden!$A$5,$K148*Keuzemogelijkheden!$E$5,IF(L148=Keuzemogelijkheden!$A$6,$K148*Keuzemogelijkheden!$E$6,"0")))))</f>
        <v>0</v>
      </c>
    </row>
    <row r="149" spans="1:16" ht="14.25" x14ac:dyDescent="0.2">
      <c r="A149" s="56"/>
      <c r="B149" s="56"/>
      <c r="C149" s="56" t="s">
        <v>166</v>
      </c>
      <c r="D149" s="56" t="s">
        <v>209</v>
      </c>
      <c r="E149" s="57"/>
      <c r="F149" s="57"/>
      <c r="G149" s="58"/>
      <c r="H149" s="58"/>
      <c r="I149" s="63"/>
      <c r="J149" s="63"/>
      <c r="K149" s="65"/>
      <c r="L149" s="62"/>
      <c r="M149" s="63"/>
      <c r="N149" s="63"/>
      <c r="O149" s="63"/>
      <c r="P149" s="64"/>
    </row>
    <row r="150" spans="1:16" ht="25.5" x14ac:dyDescent="0.2">
      <c r="A150" s="56"/>
      <c r="B150" s="56"/>
      <c r="C150" s="56"/>
      <c r="D150" s="56"/>
      <c r="E150" s="57" t="s">
        <v>184</v>
      </c>
      <c r="F150" s="57" t="s">
        <v>320</v>
      </c>
      <c r="G150" s="58" t="s">
        <v>276</v>
      </c>
      <c r="H150" s="58" t="s">
        <v>321</v>
      </c>
      <c r="I150" s="63" t="s">
        <v>16</v>
      </c>
      <c r="J150" s="63" t="s">
        <v>288</v>
      </c>
      <c r="K150" s="65">
        <v>9</v>
      </c>
      <c r="L150" s="16" t="s">
        <v>17</v>
      </c>
      <c r="M150" s="66" t="str">
        <f>IF(L150&lt;&gt;"",VLOOKUP(L150,Keuzemogelijkheden!$A$2:$E$7,2,FALSE),"")</f>
        <v>Maak een keuze in de kolom 'Antwoord fase'</v>
      </c>
      <c r="N150" s="66" t="str">
        <f>IF(L150&lt;&gt;"",VLOOKUP(L150,Keuzemogelijkheden!$A$2:$E$7,3,FALSE),"")</f>
        <v>Maak een keuze in de kolom 'Antwoord fase'</v>
      </c>
      <c r="O150" s="66" t="str">
        <f>IF(L150&lt;&gt;"",VLOOKUP(L150,Keuzemogelijkheden!$A$2:$E$7,4,FALSE),"")</f>
        <v>Maak een keuze in de kolom 'Antwoord fase'</v>
      </c>
      <c r="P150" s="67" t="str">
        <f>IF(L150=Keuzemogelijkheden!$A$2,$K150*Keuzemogelijkheden!$E$2,IF(L150=Keuzemogelijkheden!$A$3,$K150*Keuzemogelijkheden!$E$3,IF(L150=Keuzemogelijkheden!$A$4,$K150*Keuzemogelijkheden!$E$4,IF(L150=Keuzemogelijkheden!$A$5,$K150*Keuzemogelijkheden!$E$5,IF(L150=Keuzemogelijkheden!$A$6,$K150*Keuzemogelijkheden!$E$6,"0")))))</f>
        <v>0</v>
      </c>
    </row>
    <row r="151" spans="1:16" ht="14.25" x14ac:dyDescent="0.2">
      <c r="A151" s="56" t="s">
        <v>172</v>
      </c>
      <c r="B151" s="56" t="s">
        <v>210</v>
      </c>
      <c r="C151" s="56"/>
      <c r="D151" s="56"/>
      <c r="E151" s="57"/>
      <c r="F151" s="57"/>
      <c r="G151" s="58"/>
      <c r="H151" s="58"/>
      <c r="I151" s="63"/>
      <c r="J151" s="63"/>
      <c r="K151" s="65"/>
      <c r="L151" s="62"/>
      <c r="M151" s="63"/>
      <c r="N151" s="63"/>
      <c r="O151" s="63"/>
      <c r="P151" s="64"/>
    </row>
    <row r="152" spans="1:16" ht="14.25" x14ac:dyDescent="0.2">
      <c r="A152" s="56"/>
      <c r="B152" s="56"/>
      <c r="C152" s="56" t="s">
        <v>149</v>
      </c>
      <c r="D152" s="56" t="s">
        <v>211</v>
      </c>
      <c r="E152" s="57"/>
      <c r="F152" s="57"/>
      <c r="G152" s="58"/>
      <c r="H152" s="58"/>
      <c r="I152" s="63"/>
      <c r="J152" s="63"/>
      <c r="K152" s="65"/>
      <c r="L152" s="62"/>
      <c r="M152" s="63"/>
      <c r="N152" s="63"/>
      <c r="O152" s="63"/>
      <c r="P152" s="64"/>
    </row>
    <row r="153" spans="1:16" ht="63.75" x14ac:dyDescent="0.2">
      <c r="A153" s="56"/>
      <c r="B153" s="56"/>
      <c r="C153" s="56"/>
      <c r="D153" s="56"/>
      <c r="E153" s="57" t="s">
        <v>152</v>
      </c>
      <c r="F153" s="57" t="s">
        <v>322</v>
      </c>
      <c r="G153" s="58" t="s">
        <v>277</v>
      </c>
      <c r="H153" s="58" t="s">
        <v>323</v>
      </c>
      <c r="I153" s="63" t="s">
        <v>16</v>
      </c>
      <c r="J153" s="63" t="s">
        <v>288</v>
      </c>
      <c r="K153" s="65">
        <v>9</v>
      </c>
      <c r="L153" s="16" t="s">
        <v>17</v>
      </c>
      <c r="M153" s="66" t="str">
        <f>IF(L153&lt;&gt;"",VLOOKUP(L153,Keuzemogelijkheden!$A$2:$E$7,2,FALSE),"")</f>
        <v>Maak een keuze in de kolom 'Antwoord fase'</v>
      </c>
      <c r="N153" s="66" t="str">
        <f>IF(L153&lt;&gt;"",VLOOKUP(L153,Keuzemogelijkheden!$A$2:$E$7,3,FALSE),"")</f>
        <v>Maak een keuze in de kolom 'Antwoord fase'</v>
      </c>
      <c r="O153" s="66" t="str">
        <f>IF(L153&lt;&gt;"",VLOOKUP(L153,Keuzemogelijkheden!$A$2:$E$7,4,FALSE),"")</f>
        <v>Maak een keuze in de kolom 'Antwoord fase'</v>
      </c>
      <c r="P153" s="67" t="str">
        <f>IF(L153=Keuzemogelijkheden!$A$2,$K153*Keuzemogelijkheden!$E$2,IF(L153=Keuzemogelijkheden!$A$3,$K153*Keuzemogelijkheden!$E$3,IF(L153=Keuzemogelijkheden!$A$4,$K153*Keuzemogelijkheden!$E$4,IF(L153=Keuzemogelijkheden!$A$5,$K153*Keuzemogelijkheden!$E$5,IF(L153=Keuzemogelijkheden!$A$6,$K153*Keuzemogelijkheden!$E$6,"0")))))</f>
        <v>0</v>
      </c>
    </row>
    <row r="154" spans="1:16" ht="14.25" x14ac:dyDescent="0.2">
      <c r="A154" s="56"/>
      <c r="B154" s="56"/>
      <c r="C154" s="56" t="s">
        <v>174</v>
      </c>
      <c r="D154" s="56" t="s">
        <v>212</v>
      </c>
      <c r="E154" s="57"/>
      <c r="F154" s="57"/>
      <c r="G154" s="58"/>
      <c r="H154" s="58"/>
      <c r="I154" s="63"/>
      <c r="J154" s="63"/>
      <c r="K154" s="65"/>
      <c r="L154" s="62"/>
      <c r="M154" s="63"/>
      <c r="N154" s="63"/>
      <c r="O154" s="63"/>
      <c r="P154" s="64"/>
    </row>
    <row r="155" spans="1:16" ht="51" x14ac:dyDescent="0.2">
      <c r="A155" s="56"/>
      <c r="B155" s="56"/>
      <c r="C155" s="56"/>
      <c r="D155" s="56"/>
      <c r="E155" s="57" t="s">
        <v>161</v>
      </c>
      <c r="F155" s="57" t="s">
        <v>324</v>
      </c>
      <c r="G155" s="58" t="s">
        <v>260</v>
      </c>
      <c r="H155" s="58" t="s">
        <v>325</v>
      </c>
      <c r="I155" s="63" t="s">
        <v>16</v>
      </c>
      <c r="J155" s="63" t="s">
        <v>326</v>
      </c>
      <c r="K155" s="65">
        <v>9</v>
      </c>
      <c r="L155" s="16" t="s">
        <v>17</v>
      </c>
      <c r="M155" s="66" t="str">
        <f>IF(L155&lt;&gt;"",VLOOKUP(L155,Keuzemogelijkheden!$A$2:$E$7,2,FALSE),"")</f>
        <v>Maak een keuze in de kolom 'Antwoord fase'</v>
      </c>
      <c r="N155" s="66" t="str">
        <f>IF(L155&lt;&gt;"",VLOOKUP(L155,Keuzemogelijkheden!$A$2:$E$7,3,FALSE),"")</f>
        <v>Maak een keuze in de kolom 'Antwoord fase'</v>
      </c>
      <c r="O155" s="66" t="str">
        <f>IF(L155&lt;&gt;"",VLOOKUP(L155,Keuzemogelijkheden!$A$2:$E$7,4,FALSE),"")</f>
        <v>Maak een keuze in de kolom 'Antwoord fase'</v>
      </c>
      <c r="P155" s="67" t="str">
        <f>IF(L155=Keuzemogelijkheden!$A$2,$K155*Keuzemogelijkheden!$E$2,IF(L155=Keuzemogelijkheden!$A$3,$K155*Keuzemogelijkheden!$E$3,IF(L155=Keuzemogelijkheden!$A$4,$K155*Keuzemogelijkheden!$E$4,IF(L155=Keuzemogelijkheden!$A$5,$K155*Keuzemogelijkheden!$E$5,IF(L155=Keuzemogelijkheden!$A$6,$K155*Keuzemogelijkheden!$E$6,"0")))))</f>
        <v>0</v>
      </c>
    </row>
    <row r="156" spans="1:16" ht="51" x14ac:dyDescent="0.2">
      <c r="A156" s="56"/>
      <c r="B156" s="56"/>
      <c r="C156" s="56"/>
      <c r="D156" s="56"/>
      <c r="E156" s="57"/>
      <c r="F156" s="57" t="s">
        <v>327</v>
      </c>
      <c r="G156" s="58" t="s">
        <v>261</v>
      </c>
      <c r="H156" s="58" t="s">
        <v>328</v>
      </c>
      <c r="I156" s="63" t="s">
        <v>16</v>
      </c>
      <c r="J156" s="63" t="s">
        <v>326</v>
      </c>
      <c r="K156" s="65">
        <v>2</v>
      </c>
      <c r="L156" s="16" t="s">
        <v>17</v>
      </c>
      <c r="M156" s="66" t="str">
        <f>IF(L156&lt;&gt;"",VLOOKUP(L156,Keuzemogelijkheden!$A$2:$E$7,2,FALSE),"")</f>
        <v>Maak een keuze in de kolom 'Antwoord fase'</v>
      </c>
      <c r="N156" s="66" t="str">
        <f>IF(L156&lt;&gt;"",VLOOKUP(L156,Keuzemogelijkheden!$A$2:$E$7,3,FALSE),"")</f>
        <v>Maak een keuze in de kolom 'Antwoord fase'</v>
      </c>
      <c r="O156" s="66" t="str">
        <f>IF(L156&lt;&gt;"",VLOOKUP(L156,Keuzemogelijkheden!$A$2:$E$7,4,FALSE),"")</f>
        <v>Maak een keuze in de kolom 'Antwoord fase'</v>
      </c>
      <c r="P156" s="67" t="str">
        <f>IF(L156=Keuzemogelijkheden!$A$2,$K156*Keuzemogelijkheden!$E$2,IF(L156=Keuzemogelijkheden!$A$3,$K156*Keuzemogelijkheden!$E$3,IF(L156=Keuzemogelijkheden!$A$4,$K156*Keuzemogelijkheden!$E$4,IF(L156=Keuzemogelijkheden!$A$5,$K156*Keuzemogelijkheden!$E$5,IF(L156=Keuzemogelijkheden!$A$6,$K156*Keuzemogelijkheden!$E$6,"0")))))</f>
        <v>0</v>
      </c>
    </row>
    <row r="157" spans="1:16" ht="38.25" x14ac:dyDescent="0.2">
      <c r="A157" s="56"/>
      <c r="B157" s="56"/>
      <c r="C157" s="56"/>
      <c r="D157" s="56"/>
      <c r="E157" s="57"/>
      <c r="F157" s="57" t="s">
        <v>329</v>
      </c>
      <c r="G157" s="58" t="s">
        <v>262</v>
      </c>
      <c r="H157" s="58" t="s">
        <v>330</v>
      </c>
      <c r="I157" s="63" t="s">
        <v>16</v>
      </c>
      <c r="J157" s="63" t="s">
        <v>285</v>
      </c>
      <c r="K157" s="65">
        <v>2</v>
      </c>
      <c r="L157" s="16" t="s">
        <v>17</v>
      </c>
      <c r="M157" s="66" t="str">
        <f>IF(L157&lt;&gt;"",VLOOKUP(L157,Keuzemogelijkheden!$A$2:$E$7,2,FALSE),"")</f>
        <v>Maak een keuze in de kolom 'Antwoord fase'</v>
      </c>
      <c r="N157" s="66" t="str">
        <f>IF(L157&lt;&gt;"",VLOOKUP(L157,Keuzemogelijkheden!$A$2:$E$7,3,FALSE),"")</f>
        <v>Maak een keuze in de kolom 'Antwoord fase'</v>
      </c>
      <c r="O157" s="66" t="str">
        <f>IF(L157&lt;&gt;"",VLOOKUP(L157,Keuzemogelijkheden!$A$2:$E$7,4,FALSE),"")</f>
        <v>Maak een keuze in de kolom 'Antwoord fase'</v>
      </c>
      <c r="P157" s="67" t="str">
        <f>IF(L157=Keuzemogelijkheden!$A$2,$K157*Keuzemogelijkheden!$E$2,IF(L157=Keuzemogelijkheden!$A$3,$K157*Keuzemogelijkheden!$E$3,IF(L157=Keuzemogelijkheden!$A$4,$K157*Keuzemogelijkheden!$E$4,IF(L157=Keuzemogelijkheden!$A$5,$K157*Keuzemogelijkheden!$E$5,IF(L157=Keuzemogelijkheden!$A$6,$K157*Keuzemogelijkheden!$E$6,"0")))))</f>
        <v>0</v>
      </c>
    </row>
    <row r="158" spans="1:16" ht="14.25" x14ac:dyDescent="0.2">
      <c r="A158" s="56"/>
      <c r="B158" s="56"/>
      <c r="C158" s="56" t="s">
        <v>156</v>
      </c>
      <c r="D158" s="56" t="s">
        <v>213</v>
      </c>
      <c r="E158" s="57"/>
      <c r="F158" s="57"/>
      <c r="G158" s="58"/>
      <c r="H158" s="58"/>
      <c r="I158" s="63"/>
      <c r="J158" s="63"/>
      <c r="K158" s="65"/>
      <c r="L158" s="62"/>
      <c r="M158" s="63"/>
      <c r="N158" s="63"/>
      <c r="O158" s="63"/>
      <c r="P158" s="64"/>
    </row>
    <row r="159" spans="1:16" ht="280.5" x14ac:dyDescent="0.2">
      <c r="A159" s="56"/>
      <c r="B159" s="56"/>
      <c r="C159" s="56"/>
      <c r="D159" s="56"/>
      <c r="E159" s="57" t="s">
        <v>177</v>
      </c>
      <c r="F159" s="57" t="s">
        <v>331</v>
      </c>
      <c r="G159" s="58" t="s">
        <v>263</v>
      </c>
      <c r="H159" s="58" t="s">
        <v>332</v>
      </c>
      <c r="I159" s="63" t="s">
        <v>16</v>
      </c>
      <c r="J159" s="63" t="s">
        <v>285</v>
      </c>
      <c r="K159" s="65">
        <v>3</v>
      </c>
      <c r="L159" s="16" t="s">
        <v>17</v>
      </c>
      <c r="M159" s="66" t="str">
        <f>IF(L159&lt;&gt;"",VLOOKUP(L159,Keuzemogelijkheden!$A$2:$E$7,2,FALSE),"")</f>
        <v>Maak een keuze in de kolom 'Antwoord fase'</v>
      </c>
      <c r="N159" s="66" t="str">
        <f>IF(L159&lt;&gt;"",VLOOKUP(L159,Keuzemogelijkheden!$A$2:$E$7,3,FALSE),"")</f>
        <v>Maak een keuze in de kolom 'Antwoord fase'</v>
      </c>
      <c r="O159" s="66" t="str">
        <f>IF(L159&lt;&gt;"",VLOOKUP(L159,Keuzemogelijkheden!$A$2:$E$7,4,FALSE),"")</f>
        <v>Maak een keuze in de kolom 'Antwoord fase'</v>
      </c>
      <c r="P159" s="67" t="str">
        <f>IF(L159=Keuzemogelijkheden!$A$2,$K159*Keuzemogelijkheden!$E$2,IF(L159=Keuzemogelijkheden!$A$3,$K159*Keuzemogelijkheden!$E$3,IF(L159=Keuzemogelijkheden!$A$4,$K159*Keuzemogelijkheden!$E$4,IF(L159=Keuzemogelijkheden!$A$5,$K159*Keuzemogelijkheden!$E$5,IF(L159=Keuzemogelijkheden!$A$6,$K159*Keuzemogelijkheden!$E$6,"0")))))</f>
        <v>0</v>
      </c>
    </row>
    <row r="160" spans="1:16" ht="153" x14ac:dyDescent="0.2">
      <c r="A160" s="56"/>
      <c r="B160" s="56"/>
      <c r="C160" s="56"/>
      <c r="D160" s="56"/>
      <c r="E160" s="57"/>
      <c r="F160" s="57" t="s">
        <v>333</v>
      </c>
      <c r="G160" s="58" t="s">
        <v>272</v>
      </c>
      <c r="H160" s="58" t="s">
        <v>334</v>
      </c>
      <c r="I160" s="63" t="s">
        <v>16</v>
      </c>
      <c r="J160" s="63" t="s">
        <v>285</v>
      </c>
      <c r="K160" s="65">
        <v>2</v>
      </c>
      <c r="L160" s="16" t="s">
        <v>17</v>
      </c>
      <c r="M160" s="66" t="str">
        <f>IF(L160&lt;&gt;"",VLOOKUP(L160,Keuzemogelijkheden!$A$2:$E$7,2,FALSE),"")</f>
        <v>Maak een keuze in de kolom 'Antwoord fase'</v>
      </c>
      <c r="N160" s="66" t="str">
        <f>IF(L160&lt;&gt;"",VLOOKUP(L160,Keuzemogelijkheden!$A$2:$E$7,3,FALSE),"")</f>
        <v>Maak een keuze in de kolom 'Antwoord fase'</v>
      </c>
      <c r="O160" s="66" t="str">
        <f>IF(L160&lt;&gt;"",VLOOKUP(L160,Keuzemogelijkheden!$A$2:$E$7,4,FALSE),"")</f>
        <v>Maak een keuze in de kolom 'Antwoord fase'</v>
      </c>
      <c r="P160" s="67" t="str">
        <f>IF(L160=Keuzemogelijkheden!$A$2,$K160*Keuzemogelijkheden!$E$2,IF(L160=Keuzemogelijkheden!$A$3,$K160*Keuzemogelijkheden!$E$3,IF(L160=Keuzemogelijkheden!$A$4,$K160*Keuzemogelijkheden!$E$4,IF(L160=Keuzemogelijkheden!$A$5,$K160*Keuzemogelijkheden!$E$5,IF(L160=Keuzemogelijkheden!$A$6,$K160*Keuzemogelijkheden!$E$6,"0")))))</f>
        <v>0</v>
      </c>
    </row>
    <row r="161" spans="1:16" ht="14.25" x14ac:dyDescent="0.2">
      <c r="A161" s="56" t="s">
        <v>170</v>
      </c>
      <c r="B161" s="56" t="s">
        <v>214</v>
      </c>
      <c r="C161" s="56"/>
      <c r="D161" s="56"/>
      <c r="E161" s="57"/>
      <c r="F161" s="57"/>
      <c r="G161" s="58"/>
      <c r="H161" s="58"/>
      <c r="I161" s="63"/>
      <c r="J161" s="63"/>
      <c r="K161" s="65"/>
      <c r="L161" s="62"/>
      <c r="M161" s="63"/>
      <c r="N161" s="63"/>
      <c r="O161" s="63"/>
      <c r="P161" s="64"/>
    </row>
    <row r="162" spans="1:16" ht="14.25" x14ac:dyDescent="0.2">
      <c r="A162" s="56"/>
      <c r="B162" s="56"/>
      <c r="C162" s="56" t="s">
        <v>149</v>
      </c>
      <c r="D162" s="56" t="s">
        <v>215</v>
      </c>
      <c r="E162" s="57"/>
      <c r="F162" s="57"/>
      <c r="G162" s="58"/>
      <c r="H162" s="58"/>
      <c r="I162" s="63"/>
      <c r="J162" s="63"/>
      <c r="K162" s="65"/>
      <c r="L162" s="62"/>
      <c r="M162" s="63"/>
      <c r="N162" s="63"/>
      <c r="O162" s="63"/>
      <c r="P162" s="64"/>
    </row>
    <row r="163" spans="1:16" ht="216.75" x14ac:dyDescent="0.2">
      <c r="A163" s="56"/>
      <c r="B163" s="56"/>
      <c r="C163" s="56"/>
      <c r="D163" s="56"/>
      <c r="E163" s="57" t="s">
        <v>152</v>
      </c>
      <c r="F163" s="57" t="s">
        <v>335</v>
      </c>
      <c r="G163" s="58" t="s">
        <v>258</v>
      </c>
      <c r="H163" s="58" t="s">
        <v>336</v>
      </c>
      <c r="I163" s="63" t="s">
        <v>16</v>
      </c>
      <c r="J163" s="63" t="s">
        <v>285</v>
      </c>
      <c r="K163" s="65">
        <v>2</v>
      </c>
      <c r="L163" s="16" t="s">
        <v>17</v>
      </c>
      <c r="M163" s="66" t="str">
        <f>IF(L163&lt;&gt;"",VLOOKUP(L163,Keuzemogelijkheden!$A$2:$E$7,2,FALSE),"")</f>
        <v>Maak een keuze in de kolom 'Antwoord fase'</v>
      </c>
      <c r="N163" s="66" t="str">
        <f>IF(L163&lt;&gt;"",VLOOKUP(L163,Keuzemogelijkheden!$A$2:$E$7,3,FALSE),"")</f>
        <v>Maak een keuze in de kolom 'Antwoord fase'</v>
      </c>
      <c r="O163" s="66" t="str">
        <f>IF(L163&lt;&gt;"",VLOOKUP(L163,Keuzemogelijkheden!$A$2:$E$7,4,FALSE),"")</f>
        <v>Maak een keuze in de kolom 'Antwoord fase'</v>
      </c>
      <c r="P163" s="67" t="str">
        <f>IF(L163=Keuzemogelijkheden!$A$2,$K163*Keuzemogelijkheden!$E$2,IF(L163=Keuzemogelijkheden!$A$3,$K163*Keuzemogelijkheden!$E$3,IF(L163=Keuzemogelijkheden!$A$4,$K163*Keuzemogelijkheden!$E$4,IF(L163=Keuzemogelijkheden!$A$5,$K163*Keuzemogelijkheden!$E$5,IF(L163=Keuzemogelijkheden!$A$6,$K163*Keuzemogelijkheden!$E$6,"0")))))</f>
        <v>0</v>
      </c>
    </row>
    <row r="164" spans="1:16" ht="38.25" x14ac:dyDescent="0.2">
      <c r="A164" s="56"/>
      <c r="B164" s="56"/>
      <c r="C164" s="56"/>
      <c r="D164" s="56"/>
      <c r="E164" s="57"/>
      <c r="F164" s="57" t="s">
        <v>337</v>
      </c>
      <c r="G164" s="58" t="s">
        <v>268</v>
      </c>
      <c r="H164" s="58" t="s">
        <v>338</v>
      </c>
      <c r="I164" s="63" t="s">
        <v>16</v>
      </c>
      <c r="J164" s="63" t="s">
        <v>285</v>
      </c>
      <c r="K164" s="65">
        <v>2</v>
      </c>
      <c r="L164" s="16" t="s">
        <v>17</v>
      </c>
      <c r="M164" s="66" t="str">
        <f>IF(L164&lt;&gt;"",VLOOKUP(L164,Keuzemogelijkheden!$A$2:$E$7,2,FALSE),"")</f>
        <v>Maak een keuze in de kolom 'Antwoord fase'</v>
      </c>
      <c r="N164" s="66" t="str">
        <f>IF(L164&lt;&gt;"",VLOOKUP(L164,Keuzemogelijkheden!$A$2:$E$7,3,FALSE),"")</f>
        <v>Maak een keuze in de kolom 'Antwoord fase'</v>
      </c>
      <c r="O164" s="66" t="str">
        <f>IF(L164&lt;&gt;"",VLOOKUP(L164,Keuzemogelijkheden!$A$2:$E$7,4,FALSE),"")</f>
        <v>Maak een keuze in de kolom 'Antwoord fase'</v>
      </c>
      <c r="P164" s="67" t="str">
        <f>IF(L164=Keuzemogelijkheden!$A$2,$K164*Keuzemogelijkheden!$E$2,IF(L164=Keuzemogelijkheden!$A$3,$K164*Keuzemogelijkheden!$E$3,IF(L164=Keuzemogelijkheden!$A$4,$K164*Keuzemogelijkheden!$E$4,IF(L164=Keuzemogelijkheden!$A$5,$K164*Keuzemogelijkheden!$E$5,IF(L164=Keuzemogelijkheden!$A$6,$K164*Keuzemogelijkheden!$E$6,"0")))))</f>
        <v>0</v>
      </c>
    </row>
    <row r="165" spans="1:16" ht="14.25" x14ac:dyDescent="0.2">
      <c r="A165" s="56"/>
      <c r="B165" s="56"/>
      <c r="C165" s="56" t="s">
        <v>171</v>
      </c>
      <c r="D165" s="56" t="s">
        <v>216</v>
      </c>
      <c r="E165" s="57"/>
      <c r="F165" s="57"/>
      <c r="G165" s="58"/>
      <c r="H165" s="58"/>
      <c r="I165" s="63"/>
      <c r="J165" s="63"/>
      <c r="K165" s="65"/>
      <c r="L165" s="62"/>
      <c r="M165" s="63"/>
      <c r="N165" s="63"/>
      <c r="O165" s="63"/>
      <c r="P165" s="64"/>
    </row>
    <row r="166" spans="1:16" ht="76.5" x14ac:dyDescent="0.2">
      <c r="A166" s="56"/>
      <c r="B166" s="56"/>
      <c r="C166" s="56"/>
      <c r="D166" s="56"/>
      <c r="E166" s="57" t="s">
        <v>161</v>
      </c>
      <c r="F166" s="57" t="s">
        <v>339</v>
      </c>
      <c r="G166" s="58" t="s">
        <v>267</v>
      </c>
      <c r="H166" s="58" t="s">
        <v>340</v>
      </c>
      <c r="I166" s="63" t="s">
        <v>16</v>
      </c>
      <c r="J166" s="63" t="s">
        <v>288</v>
      </c>
      <c r="K166" s="65">
        <v>2</v>
      </c>
      <c r="L166" s="16" t="s">
        <v>17</v>
      </c>
      <c r="M166" s="66" t="str">
        <f>IF(L166&lt;&gt;"",VLOOKUP(L166,Keuzemogelijkheden!$A$2:$E$7,2,FALSE),"")</f>
        <v>Maak een keuze in de kolom 'Antwoord fase'</v>
      </c>
      <c r="N166" s="66" t="str">
        <f>IF(L166&lt;&gt;"",VLOOKUP(L166,Keuzemogelijkheden!$A$2:$E$7,3,FALSE),"")</f>
        <v>Maak een keuze in de kolom 'Antwoord fase'</v>
      </c>
      <c r="O166" s="66" t="str">
        <f>IF(L166&lt;&gt;"",VLOOKUP(L166,Keuzemogelijkheden!$A$2:$E$7,4,FALSE),"")</f>
        <v>Maak een keuze in de kolom 'Antwoord fase'</v>
      </c>
      <c r="P166" s="67" t="str">
        <f>IF(L166=Keuzemogelijkheden!$A$2,$K166*Keuzemogelijkheden!$E$2,IF(L166=Keuzemogelijkheden!$A$3,$K166*Keuzemogelijkheden!$E$3,IF(L166=Keuzemogelijkheden!$A$4,$K166*Keuzemogelijkheden!$E$4,IF(L166=Keuzemogelijkheden!$A$5,$K166*Keuzemogelijkheden!$E$5,IF(L166=Keuzemogelijkheden!$A$6,$K166*Keuzemogelijkheden!$E$6,"0")))))</f>
        <v>0</v>
      </c>
    </row>
    <row r="167" spans="1:16" ht="14.25" x14ac:dyDescent="0.2">
      <c r="A167" s="56" t="s">
        <v>173</v>
      </c>
      <c r="B167" s="56" t="s">
        <v>217</v>
      </c>
      <c r="C167" s="56"/>
      <c r="D167" s="56"/>
      <c r="E167" s="57"/>
      <c r="F167" s="57"/>
      <c r="G167" s="58"/>
      <c r="H167" s="58"/>
      <c r="I167" s="63"/>
      <c r="J167" s="63"/>
      <c r="K167" s="65"/>
      <c r="L167" s="62"/>
      <c r="M167" s="63"/>
      <c r="N167" s="63"/>
      <c r="O167" s="63"/>
      <c r="P167" s="64"/>
    </row>
    <row r="168" spans="1:16" ht="14.25" x14ac:dyDescent="0.2">
      <c r="A168" s="56"/>
      <c r="B168" s="56"/>
      <c r="C168" s="56" t="s">
        <v>149</v>
      </c>
      <c r="D168" s="56" t="s">
        <v>218</v>
      </c>
      <c r="E168" s="57"/>
      <c r="F168" s="57"/>
      <c r="G168" s="58"/>
      <c r="H168" s="58"/>
      <c r="I168" s="63"/>
      <c r="J168" s="63"/>
      <c r="K168" s="65"/>
      <c r="L168" s="62"/>
      <c r="M168" s="63"/>
      <c r="N168" s="63"/>
      <c r="O168" s="63"/>
      <c r="P168" s="64"/>
    </row>
    <row r="169" spans="1:16" ht="51" x14ac:dyDescent="0.2">
      <c r="A169" s="56"/>
      <c r="B169" s="56"/>
      <c r="C169" s="56"/>
      <c r="D169" s="56"/>
      <c r="E169" s="57" t="s">
        <v>152</v>
      </c>
      <c r="F169" s="57" t="s">
        <v>341</v>
      </c>
      <c r="G169" s="58" t="s">
        <v>280</v>
      </c>
      <c r="H169" s="58" t="s">
        <v>342</v>
      </c>
      <c r="I169" s="63" t="s">
        <v>16</v>
      </c>
      <c r="J169" s="63" t="s">
        <v>285</v>
      </c>
      <c r="K169" s="65">
        <v>9</v>
      </c>
      <c r="L169" s="16" t="s">
        <v>17</v>
      </c>
      <c r="M169" s="66" t="str">
        <f>IF(L169&lt;&gt;"",VLOOKUP(L169,Keuzemogelijkheden!$A$2:$E$7,2,FALSE),"")</f>
        <v>Maak een keuze in de kolom 'Antwoord fase'</v>
      </c>
      <c r="N169" s="66" t="str">
        <f>IF(L169&lt;&gt;"",VLOOKUP(L169,Keuzemogelijkheden!$A$2:$E$7,3,FALSE),"")</f>
        <v>Maak een keuze in de kolom 'Antwoord fase'</v>
      </c>
      <c r="O169" s="66" t="str">
        <f>IF(L169&lt;&gt;"",VLOOKUP(L169,Keuzemogelijkheden!$A$2:$E$7,4,FALSE),"")</f>
        <v>Maak een keuze in de kolom 'Antwoord fase'</v>
      </c>
      <c r="P169" s="67" t="str">
        <f>IF(L169=Keuzemogelijkheden!$A$2,$K169*Keuzemogelijkheden!$E$2,IF(L169=Keuzemogelijkheden!$A$3,$K169*Keuzemogelijkheden!$E$3,IF(L169=Keuzemogelijkheden!$A$4,$K169*Keuzemogelijkheden!$E$4,IF(L169=Keuzemogelijkheden!$A$5,$K169*Keuzemogelijkheden!$E$5,IF(L169=Keuzemogelijkheden!$A$6,$K169*Keuzemogelijkheden!$E$6,"0")))))</f>
        <v>0</v>
      </c>
    </row>
    <row r="170" spans="1:16" ht="14.25" x14ac:dyDescent="0.2">
      <c r="A170" s="56" t="s">
        <v>148</v>
      </c>
      <c r="B170" s="56" t="s">
        <v>20</v>
      </c>
      <c r="C170" s="56"/>
      <c r="D170" s="56"/>
      <c r="E170" s="57"/>
      <c r="F170" s="57"/>
      <c r="G170" s="58"/>
      <c r="H170" s="58"/>
      <c r="I170" s="63"/>
      <c r="J170" s="63"/>
      <c r="K170" s="65"/>
      <c r="L170" s="62"/>
      <c r="M170" s="63"/>
      <c r="N170" s="63"/>
      <c r="O170" s="63"/>
      <c r="P170" s="64"/>
    </row>
    <row r="171" spans="1:16" ht="14.25" x14ac:dyDescent="0.2">
      <c r="A171" s="56"/>
      <c r="B171" s="56"/>
      <c r="C171" s="56" t="s">
        <v>149</v>
      </c>
      <c r="D171" s="56" t="s">
        <v>26</v>
      </c>
      <c r="E171" s="57"/>
      <c r="F171" s="57"/>
      <c r="G171" s="58"/>
      <c r="H171" s="58"/>
      <c r="I171" s="63"/>
      <c r="J171" s="63"/>
      <c r="K171" s="65"/>
      <c r="L171" s="62"/>
      <c r="M171" s="63"/>
      <c r="N171" s="63"/>
      <c r="O171" s="63"/>
      <c r="P171" s="64"/>
    </row>
    <row r="172" spans="1:16" ht="114.75" x14ac:dyDescent="0.2">
      <c r="A172" s="56"/>
      <c r="B172" s="56"/>
      <c r="C172" s="56"/>
      <c r="D172" s="56"/>
      <c r="E172" s="57" t="s">
        <v>174</v>
      </c>
      <c r="F172" s="57">
        <v>1199</v>
      </c>
      <c r="G172" s="58"/>
      <c r="H172" s="58" t="s">
        <v>253</v>
      </c>
      <c r="I172" s="63" t="s">
        <v>16</v>
      </c>
      <c r="J172" s="63" t="s">
        <v>150</v>
      </c>
      <c r="K172" s="65">
        <v>3</v>
      </c>
      <c r="L172" s="16" t="s">
        <v>17</v>
      </c>
      <c r="M172" s="66" t="str">
        <f>IF(L172&lt;&gt;"",VLOOKUP(L172,Keuzemogelijkheden!$A$2:$E$7,2,FALSE),"")</f>
        <v>Maak een keuze in de kolom 'Antwoord fase'</v>
      </c>
      <c r="N172" s="66" t="str">
        <f>IF(L172&lt;&gt;"",VLOOKUP(L172,Keuzemogelijkheden!$A$2:$E$7,3,FALSE),"")</f>
        <v>Maak een keuze in de kolom 'Antwoord fase'</v>
      </c>
      <c r="O172" s="66" t="str">
        <f>IF(L172&lt;&gt;"",VLOOKUP(L172,Keuzemogelijkheden!$A$2:$E$7,4,FALSE),"")</f>
        <v>Maak een keuze in de kolom 'Antwoord fase'</v>
      </c>
      <c r="P172" s="67" t="str">
        <f>IF(L172=Keuzemogelijkheden!$A$2,$K172*Keuzemogelijkheden!$E$2,IF(L172=Keuzemogelijkheden!$A$3,$K172*Keuzemogelijkheden!$E$3,IF(L172=Keuzemogelijkheden!$A$4,$K172*Keuzemogelijkheden!$E$4,IF(L172=Keuzemogelijkheden!$A$5,$K172*Keuzemogelijkheden!$E$5,IF(L172=Keuzemogelijkheden!$A$6,$K172*Keuzemogelijkheden!$E$6,"0")))))</f>
        <v>0</v>
      </c>
    </row>
    <row r="173" spans="1:16" ht="14.25" x14ac:dyDescent="0.2">
      <c r="A173" s="56"/>
      <c r="B173" s="56"/>
      <c r="C173" s="56" t="s">
        <v>151</v>
      </c>
      <c r="D173" s="56" t="s">
        <v>27</v>
      </c>
      <c r="E173" s="57"/>
      <c r="F173" s="57"/>
      <c r="G173" s="58"/>
      <c r="H173" s="58"/>
      <c r="I173" s="63"/>
      <c r="J173" s="63"/>
      <c r="K173" s="65"/>
      <c r="L173" s="62"/>
      <c r="M173" s="63"/>
      <c r="N173" s="63"/>
      <c r="O173" s="63"/>
      <c r="P173" s="64"/>
    </row>
    <row r="174" spans="1:16" ht="102" x14ac:dyDescent="0.2">
      <c r="A174" s="56"/>
      <c r="B174" s="56"/>
      <c r="C174" s="56"/>
      <c r="D174" s="56"/>
      <c r="E174" s="57" t="s">
        <v>149</v>
      </c>
      <c r="F174" s="57">
        <v>2219</v>
      </c>
      <c r="G174" s="58"/>
      <c r="H174" s="58" t="s">
        <v>252</v>
      </c>
      <c r="I174" s="63" t="s">
        <v>16</v>
      </c>
      <c r="J174" s="63" t="s">
        <v>150</v>
      </c>
      <c r="K174" s="65">
        <v>17</v>
      </c>
      <c r="L174" s="16" t="s">
        <v>17</v>
      </c>
      <c r="M174" s="66" t="str">
        <f>IF(L174&lt;&gt;"",VLOOKUP(L174,Keuzemogelijkheden!$A$2:$E$7,2,FALSE),"")</f>
        <v>Maak een keuze in de kolom 'Antwoord fase'</v>
      </c>
      <c r="N174" s="66" t="str">
        <f>IF(L174&lt;&gt;"",VLOOKUP(L174,Keuzemogelijkheden!$A$2:$E$7,3,FALSE),"")</f>
        <v>Maak een keuze in de kolom 'Antwoord fase'</v>
      </c>
      <c r="O174" s="66" t="str">
        <f>IF(L174&lt;&gt;"",VLOOKUP(L174,Keuzemogelijkheden!$A$2:$E$7,4,FALSE),"")</f>
        <v>Maak een keuze in de kolom 'Antwoord fase'</v>
      </c>
      <c r="P174" s="67" t="str">
        <f>IF(L174=Keuzemogelijkheden!$A$2,$K174*Keuzemogelijkheden!$E$2,IF(L174=Keuzemogelijkheden!$A$3,$K174*Keuzemogelijkheden!$E$3,IF(L174=Keuzemogelijkheden!$A$4,$K174*Keuzemogelijkheden!$E$4,IF(L174=Keuzemogelijkheden!$A$5,$K174*Keuzemogelijkheden!$E$5,IF(L174=Keuzemogelijkheden!$A$6,$K174*Keuzemogelijkheden!$E$6,"0")))))</f>
        <v>0</v>
      </c>
    </row>
    <row r="175" spans="1:16" ht="38.25" x14ac:dyDescent="0.2">
      <c r="A175" s="56"/>
      <c r="B175" s="56"/>
      <c r="C175" s="56"/>
      <c r="D175" s="56"/>
      <c r="E175" s="57" t="s">
        <v>182</v>
      </c>
      <c r="F175" s="57">
        <v>2211</v>
      </c>
      <c r="G175" s="58"/>
      <c r="H175" s="58" t="s">
        <v>135</v>
      </c>
      <c r="I175" s="63" t="s">
        <v>16</v>
      </c>
      <c r="J175" s="63" t="s">
        <v>150</v>
      </c>
      <c r="K175" s="65">
        <v>3</v>
      </c>
      <c r="L175" s="16" t="s">
        <v>17</v>
      </c>
      <c r="M175" s="66" t="str">
        <f>IF(L175&lt;&gt;"",VLOOKUP(L175,Keuzemogelijkheden!$A$2:$E$7,2,FALSE),"")</f>
        <v>Maak een keuze in de kolom 'Antwoord fase'</v>
      </c>
      <c r="N175" s="66" t="str">
        <f>IF(L175&lt;&gt;"",VLOOKUP(L175,Keuzemogelijkheden!$A$2:$E$7,3,FALSE),"")</f>
        <v>Maak een keuze in de kolom 'Antwoord fase'</v>
      </c>
      <c r="O175" s="66" t="str">
        <f>IF(L175&lt;&gt;"",VLOOKUP(L175,Keuzemogelijkheden!$A$2:$E$7,4,FALSE),"")</f>
        <v>Maak een keuze in de kolom 'Antwoord fase'</v>
      </c>
      <c r="P175" s="67" t="str">
        <f>IF(L175=Keuzemogelijkheden!$A$2,$K175*Keuzemogelijkheden!$E$2,IF(L175=Keuzemogelijkheden!$A$3,$K175*Keuzemogelijkheden!$E$3,IF(L175=Keuzemogelijkheden!$A$4,$K175*Keuzemogelijkheden!$E$4,IF(L175=Keuzemogelijkheden!$A$5,$K175*Keuzemogelijkheden!$E$5,IF(L175=Keuzemogelijkheden!$A$6,$K175*Keuzemogelijkheden!$E$6,"0")))))</f>
        <v>0</v>
      </c>
    </row>
    <row r="176" spans="1:16" ht="14.25" x14ac:dyDescent="0.2">
      <c r="A176" s="56" t="s">
        <v>169</v>
      </c>
      <c r="B176" s="56" t="s">
        <v>219</v>
      </c>
      <c r="C176" s="56"/>
      <c r="D176" s="56"/>
      <c r="E176" s="57"/>
      <c r="F176" s="57"/>
      <c r="G176" s="58"/>
      <c r="H176" s="58"/>
      <c r="I176" s="63"/>
      <c r="J176" s="63"/>
      <c r="K176" s="65"/>
      <c r="L176" s="62"/>
      <c r="M176" s="63"/>
      <c r="N176" s="63"/>
      <c r="O176" s="63"/>
      <c r="P176" s="64"/>
    </row>
    <row r="177" spans="1:16" ht="14.25" x14ac:dyDescent="0.2">
      <c r="A177" s="56"/>
      <c r="B177" s="56"/>
      <c r="C177" s="56" t="s">
        <v>156</v>
      </c>
      <c r="D177" s="56" t="s">
        <v>220</v>
      </c>
      <c r="E177" s="57"/>
      <c r="F177" s="57"/>
      <c r="G177" s="58"/>
      <c r="H177" s="58"/>
      <c r="I177" s="63"/>
      <c r="J177" s="63"/>
      <c r="K177" s="65"/>
      <c r="L177" s="62"/>
      <c r="M177" s="63"/>
      <c r="N177" s="63"/>
      <c r="O177" s="63"/>
      <c r="P177" s="64"/>
    </row>
    <row r="178" spans="1:16" ht="63.75" x14ac:dyDescent="0.2">
      <c r="A178" s="56"/>
      <c r="B178" s="56"/>
      <c r="C178" s="56"/>
      <c r="D178" s="56"/>
      <c r="E178" s="57" t="s">
        <v>177</v>
      </c>
      <c r="F178" s="57" t="s">
        <v>343</v>
      </c>
      <c r="G178" s="58" t="s">
        <v>254</v>
      </c>
      <c r="H178" s="58" t="s">
        <v>344</v>
      </c>
      <c r="I178" s="63" t="s">
        <v>16</v>
      </c>
      <c r="J178" s="63" t="s">
        <v>150</v>
      </c>
      <c r="K178" s="65">
        <v>9</v>
      </c>
      <c r="L178" s="16" t="s">
        <v>17</v>
      </c>
      <c r="M178" s="66" t="str">
        <f>IF(L178&lt;&gt;"",VLOOKUP(L178,Keuzemogelijkheden!$A$2:$E$7,2,FALSE),"")</f>
        <v>Maak een keuze in de kolom 'Antwoord fase'</v>
      </c>
      <c r="N178" s="66" t="str">
        <f>IF(L178&lt;&gt;"",VLOOKUP(L178,Keuzemogelijkheden!$A$2:$E$7,3,FALSE),"")</f>
        <v>Maak een keuze in de kolom 'Antwoord fase'</v>
      </c>
      <c r="O178" s="66" t="str">
        <f>IF(L178&lt;&gt;"",VLOOKUP(L178,Keuzemogelijkheden!$A$2:$E$7,4,FALSE),"")</f>
        <v>Maak een keuze in de kolom 'Antwoord fase'</v>
      </c>
      <c r="P178" s="67" t="str">
        <f>IF(L178=Keuzemogelijkheden!$A$2,$K178*Keuzemogelijkheden!$E$2,IF(L178=Keuzemogelijkheden!$A$3,$K178*Keuzemogelijkheden!$E$3,IF(L178=Keuzemogelijkheden!$A$4,$K178*Keuzemogelijkheden!$E$4,IF(L178=Keuzemogelijkheden!$A$5,$K178*Keuzemogelijkheden!$E$5,IF(L178=Keuzemogelijkheden!$A$6,$K178*Keuzemogelijkheden!$E$6,"0")))))</f>
        <v>0</v>
      </c>
    </row>
    <row r="179" spans="1:16" ht="63.75" x14ac:dyDescent="0.2">
      <c r="A179" s="56"/>
      <c r="B179" s="56"/>
      <c r="C179" s="56"/>
      <c r="D179" s="56"/>
      <c r="E179" s="57"/>
      <c r="F179" s="57" t="s">
        <v>345</v>
      </c>
      <c r="G179" s="58" t="s">
        <v>255</v>
      </c>
      <c r="H179" s="58" t="s">
        <v>344</v>
      </c>
      <c r="I179" s="63" t="s">
        <v>16</v>
      </c>
      <c r="J179" s="63" t="s">
        <v>150</v>
      </c>
      <c r="K179" s="65">
        <v>9</v>
      </c>
      <c r="L179" s="16" t="s">
        <v>283</v>
      </c>
      <c r="M179" s="66" t="str">
        <f>IF(L179&lt;&gt;"",VLOOKUP(L179,Keuzemogelijkheden!$A$2:$E$7,2,FALSE),"")</f>
        <v>Wens is komen te vervallen, maar punten worden toegekend.</v>
      </c>
      <c r="N179" s="66" t="str">
        <f>IF(L179&lt;&gt;"",VLOOKUP(L179,Keuzemogelijkheden!$A$2:$E$7,3,FALSE),"")</f>
        <v>n.v.t.</v>
      </c>
      <c r="O179" s="66" t="str">
        <f>IF(L179&lt;&gt;"",VLOOKUP(L179,Keuzemogelijkheden!$A$2:$E$7,4,FALSE),"")</f>
        <v>n.v.t.</v>
      </c>
      <c r="P179" s="67">
        <f>IF(L179=Keuzemogelijkheden!$A$2,$K179*Keuzemogelijkheden!$E$2,IF(L179=Keuzemogelijkheden!$A$3,$K179*Keuzemogelijkheden!$E$3,IF(L179=Keuzemogelijkheden!$A$4,$K179*Keuzemogelijkheden!$E$4,IF(L179=Keuzemogelijkheden!$A$5,$K179*Keuzemogelijkheden!$E$5,IF(L179=Keuzemogelijkheden!$A$6,$K179*Keuzemogelijkheden!$E$6,"0")))))</f>
        <v>36</v>
      </c>
    </row>
    <row r="180" spans="1:16" ht="14.25" x14ac:dyDescent="0.2">
      <c r="A180" s="56" t="s">
        <v>154</v>
      </c>
      <c r="B180" s="56" t="s">
        <v>155</v>
      </c>
      <c r="C180" s="56"/>
      <c r="D180" s="56"/>
      <c r="E180" s="57"/>
      <c r="F180" s="57"/>
      <c r="G180" s="58"/>
      <c r="H180" s="58"/>
      <c r="I180" s="63"/>
      <c r="J180" s="63"/>
      <c r="K180" s="65"/>
      <c r="L180" s="62"/>
      <c r="M180" s="63"/>
      <c r="N180" s="63"/>
      <c r="O180" s="63"/>
      <c r="P180" s="64"/>
    </row>
    <row r="181" spans="1:16" ht="14.25" x14ac:dyDescent="0.2">
      <c r="A181" s="56"/>
      <c r="B181" s="56"/>
      <c r="C181" s="56" t="s">
        <v>149</v>
      </c>
      <c r="D181" s="56" t="s">
        <v>221</v>
      </c>
      <c r="E181" s="57"/>
      <c r="F181" s="57"/>
      <c r="G181" s="58"/>
      <c r="H181" s="58"/>
      <c r="I181" s="63"/>
      <c r="J181" s="63"/>
      <c r="K181" s="65"/>
      <c r="L181" s="62"/>
      <c r="M181" s="63"/>
      <c r="N181" s="63"/>
      <c r="O181" s="63"/>
      <c r="P181" s="64"/>
    </row>
    <row r="182" spans="1:16" ht="25.5" x14ac:dyDescent="0.2">
      <c r="A182" s="56"/>
      <c r="B182" s="56"/>
      <c r="C182" s="56"/>
      <c r="D182" s="56"/>
      <c r="E182" s="57" t="s">
        <v>152</v>
      </c>
      <c r="F182" s="57" t="s">
        <v>346</v>
      </c>
      <c r="G182" s="58" t="s">
        <v>257</v>
      </c>
      <c r="H182" s="58" t="s">
        <v>347</v>
      </c>
      <c r="I182" s="63" t="s">
        <v>16</v>
      </c>
      <c r="J182" s="63" t="s">
        <v>163</v>
      </c>
      <c r="K182" s="65">
        <v>3</v>
      </c>
      <c r="L182" s="16" t="s">
        <v>17</v>
      </c>
      <c r="M182" s="66" t="str">
        <f>IF(L182&lt;&gt;"",VLOOKUP(L182,Keuzemogelijkheden!$A$2:$E$7,2,FALSE),"")</f>
        <v>Maak een keuze in de kolom 'Antwoord fase'</v>
      </c>
      <c r="N182" s="66" t="str">
        <f>IF(L182&lt;&gt;"",VLOOKUP(L182,Keuzemogelijkheden!$A$2:$E$7,3,FALSE),"")</f>
        <v>Maak een keuze in de kolom 'Antwoord fase'</v>
      </c>
      <c r="O182" s="66" t="str">
        <f>IF(L182&lt;&gt;"",VLOOKUP(L182,Keuzemogelijkheden!$A$2:$E$7,4,FALSE),"")</f>
        <v>Maak een keuze in de kolom 'Antwoord fase'</v>
      </c>
      <c r="P182" s="67" t="str">
        <f>IF(L182=Keuzemogelijkheden!$A$2,$K182*Keuzemogelijkheden!$E$2,IF(L182=Keuzemogelijkheden!$A$3,$K182*Keuzemogelijkheden!$E$3,IF(L182=Keuzemogelijkheden!$A$4,$K182*Keuzemogelijkheden!$E$4,IF(L182=Keuzemogelijkheden!$A$5,$K182*Keuzemogelijkheden!$E$5,IF(L182=Keuzemogelijkheden!$A$6,$K182*Keuzemogelijkheden!$E$6,"0")))))</f>
        <v>0</v>
      </c>
    </row>
    <row r="183" spans="1:16" ht="14.25" x14ac:dyDescent="0.2">
      <c r="A183" s="56"/>
      <c r="B183" s="56"/>
      <c r="C183" s="56" t="s">
        <v>156</v>
      </c>
      <c r="D183" s="56" t="s">
        <v>157</v>
      </c>
      <c r="E183" s="57"/>
      <c r="F183" s="57"/>
      <c r="G183" s="58"/>
      <c r="H183" s="58"/>
      <c r="I183" s="63"/>
      <c r="J183" s="63"/>
      <c r="K183" s="65"/>
      <c r="L183" s="62"/>
      <c r="M183" s="63"/>
      <c r="N183" s="63"/>
      <c r="O183" s="63"/>
      <c r="P183" s="64"/>
    </row>
    <row r="184" spans="1:16" ht="89.25" x14ac:dyDescent="0.2">
      <c r="A184" s="56"/>
      <c r="B184" s="56"/>
      <c r="C184" s="56"/>
      <c r="D184" s="56"/>
      <c r="E184" s="57" t="s">
        <v>171</v>
      </c>
      <c r="F184" s="57">
        <v>1970</v>
      </c>
      <c r="G184" s="58"/>
      <c r="H184" s="58" t="s">
        <v>121</v>
      </c>
      <c r="I184" s="63" t="s">
        <v>107</v>
      </c>
      <c r="J184" s="63" t="s">
        <v>158</v>
      </c>
      <c r="K184" s="65">
        <v>9</v>
      </c>
      <c r="L184" s="16" t="s">
        <v>17</v>
      </c>
      <c r="M184" s="66" t="str">
        <f>IF(L184&lt;&gt;"",VLOOKUP(L184,Keuzemogelijkheden!$A$2:$E$7,2,FALSE),"")</f>
        <v>Maak een keuze in de kolom 'Antwoord fase'</v>
      </c>
      <c r="N184" s="66" t="str">
        <f>IF(L184&lt;&gt;"",VLOOKUP(L184,Keuzemogelijkheden!$A$2:$E$7,3,FALSE),"")</f>
        <v>Maak een keuze in de kolom 'Antwoord fase'</v>
      </c>
      <c r="O184" s="66" t="str">
        <f>IF(L184&lt;&gt;"",VLOOKUP(L184,Keuzemogelijkheden!$A$2:$E$7,4,FALSE),"")</f>
        <v>Maak een keuze in de kolom 'Antwoord fase'</v>
      </c>
      <c r="P184" s="67" t="str">
        <f>IF(L184=Keuzemogelijkheden!$A$2,$K184*Keuzemogelijkheden!$E$2,IF(L184=Keuzemogelijkheden!$A$3,$K184*Keuzemogelijkheden!$E$3,IF(L184=Keuzemogelijkheden!$A$4,$K184*Keuzemogelijkheden!$E$4,IF(L184=Keuzemogelijkheden!$A$5,$K184*Keuzemogelijkheden!$E$5,IF(L184=Keuzemogelijkheden!$A$6,$K184*Keuzemogelijkheden!$E$6,"0")))))</f>
        <v>0</v>
      </c>
    </row>
    <row r="185" spans="1:16" ht="14.25" x14ac:dyDescent="0.2">
      <c r="A185" s="56"/>
      <c r="B185" s="56"/>
      <c r="C185" s="56" t="s">
        <v>159</v>
      </c>
      <c r="D185" s="56" t="s">
        <v>160</v>
      </c>
      <c r="E185" s="57"/>
      <c r="F185" s="57"/>
      <c r="G185" s="58"/>
      <c r="H185" s="58"/>
      <c r="I185" s="63"/>
      <c r="J185" s="63"/>
      <c r="K185" s="65"/>
      <c r="L185" s="62"/>
      <c r="M185" s="63"/>
      <c r="N185" s="63"/>
      <c r="O185" s="63"/>
      <c r="P185" s="64"/>
    </row>
    <row r="186" spans="1:16" ht="102" x14ac:dyDescent="0.2">
      <c r="A186" s="56"/>
      <c r="B186" s="56"/>
      <c r="C186" s="56"/>
      <c r="D186" s="56"/>
      <c r="E186" s="57" t="s">
        <v>171</v>
      </c>
      <c r="F186" s="57">
        <v>2087</v>
      </c>
      <c r="G186" s="58"/>
      <c r="H186" s="58" t="s">
        <v>243</v>
      </c>
      <c r="I186" s="63" t="s">
        <v>16</v>
      </c>
      <c r="J186" s="63" t="s">
        <v>158</v>
      </c>
      <c r="K186" s="65">
        <v>3</v>
      </c>
      <c r="L186" s="16" t="s">
        <v>17</v>
      </c>
      <c r="M186" s="66" t="str">
        <f>IF(L186&lt;&gt;"",VLOOKUP(L186,Keuzemogelijkheden!$A$2:$E$7,2,FALSE),"")</f>
        <v>Maak een keuze in de kolom 'Antwoord fase'</v>
      </c>
      <c r="N186" s="66" t="str">
        <f>IF(L186&lt;&gt;"",VLOOKUP(L186,Keuzemogelijkheden!$A$2:$E$7,3,FALSE),"")</f>
        <v>Maak een keuze in de kolom 'Antwoord fase'</v>
      </c>
      <c r="O186" s="66" t="str">
        <f>IF(L186&lt;&gt;"",VLOOKUP(L186,Keuzemogelijkheden!$A$2:$E$7,4,FALSE),"")</f>
        <v>Maak een keuze in de kolom 'Antwoord fase'</v>
      </c>
      <c r="P186" s="67" t="str">
        <f>IF(L186=Keuzemogelijkheden!$A$2,$K186*Keuzemogelijkheden!$E$2,IF(L186=Keuzemogelijkheden!$A$3,$K186*Keuzemogelijkheden!$E$3,IF(L186=Keuzemogelijkheden!$A$4,$K186*Keuzemogelijkheden!$E$4,IF(L186=Keuzemogelijkheden!$A$5,$K186*Keuzemogelijkheden!$E$5,IF(L186=Keuzemogelijkheden!$A$6,$K186*Keuzemogelijkheden!$E$6,"0")))))</f>
        <v>0</v>
      </c>
    </row>
    <row r="187" spans="1:16" ht="14.25" x14ac:dyDescent="0.2">
      <c r="A187" s="56"/>
      <c r="B187" s="56"/>
      <c r="C187" s="56" t="s">
        <v>151</v>
      </c>
      <c r="D187" s="56" t="s">
        <v>162</v>
      </c>
      <c r="E187" s="57"/>
      <c r="F187" s="57"/>
      <c r="G187" s="58"/>
      <c r="H187" s="58"/>
      <c r="I187" s="63"/>
      <c r="J187" s="63"/>
      <c r="K187" s="65"/>
      <c r="L187" s="62"/>
      <c r="M187" s="63"/>
      <c r="N187" s="63"/>
      <c r="O187" s="63"/>
      <c r="P187" s="64"/>
    </row>
    <row r="188" spans="1:16" ht="63.75" x14ac:dyDescent="0.2">
      <c r="A188" s="56"/>
      <c r="B188" s="56"/>
      <c r="C188" s="56"/>
      <c r="D188" s="56"/>
      <c r="E188" s="57" t="s">
        <v>168</v>
      </c>
      <c r="F188" s="57">
        <v>2086</v>
      </c>
      <c r="G188" s="58"/>
      <c r="H188" s="58" t="s">
        <v>71</v>
      </c>
      <c r="I188" s="63" t="s">
        <v>16</v>
      </c>
      <c r="J188" s="63" t="s">
        <v>150</v>
      </c>
      <c r="K188" s="65">
        <v>2</v>
      </c>
      <c r="L188" s="16" t="s">
        <v>17</v>
      </c>
      <c r="M188" s="66" t="str">
        <f>IF(L188&lt;&gt;"",VLOOKUP(L188,Keuzemogelijkheden!$A$2:$E$7,2,FALSE),"")</f>
        <v>Maak een keuze in de kolom 'Antwoord fase'</v>
      </c>
      <c r="N188" s="66" t="str">
        <f>IF(L188&lt;&gt;"",VLOOKUP(L188,Keuzemogelijkheden!$A$2:$E$7,3,FALSE),"")</f>
        <v>Maak een keuze in de kolom 'Antwoord fase'</v>
      </c>
      <c r="O188" s="66" t="str">
        <f>IF(L188&lt;&gt;"",VLOOKUP(L188,Keuzemogelijkheden!$A$2:$E$7,4,FALSE),"")</f>
        <v>Maak een keuze in de kolom 'Antwoord fase'</v>
      </c>
      <c r="P188" s="67" t="str">
        <f>IF(L188=Keuzemogelijkheden!$A$2,$K188*Keuzemogelijkheden!$E$2,IF(L188=Keuzemogelijkheden!$A$3,$K188*Keuzemogelijkheden!$E$3,IF(L188=Keuzemogelijkheden!$A$4,$K188*Keuzemogelijkheden!$E$4,IF(L188=Keuzemogelijkheden!$A$5,$K188*Keuzemogelijkheden!$E$5,IF(L188=Keuzemogelijkheden!$A$6,$K188*Keuzemogelijkheden!$E$6,"0")))))</f>
        <v>0</v>
      </c>
    </row>
    <row r="189" spans="1:16" ht="63.75" x14ac:dyDescent="0.2">
      <c r="A189" s="56"/>
      <c r="B189" s="56"/>
      <c r="C189" s="56"/>
      <c r="D189" s="56"/>
      <c r="E189" s="57" t="s">
        <v>174</v>
      </c>
      <c r="F189" s="57">
        <v>1975</v>
      </c>
      <c r="G189" s="58"/>
      <c r="H189" s="58" t="s">
        <v>122</v>
      </c>
      <c r="I189" s="63" t="s">
        <v>107</v>
      </c>
      <c r="J189" s="63" t="s">
        <v>163</v>
      </c>
      <c r="K189" s="65">
        <v>2</v>
      </c>
      <c r="L189" s="16" t="s">
        <v>17</v>
      </c>
      <c r="M189" s="66" t="str">
        <f>IF(L189&lt;&gt;"",VLOOKUP(L189,Keuzemogelijkheden!$A$2:$E$7,2,FALSE),"")</f>
        <v>Maak een keuze in de kolom 'Antwoord fase'</v>
      </c>
      <c r="N189" s="66" t="str">
        <f>IF(L189&lt;&gt;"",VLOOKUP(L189,Keuzemogelijkheden!$A$2:$E$7,3,FALSE),"")</f>
        <v>Maak een keuze in de kolom 'Antwoord fase'</v>
      </c>
      <c r="O189" s="66" t="str">
        <f>IF(L189&lt;&gt;"",VLOOKUP(L189,Keuzemogelijkheden!$A$2:$E$7,4,FALSE),"")</f>
        <v>Maak een keuze in de kolom 'Antwoord fase'</v>
      </c>
      <c r="P189" s="67" t="str">
        <f>IF(L189=Keuzemogelijkheden!$A$2,$K189*Keuzemogelijkheden!$E$2,IF(L189=Keuzemogelijkheden!$A$3,$K189*Keuzemogelijkheden!$E$3,IF(L189=Keuzemogelijkheden!$A$4,$K189*Keuzemogelijkheden!$E$4,IF(L189=Keuzemogelijkheden!$A$5,$K189*Keuzemogelijkheden!$E$5,IF(L189=Keuzemogelijkheden!$A$6,$K189*Keuzemogelijkheden!$E$6,"0")))))</f>
        <v>0</v>
      </c>
    </row>
    <row r="190" spans="1:16" ht="76.5" x14ac:dyDescent="0.2">
      <c r="A190" s="56"/>
      <c r="B190" s="56"/>
      <c r="C190" s="56"/>
      <c r="D190" s="56"/>
      <c r="E190" s="57" t="s">
        <v>151</v>
      </c>
      <c r="F190" s="57">
        <v>1099</v>
      </c>
      <c r="G190" s="58"/>
      <c r="H190" s="58" t="s">
        <v>94</v>
      </c>
      <c r="I190" s="63" t="s">
        <v>16</v>
      </c>
      <c r="J190" s="63" t="s">
        <v>163</v>
      </c>
      <c r="K190" s="65">
        <v>9</v>
      </c>
      <c r="L190" s="16" t="s">
        <v>17</v>
      </c>
      <c r="M190" s="66" t="str">
        <f>IF(L190&lt;&gt;"",VLOOKUP(L190,Keuzemogelijkheden!$A$2:$E$7,2,FALSE),"")</f>
        <v>Maak een keuze in de kolom 'Antwoord fase'</v>
      </c>
      <c r="N190" s="66" t="str">
        <f>IF(L190&lt;&gt;"",VLOOKUP(L190,Keuzemogelijkheden!$A$2:$E$7,3,FALSE),"")</f>
        <v>Maak een keuze in de kolom 'Antwoord fase'</v>
      </c>
      <c r="O190" s="66" t="str">
        <f>IF(L190&lt;&gt;"",VLOOKUP(L190,Keuzemogelijkheden!$A$2:$E$7,4,FALSE),"")</f>
        <v>Maak een keuze in de kolom 'Antwoord fase'</v>
      </c>
      <c r="P190" s="67" t="str">
        <f>IF(L190=Keuzemogelijkheden!$A$2,$K190*Keuzemogelijkheden!$E$2,IF(L190=Keuzemogelijkheden!$A$3,$K190*Keuzemogelijkheden!$E$3,IF(L190=Keuzemogelijkheden!$A$4,$K190*Keuzemogelijkheden!$E$4,IF(L190=Keuzemogelijkheden!$A$5,$K190*Keuzemogelijkheden!$E$5,IF(L190=Keuzemogelijkheden!$A$6,$K190*Keuzemogelijkheden!$E$6,"0")))))</f>
        <v>0</v>
      </c>
    </row>
    <row r="191" spans="1:16" ht="14.25" x14ac:dyDescent="0.2">
      <c r="A191" s="56"/>
      <c r="B191" s="56"/>
      <c r="C191" s="56" t="s">
        <v>164</v>
      </c>
      <c r="D191" s="56" t="s">
        <v>165</v>
      </c>
      <c r="E191" s="57"/>
      <c r="F191" s="57"/>
      <c r="G191" s="58"/>
      <c r="H191" s="58"/>
      <c r="I191" s="63"/>
      <c r="J191" s="63"/>
      <c r="K191" s="65"/>
      <c r="L191" s="62"/>
      <c r="M191" s="63"/>
      <c r="N191" s="63"/>
      <c r="O191" s="63"/>
      <c r="P191" s="64"/>
    </row>
    <row r="192" spans="1:16" ht="165.75" x14ac:dyDescent="0.2">
      <c r="A192" s="56"/>
      <c r="B192" s="56"/>
      <c r="C192" s="56"/>
      <c r="D192" s="56"/>
      <c r="E192" s="57" t="s">
        <v>149</v>
      </c>
      <c r="F192" s="57">
        <v>2176</v>
      </c>
      <c r="G192" s="58"/>
      <c r="H192" s="58" t="s">
        <v>242</v>
      </c>
      <c r="I192" s="63" t="s">
        <v>107</v>
      </c>
      <c r="J192" s="63" t="s">
        <v>163</v>
      </c>
      <c r="K192" s="65">
        <v>9</v>
      </c>
      <c r="L192" s="16" t="s">
        <v>17</v>
      </c>
      <c r="M192" s="66" t="str">
        <f>IF(L192&lt;&gt;"",VLOOKUP(L192,Keuzemogelijkheden!$A$2:$E$7,2,FALSE),"")</f>
        <v>Maak een keuze in de kolom 'Antwoord fase'</v>
      </c>
      <c r="N192" s="66" t="str">
        <f>IF(L192&lt;&gt;"",VLOOKUP(L192,Keuzemogelijkheden!$A$2:$E$7,3,FALSE),"")</f>
        <v>Maak een keuze in de kolom 'Antwoord fase'</v>
      </c>
      <c r="O192" s="66" t="str">
        <f>IF(L192&lt;&gt;"",VLOOKUP(L192,Keuzemogelijkheden!$A$2:$E$7,4,FALSE),"")</f>
        <v>Maak een keuze in de kolom 'Antwoord fase'</v>
      </c>
      <c r="P192" s="67" t="str">
        <f>IF(L192=Keuzemogelijkheden!$A$2,$K192*Keuzemogelijkheden!$E$2,IF(L192=Keuzemogelijkheden!$A$3,$K192*Keuzemogelijkheden!$E$3,IF(L192=Keuzemogelijkheden!$A$4,$K192*Keuzemogelijkheden!$E$4,IF(L192=Keuzemogelijkheden!$A$5,$K192*Keuzemogelijkheden!$E$5,IF(L192=Keuzemogelijkheden!$A$6,$K192*Keuzemogelijkheden!$E$6,"0")))))</f>
        <v>0</v>
      </c>
    </row>
    <row r="193" spans="1:17" ht="14.25" x14ac:dyDescent="0.2">
      <c r="A193" s="56"/>
      <c r="B193" s="56"/>
      <c r="C193" s="56" t="s">
        <v>183</v>
      </c>
      <c r="D193" s="56" t="s">
        <v>348</v>
      </c>
      <c r="E193" s="57"/>
      <c r="F193" s="57"/>
      <c r="G193" s="58"/>
      <c r="H193" s="58"/>
      <c r="I193" s="63"/>
      <c r="J193" s="63"/>
      <c r="K193" s="65"/>
      <c r="L193" s="62"/>
      <c r="M193" s="63"/>
      <c r="N193" s="63"/>
      <c r="O193" s="63"/>
      <c r="P193" s="64"/>
    </row>
    <row r="194" spans="1:17" ht="76.5" x14ac:dyDescent="0.2">
      <c r="A194" s="56"/>
      <c r="B194" s="56"/>
      <c r="C194" s="56"/>
      <c r="D194" s="56"/>
      <c r="E194" s="57" t="s">
        <v>179</v>
      </c>
      <c r="F194" s="57">
        <v>2139</v>
      </c>
      <c r="G194" s="58"/>
      <c r="H194" s="58" t="s">
        <v>111</v>
      </c>
      <c r="I194" s="63" t="s">
        <v>16</v>
      </c>
      <c r="J194" s="63" t="s">
        <v>150</v>
      </c>
      <c r="K194" s="65">
        <v>3</v>
      </c>
      <c r="L194" s="16" t="s">
        <v>17</v>
      </c>
      <c r="M194" s="66" t="str">
        <f>IF(L194&lt;&gt;"",VLOOKUP(L194,Keuzemogelijkheden!$A$2:$E$7,2,FALSE),"")</f>
        <v>Maak een keuze in de kolom 'Antwoord fase'</v>
      </c>
      <c r="N194" s="66" t="str">
        <f>IF(L194&lt;&gt;"",VLOOKUP(L194,Keuzemogelijkheden!$A$2:$E$7,3,FALSE),"")</f>
        <v>Maak een keuze in de kolom 'Antwoord fase'</v>
      </c>
      <c r="O194" s="66" t="str">
        <f>IF(L194&lt;&gt;"",VLOOKUP(L194,Keuzemogelijkheden!$A$2:$E$7,4,FALSE),"")</f>
        <v>Maak een keuze in de kolom 'Antwoord fase'</v>
      </c>
      <c r="P194" s="67" t="str">
        <f>IF(L194=Keuzemogelijkheden!$A$2,$K194*Keuzemogelijkheden!$E$2,IF(L194=Keuzemogelijkheden!$A$3,$K194*Keuzemogelijkheden!$E$3,IF(L194=Keuzemogelijkheden!$A$4,$K194*Keuzemogelijkheden!$E$4,IF(L194=Keuzemogelijkheden!$A$5,$K194*Keuzemogelijkheden!$E$5,IF(L194=Keuzemogelijkheden!$A$6,$K194*Keuzemogelijkheden!$E$6,"0")))))</f>
        <v>0</v>
      </c>
    </row>
    <row r="195" spans="1:17" ht="14.25" x14ac:dyDescent="0.2">
      <c r="A195" s="56"/>
      <c r="B195" s="56"/>
      <c r="C195" s="56" t="s">
        <v>166</v>
      </c>
      <c r="D195" s="56" t="s">
        <v>167</v>
      </c>
      <c r="E195" s="57"/>
      <c r="F195" s="57"/>
      <c r="G195" s="58"/>
      <c r="H195" s="58"/>
      <c r="I195" s="63"/>
      <c r="J195" s="63"/>
      <c r="K195" s="65"/>
      <c r="L195" s="62"/>
      <c r="M195" s="63"/>
      <c r="N195" s="63"/>
      <c r="O195" s="63"/>
      <c r="P195" s="64"/>
    </row>
    <row r="196" spans="1:17" ht="114.75" x14ac:dyDescent="0.2">
      <c r="A196" s="56"/>
      <c r="B196" s="56"/>
      <c r="C196" s="56"/>
      <c r="D196" s="56"/>
      <c r="E196" s="57" t="s">
        <v>171</v>
      </c>
      <c r="F196" s="57">
        <v>2090</v>
      </c>
      <c r="G196" s="58"/>
      <c r="H196" s="58" t="s">
        <v>241</v>
      </c>
      <c r="I196" s="63" t="s">
        <v>107</v>
      </c>
      <c r="J196" s="63" t="s">
        <v>163</v>
      </c>
      <c r="K196" s="65">
        <v>3</v>
      </c>
      <c r="L196" s="16" t="s">
        <v>17</v>
      </c>
      <c r="M196" s="66" t="str">
        <f>IF(L196&lt;&gt;"",VLOOKUP(L196,Keuzemogelijkheden!$A$2:$E$7,2,FALSE),"")</f>
        <v>Maak een keuze in de kolom 'Antwoord fase'</v>
      </c>
      <c r="N196" s="66" t="str">
        <f>IF(L196&lt;&gt;"",VLOOKUP(L196,Keuzemogelijkheden!$A$2:$E$7,3,FALSE),"")</f>
        <v>Maak een keuze in de kolom 'Antwoord fase'</v>
      </c>
      <c r="O196" s="66" t="str">
        <f>IF(L196&lt;&gt;"",VLOOKUP(L196,Keuzemogelijkheden!$A$2:$E$7,4,FALSE),"")</f>
        <v>Maak een keuze in de kolom 'Antwoord fase'</v>
      </c>
      <c r="P196" s="67" t="str">
        <f>IF(L196=Keuzemogelijkheden!$A$2,$K196*Keuzemogelijkheden!$E$2,IF(L196=Keuzemogelijkheden!$A$3,$K196*Keuzemogelijkheden!$E$3,IF(L196=Keuzemogelijkheden!$A$4,$K196*Keuzemogelijkheden!$E$4,IF(L196=Keuzemogelijkheden!$A$5,$K196*Keuzemogelijkheden!$E$5,IF(L196=Keuzemogelijkheden!$A$6,$K196*Keuzemogelijkheden!$E$6,"0")))))</f>
        <v>0</v>
      </c>
    </row>
    <row r="197" spans="1:17" ht="14.25" x14ac:dyDescent="0.2">
      <c r="A197" s="56" t="s">
        <v>168</v>
      </c>
      <c r="B197" s="56" t="s">
        <v>24</v>
      </c>
      <c r="C197" s="56"/>
      <c r="D197" s="56"/>
      <c r="E197" s="57"/>
      <c r="F197" s="57"/>
      <c r="G197" s="58"/>
      <c r="H197" s="58"/>
      <c r="I197" s="63"/>
      <c r="J197" s="63"/>
      <c r="K197" s="65"/>
      <c r="L197" s="62"/>
      <c r="M197" s="63"/>
      <c r="N197" s="63"/>
      <c r="O197" s="63"/>
      <c r="P197" s="64"/>
    </row>
    <row r="198" spans="1:17" ht="14.25" x14ac:dyDescent="0.2">
      <c r="A198" s="56"/>
      <c r="B198" s="56"/>
      <c r="C198" s="56" t="s">
        <v>159</v>
      </c>
      <c r="D198" s="56" t="s">
        <v>54</v>
      </c>
      <c r="E198" s="57"/>
      <c r="F198" s="57"/>
      <c r="G198" s="58"/>
      <c r="H198" s="58"/>
      <c r="I198" s="63"/>
      <c r="J198" s="63"/>
      <c r="K198" s="65"/>
      <c r="L198" s="62"/>
      <c r="M198" s="63"/>
      <c r="N198" s="63"/>
      <c r="O198" s="63"/>
      <c r="P198" s="64"/>
    </row>
    <row r="199" spans="1:17" ht="89.25" x14ac:dyDescent="0.2">
      <c r="A199" s="56"/>
      <c r="B199" s="56"/>
      <c r="C199" s="56"/>
      <c r="D199" s="56"/>
      <c r="E199" s="57" t="s">
        <v>179</v>
      </c>
      <c r="F199" s="57">
        <v>1168</v>
      </c>
      <c r="G199" s="58"/>
      <c r="H199" s="58" t="s">
        <v>240</v>
      </c>
      <c r="I199" s="63" t="s">
        <v>16</v>
      </c>
      <c r="J199" s="63" t="s">
        <v>150</v>
      </c>
      <c r="K199" s="65">
        <v>3</v>
      </c>
      <c r="L199" s="16" t="s">
        <v>17</v>
      </c>
      <c r="M199" s="66" t="str">
        <f>IF(L199&lt;&gt;"",VLOOKUP(L199,Keuzemogelijkheden!$A$2:$E$7,2,FALSE),"")</f>
        <v>Maak een keuze in de kolom 'Antwoord fase'</v>
      </c>
      <c r="N199" s="66" t="str">
        <f>IF(L199&lt;&gt;"",VLOOKUP(L199,Keuzemogelijkheden!$A$2:$E$7,3,FALSE),"")</f>
        <v>Maak een keuze in de kolom 'Antwoord fase'</v>
      </c>
      <c r="O199" s="66" t="str">
        <f>IF(L199&lt;&gt;"",VLOOKUP(L199,Keuzemogelijkheden!$A$2:$E$7,4,FALSE),"")</f>
        <v>Maak een keuze in de kolom 'Antwoord fase'</v>
      </c>
      <c r="P199" s="67" t="str">
        <f>IF(L199=Keuzemogelijkheden!$A$2,$K199*Keuzemogelijkheden!$E$2,IF(L199=Keuzemogelijkheden!$A$3,$K199*Keuzemogelijkheden!$E$3,IF(L199=Keuzemogelijkheden!$A$4,$K199*Keuzemogelijkheden!$E$4,IF(L199=Keuzemogelijkheden!$A$5,$K199*Keuzemogelijkheden!$E$5,IF(L199=Keuzemogelijkheden!$A$6,$K199*Keuzemogelijkheden!$E$6,"0")))))</f>
        <v>0</v>
      </c>
    </row>
    <row r="200" spans="1:17" ht="14.25" x14ac:dyDescent="0.2">
      <c r="A200" s="56"/>
      <c r="B200" s="56"/>
      <c r="C200" s="56" t="s">
        <v>151</v>
      </c>
      <c r="D200" s="56" t="s">
        <v>349</v>
      </c>
      <c r="E200" s="57"/>
      <c r="F200" s="57"/>
      <c r="G200" s="58"/>
      <c r="H200" s="58"/>
      <c r="I200" s="63"/>
      <c r="J200" s="63"/>
      <c r="K200" s="65"/>
      <c r="L200" s="62"/>
      <c r="M200" s="63"/>
      <c r="N200" s="63"/>
      <c r="O200" s="63"/>
      <c r="P200" s="64"/>
    </row>
    <row r="201" spans="1:17" ht="63.75" x14ac:dyDescent="0.2">
      <c r="A201" s="56"/>
      <c r="B201" s="56"/>
      <c r="C201" s="56"/>
      <c r="D201" s="56"/>
      <c r="E201" s="57" t="s">
        <v>171</v>
      </c>
      <c r="F201" s="57">
        <v>1475</v>
      </c>
      <c r="G201" s="58"/>
      <c r="H201" s="58" t="s">
        <v>133</v>
      </c>
      <c r="I201" s="63" t="s">
        <v>16</v>
      </c>
      <c r="J201" s="63" t="s">
        <v>150</v>
      </c>
      <c r="K201" s="65">
        <v>3</v>
      </c>
      <c r="L201" s="16" t="s">
        <v>17</v>
      </c>
      <c r="M201" s="66" t="str">
        <f>IF(L201&lt;&gt;"",VLOOKUP(L201,Keuzemogelijkheden!$A$2:$E$7,2,FALSE),"")</f>
        <v>Maak een keuze in de kolom 'Antwoord fase'</v>
      </c>
      <c r="N201" s="66" t="str">
        <f>IF(L201&lt;&gt;"",VLOOKUP(L201,Keuzemogelijkheden!$A$2:$E$7,3,FALSE),"")</f>
        <v>Maak een keuze in de kolom 'Antwoord fase'</v>
      </c>
      <c r="O201" s="66" t="str">
        <f>IF(L201&lt;&gt;"",VLOOKUP(L201,Keuzemogelijkheden!$A$2:$E$7,4,FALSE),"")</f>
        <v>Maak een keuze in de kolom 'Antwoord fase'</v>
      </c>
      <c r="P201" s="67" t="str">
        <f>IF(L201=Keuzemogelijkheden!$A$2,$K201*Keuzemogelijkheden!$E$2,IF(L201=Keuzemogelijkheden!$A$3,$K201*Keuzemogelijkheden!$E$3,IF(L201=Keuzemogelijkheden!$A$4,$K201*Keuzemogelijkheden!$E$4,IF(L201=Keuzemogelijkheden!$A$5,$K201*Keuzemogelijkheden!$E$5,IF(L201=Keuzemogelijkheden!$A$6,$K201*Keuzemogelijkheden!$E$6,"0")))))</f>
        <v>0</v>
      </c>
    </row>
    <row r="202" spans="1:17" ht="14.25" x14ac:dyDescent="0.2">
      <c r="A202" s="71"/>
      <c r="B202" s="71"/>
      <c r="C202" s="71"/>
      <c r="D202" s="71"/>
      <c r="E202" s="72"/>
      <c r="F202" s="72"/>
      <c r="G202" s="72"/>
      <c r="H202" s="73"/>
      <c r="I202" s="73"/>
      <c r="J202" s="15" t="s">
        <v>142</v>
      </c>
      <c r="K202" s="69">
        <f>SUM(K2:K201)*Keuzemogelijkheden!E2</f>
        <v>3200</v>
      </c>
      <c r="L202" s="70"/>
      <c r="M202" s="15"/>
      <c r="N202" s="15"/>
      <c r="O202" s="15" t="s">
        <v>100</v>
      </c>
      <c r="P202" s="69">
        <f>SUM(P2:P201)</f>
        <v>36</v>
      </c>
      <c r="Q202" s="15"/>
    </row>
    <row r="203" spans="1:17" ht="14.25" x14ac:dyDescent="0.2">
      <c r="A203" s="71"/>
      <c r="B203" s="71"/>
      <c r="C203" s="71"/>
      <c r="D203" s="71"/>
      <c r="E203" s="72"/>
      <c r="F203" s="72"/>
      <c r="G203" s="72"/>
      <c r="H203" s="73"/>
      <c r="I203" s="73"/>
      <c r="J203" s="73"/>
      <c r="L203" s="70"/>
      <c r="M203" s="15"/>
      <c r="N203" s="15"/>
      <c r="O203" s="15"/>
      <c r="P203" s="15"/>
      <c r="Q203" s="15"/>
    </row>
    <row r="204" spans="1:17" ht="14.25" x14ac:dyDescent="0.2">
      <c r="A204" s="71"/>
      <c r="B204" s="71"/>
      <c r="C204" s="71"/>
      <c r="D204" s="71"/>
      <c r="E204" s="72"/>
      <c r="F204" s="72"/>
      <c r="G204" s="72"/>
      <c r="H204" s="73"/>
      <c r="I204" s="73"/>
      <c r="J204" s="73"/>
      <c r="L204" s="70"/>
      <c r="M204" s="15"/>
      <c r="N204" s="15"/>
      <c r="O204" s="15"/>
      <c r="P204" s="15"/>
      <c r="Q204" s="15"/>
    </row>
    <row r="205" spans="1:17" x14ac:dyDescent="0.2">
      <c r="P205" s="1"/>
    </row>
    <row r="206" spans="1:17" x14ac:dyDescent="0.2">
      <c r="A206" s="18" t="s">
        <v>101</v>
      </c>
      <c r="B206" s="19"/>
      <c r="C206" s="19"/>
      <c r="D206" s="20"/>
      <c r="E206" s="20"/>
      <c r="F206" s="20"/>
      <c r="G206" s="20"/>
      <c r="H206" s="20"/>
    </row>
    <row r="207" spans="1:17" x14ac:dyDescent="0.2">
      <c r="A207" s="18" t="s">
        <v>19</v>
      </c>
      <c r="B207" s="19"/>
      <c r="C207" s="19"/>
      <c r="D207" s="20"/>
      <c r="E207" s="12"/>
      <c r="F207" s="13"/>
      <c r="G207" s="13"/>
      <c r="H207" s="14"/>
    </row>
    <row r="208" spans="1:17" x14ac:dyDescent="0.2">
      <c r="A208" s="18" t="s">
        <v>102</v>
      </c>
      <c r="B208" s="19"/>
      <c r="C208" s="19"/>
      <c r="D208" s="20"/>
      <c r="E208" s="12"/>
      <c r="F208" s="13"/>
      <c r="G208" s="13"/>
      <c r="H208" s="14"/>
    </row>
    <row r="209" spans="1:8" x14ac:dyDescent="0.2">
      <c r="A209" s="18" t="s">
        <v>103</v>
      </c>
      <c r="B209" s="19"/>
      <c r="C209" s="19"/>
      <c r="D209" s="20"/>
      <c r="E209" s="12"/>
      <c r="F209" s="13"/>
      <c r="G209" s="13"/>
      <c r="H209" s="14"/>
    </row>
    <row r="210" spans="1:8" x14ac:dyDescent="0.2">
      <c r="A210" s="21" t="s">
        <v>104</v>
      </c>
      <c r="B210" s="22"/>
      <c r="C210" s="22"/>
      <c r="D210" s="23"/>
      <c r="E210" s="3"/>
      <c r="F210" s="4"/>
      <c r="G210" s="4"/>
      <c r="H210" s="5"/>
    </row>
    <row r="211" spans="1:8" x14ac:dyDescent="0.2">
      <c r="A211" s="24"/>
      <c r="B211" s="25"/>
      <c r="C211" s="25"/>
      <c r="D211" s="26"/>
      <c r="E211" s="6"/>
      <c r="F211" s="7"/>
      <c r="G211" s="7"/>
      <c r="H211" s="8"/>
    </row>
    <row r="212" spans="1:8" x14ac:dyDescent="0.2">
      <c r="A212" s="24"/>
      <c r="B212" s="25"/>
      <c r="C212" s="25"/>
      <c r="D212" s="26"/>
      <c r="E212" s="6"/>
      <c r="F212" s="7"/>
      <c r="G212" s="7"/>
      <c r="H212" s="8"/>
    </row>
    <row r="213" spans="1:8" x14ac:dyDescent="0.2">
      <c r="A213" s="27"/>
      <c r="B213" s="28"/>
      <c r="C213" s="28"/>
      <c r="D213" s="29"/>
      <c r="E213" s="9"/>
      <c r="F213" s="10"/>
      <c r="G213" s="10"/>
      <c r="H213" s="11"/>
    </row>
    <row r="214" spans="1:8" x14ac:dyDescent="0.2">
      <c r="A214" s="17" t="s">
        <v>105</v>
      </c>
      <c r="B214" s="17"/>
      <c r="C214" s="17"/>
      <c r="D214" s="17"/>
      <c r="E214" s="12"/>
      <c r="F214" s="13"/>
      <c r="G214" s="13"/>
      <c r="H214" s="14"/>
    </row>
  </sheetData>
  <sheetProtection algorithmName="SHA-512" hashValue="VNFOopLpIB/XI3VbMdPhiZGDpKUJfguERL+iyuheedYQFr7MSz2aZddqby6LmnRGd5IMOrFUPi6sN3a6a0GyzA==" saltValue="lC8IWzUjCdywjVU1kRjmbg==" spinCount="100000" sheet="1" autoFilter="0"/>
  <autoFilter ref="A1:P201" xr:uid="{00000000-0001-0000-0000-000000000000}"/>
  <phoneticPr fontId="0" type="noConversion"/>
  <dataValidations count="1">
    <dataValidation type="list" allowBlank="1" showInputMessage="1" showErrorMessage="1" sqref="L193 L39 L2:L3 L20 L26:L27 L202:L204 L13 L29 L22 L31 L130:L131 L24 L18 L16 L11 L9 L5 L191 L183 L173 L94 L185 L140 L154 L151:L152 L147 L149 L195 L36 L33:L34 L187 L145 L68 L125:L126 L120:L121 L100:L101 L78 L81 L112 L91 L107 L103:L104 L115 L133 L138 L158 L165 L180:L181 L48 L53 L64 L70 L74 L83 L96 L142:L143 L161:L162 L167:L168 L170:L171 L176:L177 L197:L198 L200"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&amp;C&amp;F blad &amp;A&amp;R&amp;8Afgedrukt: &amp;D</oddHeader>
    <oddFooter>&amp;C© Waddinxveen&amp;R&amp;8Blad &amp;P van &amp;N</oddFooter>
  </headerFooter>
  <extLst>
    <ext xmlns:x14="http://schemas.microsoft.com/office/spreadsheetml/2009/9/main" uri="{78C0D931-6437-407d-A8EE-F0AAD7539E65}">
      <x14:conditionalFormattings>
        <x14:conditionalFormatting xmlns:xm="http://schemas.microsoft.com/office/excel/2006/main">
          <x14:cfRule type="expression" priority="1" id="{2FFF37B3-3179-4ACE-B1AB-8EC05135D3B4}">
            <xm:f>$L4=Keuzemogelijkheden!$A$6</xm:f>
            <x14:dxf>
              <font>
                <color theme="0"/>
              </font>
              <fill>
                <patternFill>
                  <bgColor theme="8" tint="0.59996337778862885"/>
                </patternFill>
              </fill>
            </x14:dxf>
          </x14:cfRule>
          <x14:cfRule type="expression" priority="2" id="{C8B25342-DBD9-4613-9F32-EC6517A993E3}">
            <xm:f>$L4=Keuzemogelijkheden!$A$5</xm:f>
            <x14:dxf>
              <font>
                <color auto="1"/>
              </font>
              <fill>
                <patternFill>
                  <bgColor theme="9" tint="0.39994506668294322"/>
                </patternFill>
              </fill>
            </x14:dxf>
          </x14:cfRule>
          <x14:cfRule type="expression" priority="3" id="{DDD483CB-4E20-427B-8DCA-83050CD34D42}">
            <xm:f>$L4=Keuzemogelijkheden!$A$4</xm:f>
            <x14:dxf>
              <font>
                <color auto="1"/>
              </font>
              <fill>
                <patternFill>
                  <bgColor theme="6" tint="0.39994506668294322"/>
                </patternFill>
              </fill>
            </x14:dxf>
          </x14:cfRule>
          <x14:cfRule type="expression" priority="4" id="{815D838F-E856-42F3-A47C-7E68BBADE0C2}">
            <xm:f>$L4=Keuzemogelijkheden!$A$3</xm:f>
            <x14:dxf>
              <font>
                <color theme="0"/>
              </font>
              <fill>
                <patternFill>
                  <bgColor theme="6" tint="-0.24994659260841701"/>
                </patternFill>
              </fill>
            </x14:dxf>
          </x14:cfRule>
          <x14:cfRule type="expression" priority="5" id="{B975B46F-D131-4932-AFC8-4BDE0630A33B}">
            <xm:f>$L4=Keuzemogelijkheden!$A$2</xm:f>
            <x14:dxf>
              <font>
                <color theme="0"/>
              </font>
              <fill>
                <patternFill>
                  <bgColor theme="6" tint="-0.499984740745262"/>
                </patternFill>
              </fill>
            </x14:dxf>
          </x14:cfRule>
          <xm:sqref>H4:P201</xm:sqref>
        </x14:conditionalFormatting>
        <x14:conditionalFormatting xmlns:xm="http://schemas.microsoft.com/office/excel/2006/main">
          <x14:cfRule type="expression" priority="151" id="{53F18A1C-B9F8-42CD-99BB-E30FA42AC538}">
            <xm:f>$L2=Keuzemogelijkheden!$A$7</xm:f>
            <x14:dxf>
              <font>
                <color theme="0"/>
              </font>
              <fill>
                <patternFill>
                  <bgColor rgb="FFFF0000"/>
                </patternFill>
              </fill>
            </x14:dxf>
          </x14:cfRule>
          <xm:sqref>L2:L201</xm:sqref>
        </x14:conditionalFormatting>
        <x14:conditionalFormatting xmlns:xm="http://schemas.microsoft.com/office/excel/2006/main">
          <x14:cfRule type="expression" priority="6" id="{12040DBF-7A6E-405F-BDEB-92D473391A10}">
            <xm:f>$L2=Keuzemogelijkheden!$A$6</xm:f>
            <x14:dxf>
              <font>
                <color theme="0"/>
              </font>
              <fill>
                <patternFill>
                  <bgColor theme="8" tint="0.59996337778862885"/>
                </patternFill>
              </fill>
            </x14:dxf>
          </x14:cfRule>
          <x14:cfRule type="expression" priority="7" id="{9487FAB1-81CA-4329-979D-9A5E9B8BD970}">
            <xm:f>$L2=Keuzemogelijkheden!$A$5</xm:f>
            <x14:dxf>
              <font>
                <color auto="1"/>
              </font>
              <fill>
                <patternFill>
                  <bgColor theme="9" tint="0.39994506668294322"/>
                </patternFill>
              </fill>
            </x14:dxf>
          </x14:cfRule>
          <x14:cfRule type="expression" priority="8" id="{FAC98ADD-43E8-4495-9898-6800F5A0694B}">
            <xm:f>$L2=Keuzemogelijkheden!$A$4</xm:f>
            <x14:dxf>
              <font>
                <color auto="1"/>
              </font>
              <fill>
                <patternFill>
                  <bgColor theme="6" tint="0.39994506668294322"/>
                </patternFill>
              </fill>
            </x14:dxf>
          </x14:cfRule>
          <x14:cfRule type="expression" priority="9" id="{435F47D3-08BC-4553-8F19-8836EAD57EA2}">
            <xm:f>$L2=Keuzemogelijkheden!$A$3</xm:f>
            <x14:dxf>
              <font>
                <color theme="0"/>
              </font>
              <fill>
                <patternFill>
                  <bgColor theme="6" tint="-0.24994659260841701"/>
                </patternFill>
              </fill>
            </x14:dxf>
          </x14:cfRule>
          <x14:cfRule type="expression" priority="10" id="{5DE74211-41F6-4864-891E-8E464F51E083}">
            <xm:f>$L2=Keuzemogelijkheden!$A$2</xm:f>
            <x14:dxf>
              <font>
                <color theme="0"/>
              </font>
              <fill>
                <patternFill>
                  <bgColor theme="6" tint="-0.499984740745262"/>
                </patternFill>
              </fill>
            </x14:dxf>
          </x14:cfRule>
          <xm:sqref>L2:P3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059EE8-FD44-4997-B966-B6D086979820}">
          <x14:formula1>
            <xm:f>Keuzemogelijkheden!$A$2:$A$7</xm:f>
          </x14:formula1>
          <xm:sqref>L25 L194 L23 L21 L19 L12 L4 L192 L37:L38 L199 L172 L150 L153 L155:L157 L102 L163:L164 L127:L129 L146 L148 L116:L119 L134:L137 L178:L179 L97:L99 L17 L139 L186 L14:L15 L144 L32 L92:L93 L184 L30 L28 L10 L6:L8 L188:L190 L35 L182 L40:L47 L49:L52 L54:L63 L69 L65:L67 L71:L73 L75:L77 L82 L79:L80 L84:L90 L95 L105:L106 L108:L111 L113:L114 L132 L122:L124 L141 L159:L160 L166 L169 L174:L175 L196 L201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4ECBB15DF22C4DA17613BF212B8A90" ma:contentTypeVersion="4" ma:contentTypeDescription="Een nieuw document maken." ma:contentTypeScope="" ma:versionID="1116a2701660853769b0862d300bbcdd">
  <xsd:schema xmlns:xsd="http://www.w3.org/2001/XMLSchema" xmlns:xs="http://www.w3.org/2001/XMLSchema" xmlns:p="http://schemas.microsoft.com/office/2006/metadata/properties" xmlns:ns2="8956543a-5597-476d-8812-f579e9b59daf" targetNamespace="http://schemas.microsoft.com/office/2006/metadata/properties" ma:root="true" ma:fieldsID="af3394cb4ed28b5d3f9f902269633013" ns2:_="">
    <xsd:import namespace="8956543a-5597-476d-8812-f579e9b59d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56543a-5597-476d-8812-f579e9b59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C55EFE-A6CF-4E8F-B7E9-AD8DBF0081DE}"/>
</file>

<file path=customXml/itemProps2.xml><?xml version="1.0" encoding="utf-8"?>
<ds:datastoreItem xmlns:ds="http://schemas.openxmlformats.org/officeDocument/2006/customXml" ds:itemID="{285FF243-96F7-4209-A862-5685625A6004}">
  <ds:schemaRefs>
    <ds:schemaRef ds:uri="http://schemas.microsoft.com/office/2006/documentManagement/types"/>
    <ds:schemaRef ds:uri="c6c81c28-5f41-4f70-8f4d-e85e2a7c7bff"/>
    <ds:schemaRef ds:uri="http://purl.org/dc/elements/1.1/"/>
    <ds:schemaRef ds:uri="http://schemas.microsoft.com/office/infopath/2007/PartnerControls"/>
    <ds:schemaRef ds:uri="http://www.w3.org/XML/1998/namespace"/>
    <ds:schemaRef ds:uri="6abac1e8-4ee8-42ed-95ce-1ff0df68efec"/>
    <ds:schemaRef ds:uri="http://purl.org/dc/dcmitype/"/>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211E21B-0F2E-4E64-9FD9-46F2F374B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Toelichting</vt:lpstr>
      <vt:lpstr>Keuzemogelijkheden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 - Beheerwijzer</cp:lastModifiedBy>
  <cp:revision>1</cp:revision>
  <cp:lastPrinted>2024-03-22T04:08:40Z</cp:lastPrinted>
  <dcterms:created xsi:type="dcterms:W3CDTF">2000-06-10T15:19:57Z</dcterms:created>
  <dcterms:modified xsi:type="dcterms:W3CDTF">2024-04-18T08:19:57Z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0x010100894ECBB15DF22C4DA17613BF212B8A90</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