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ThisWorkbook" defaultThemeVersion="124226"/>
  <mc:AlternateContent xmlns:mc="http://schemas.openxmlformats.org/markup-compatibility/2006">
    <mc:Choice Requires="x15">
      <x15ac:absPath xmlns:x15ac="http://schemas.microsoft.com/office/spreadsheetml/2010/11/ac" url="https://iasuden-my.sharepoint.com/personal/alfons_beheerwijzer_nl/Documents/Projecten/Waddinxveen_RL1484/P0834_Ondersteuning_Keuze/Producten/12. NieuwePublicatie/Functionaliteit/Wensen/"/>
    </mc:Choice>
  </mc:AlternateContent>
  <xr:revisionPtr revIDLastSave="18" documentId="8_{B39DE46A-37C0-4724-B470-289F390F94DC}" xr6:coauthVersionLast="47" xr6:coauthVersionMax="47" xr10:uidLastSave="{1341A3B7-60AD-4B2C-B60F-8B56FE98816A}"/>
  <bookViews>
    <workbookView xWindow="-76920" yWindow="-5400" windowWidth="38640" windowHeight="21120" activeTab="2" xr2:uid="{00000000-000D-0000-FFFF-FFFF00000000}"/>
  </bookViews>
  <sheets>
    <sheet name="Toelichting" sheetId="9" r:id="rId1"/>
    <sheet name="Keuzemogelijkheden" sheetId="10" r:id="rId2"/>
    <sheet name="Wensen" sheetId="4" r:id="rId3"/>
  </sheets>
  <definedNames>
    <definedName name="_xlnm._FilterDatabase" localSheetId="2" hidden="1">Wensen!$A$1:$O$201</definedName>
    <definedName name="_xlnm.Print_Area" localSheetId="2">Wensen!$A$1:$H$201</definedName>
    <definedName name="_xlnm.Print_Titles" localSheetId="2">Wensen!$1:$1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J202" i="4" l="1"/>
  <c r="O201" i="4" l="1"/>
  <c r="N201" i="4"/>
  <c r="M201" i="4"/>
  <c r="L201" i="4"/>
  <c r="O198" i="4"/>
  <c r="N198" i="4"/>
  <c r="M198" i="4"/>
  <c r="L198" i="4"/>
  <c r="O196" i="4"/>
  <c r="N196" i="4"/>
  <c r="M196" i="4"/>
  <c r="L196" i="4"/>
  <c r="O194" i="4"/>
  <c r="N194" i="4"/>
  <c r="M194" i="4"/>
  <c r="L194" i="4"/>
  <c r="O192" i="4"/>
  <c r="N192" i="4"/>
  <c r="M192" i="4"/>
  <c r="L192" i="4"/>
  <c r="O190" i="4"/>
  <c r="N190" i="4"/>
  <c r="M190" i="4"/>
  <c r="L190" i="4"/>
  <c r="O188" i="4"/>
  <c r="N188" i="4"/>
  <c r="M188" i="4"/>
  <c r="L188" i="4"/>
  <c r="O185" i="4"/>
  <c r="N185" i="4"/>
  <c r="M185" i="4"/>
  <c r="L185" i="4"/>
  <c r="O184" i="4"/>
  <c r="N184" i="4"/>
  <c r="M184" i="4"/>
  <c r="L184" i="4"/>
  <c r="O181" i="4"/>
  <c r="N181" i="4"/>
  <c r="M181" i="4"/>
  <c r="L181" i="4"/>
  <c r="O180" i="4"/>
  <c r="N180" i="4"/>
  <c r="M180" i="4"/>
  <c r="L180" i="4"/>
  <c r="O178" i="4"/>
  <c r="N178" i="4"/>
  <c r="M178" i="4"/>
  <c r="L178" i="4"/>
  <c r="O175" i="4"/>
  <c r="N175" i="4"/>
  <c r="M175" i="4"/>
  <c r="L175" i="4"/>
  <c r="O172" i="4"/>
  <c r="N172" i="4"/>
  <c r="M172" i="4"/>
  <c r="L172" i="4"/>
  <c r="O170" i="4"/>
  <c r="N170" i="4"/>
  <c r="M170" i="4"/>
  <c r="L170" i="4"/>
  <c r="O169" i="4"/>
  <c r="N169" i="4"/>
  <c r="M169" i="4"/>
  <c r="L169" i="4"/>
  <c r="O166" i="4"/>
  <c r="N166" i="4"/>
  <c r="M166" i="4"/>
  <c r="L166" i="4"/>
  <c r="O165" i="4"/>
  <c r="N165" i="4"/>
  <c r="M165" i="4"/>
  <c r="L165" i="4"/>
  <c r="O163" i="4"/>
  <c r="N163" i="4"/>
  <c r="M163" i="4"/>
  <c r="L163" i="4"/>
  <c r="O162" i="4"/>
  <c r="N162" i="4"/>
  <c r="M162" i="4"/>
  <c r="L162" i="4"/>
  <c r="O161" i="4"/>
  <c r="N161" i="4"/>
  <c r="M161" i="4"/>
  <c r="L161" i="4"/>
  <c r="O159" i="4"/>
  <c r="N159" i="4"/>
  <c r="M159" i="4"/>
  <c r="L159" i="4"/>
  <c r="O156" i="4"/>
  <c r="N156" i="4"/>
  <c r="M156" i="4"/>
  <c r="L156" i="4"/>
  <c r="O154" i="4"/>
  <c r="N154" i="4"/>
  <c r="M154" i="4"/>
  <c r="L154" i="4"/>
  <c r="O152" i="4"/>
  <c r="N152" i="4"/>
  <c r="M152" i="4"/>
  <c r="L152" i="4"/>
  <c r="O150" i="4"/>
  <c r="N150" i="4"/>
  <c r="M150" i="4"/>
  <c r="L150" i="4"/>
  <c r="O147" i="4"/>
  <c r="N147" i="4"/>
  <c r="M147" i="4"/>
  <c r="L147" i="4"/>
  <c r="O145" i="4"/>
  <c r="N145" i="4"/>
  <c r="M145" i="4"/>
  <c r="L145" i="4"/>
  <c r="O143" i="4"/>
  <c r="N143" i="4"/>
  <c r="M143" i="4"/>
  <c r="L143" i="4"/>
  <c r="O142" i="4"/>
  <c r="N142" i="4"/>
  <c r="M142" i="4"/>
  <c r="L142" i="4"/>
  <c r="O141" i="4"/>
  <c r="N141" i="4"/>
  <c r="M141" i="4"/>
  <c r="L141" i="4"/>
  <c r="O140" i="4"/>
  <c r="N140" i="4"/>
  <c r="M140" i="4"/>
  <c r="L140" i="4"/>
  <c r="O138" i="4"/>
  <c r="N138" i="4"/>
  <c r="M138" i="4"/>
  <c r="L138" i="4"/>
  <c r="O135" i="4"/>
  <c r="N135" i="4"/>
  <c r="M135" i="4"/>
  <c r="L135" i="4"/>
  <c r="O134" i="4"/>
  <c r="N134" i="4"/>
  <c r="M134" i="4"/>
  <c r="L134" i="4"/>
  <c r="O133" i="4"/>
  <c r="N133" i="4"/>
  <c r="M133" i="4"/>
  <c r="L133" i="4"/>
  <c r="O130" i="4"/>
  <c r="N130" i="4"/>
  <c r="M130" i="4"/>
  <c r="L130" i="4"/>
  <c r="O129" i="4"/>
  <c r="N129" i="4"/>
  <c r="M129" i="4"/>
  <c r="L129" i="4"/>
  <c r="O128" i="4"/>
  <c r="N128" i="4"/>
  <c r="M128" i="4"/>
  <c r="L128" i="4"/>
  <c r="O125" i="4"/>
  <c r="N125" i="4"/>
  <c r="M125" i="4"/>
  <c r="L125" i="4"/>
  <c r="O123" i="4"/>
  <c r="N123" i="4"/>
  <c r="M123" i="4"/>
  <c r="L123" i="4"/>
  <c r="O122" i="4"/>
  <c r="N122" i="4"/>
  <c r="M122" i="4"/>
  <c r="L122" i="4"/>
  <c r="O121" i="4"/>
  <c r="N121" i="4"/>
  <c r="M121" i="4"/>
  <c r="L121" i="4"/>
  <c r="O120" i="4"/>
  <c r="N120" i="4"/>
  <c r="M120" i="4"/>
  <c r="L120" i="4"/>
  <c r="O118" i="4"/>
  <c r="N118" i="4"/>
  <c r="M118" i="4"/>
  <c r="L118" i="4"/>
  <c r="O117" i="4"/>
  <c r="N117" i="4"/>
  <c r="M117" i="4"/>
  <c r="L117" i="4"/>
  <c r="O115" i="4"/>
  <c r="N115" i="4"/>
  <c r="M115" i="4"/>
  <c r="L115" i="4"/>
  <c r="O114" i="4"/>
  <c r="N114" i="4"/>
  <c r="M114" i="4"/>
  <c r="L114" i="4"/>
  <c r="O113" i="4"/>
  <c r="N113" i="4"/>
  <c r="M113" i="4"/>
  <c r="L113" i="4"/>
  <c r="O112" i="4"/>
  <c r="N112" i="4"/>
  <c r="M112" i="4"/>
  <c r="L112" i="4"/>
  <c r="O110" i="4"/>
  <c r="N110" i="4"/>
  <c r="M110" i="4"/>
  <c r="L110" i="4"/>
  <c r="O107" i="4"/>
  <c r="N107" i="4"/>
  <c r="M107" i="4"/>
  <c r="L107" i="4"/>
  <c r="O105" i="4"/>
  <c r="N105" i="4"/>
  <c r="M105" i="4"/>
  <c r="L105" i="4"/>
  <c r="O102" i="4"/>
  <c r="N102" i="4"/>
  <c r="M102" i="4"/>
  <c r="L102" i="4"/>
  <c r="O101" i="4"/>
  <c r="N101" i="4"/>
  <c r="M101" i="4"/>
  <c r="L101" i="4"/>
  <c r="O100" i="4"/>
  <c r="N100" i="4"/>
  <c r="M100" i="4"/>
  <c r="L100" i="4"/>
  <c r="O98" i="4"/>
  <c r="N98" i="4"/>
  <c r="M98" i="4"/>
  <c r="L98" i="4"/>
  <c r="O96" i="4"/>
  <c r="N96" i="4"/>
  <c r="M96" i="4"/>
  <c r="L96" i="4"/>
  <c r="O95" i="4"/>
  <c r="N95" i="4"/>
  <c r="M95" i="4"/>
  <c r="L95" i="4"/>
  <c r="O93" i="4"/>
  <c r="N93" i="4"/>
  <c r="M93" i="4"/>
  <c r="L93" i="4"/>
  <c r="O92" i="4"/>
  <c r="N92" i="4"/>
  <c r="M92" i="4"/>
  <c r="L92" i="4"/>
  <c r="O91" i="4"/>
  <c r="N91" i="4"/>
  <c r="M91" i="4"/>
  <c r="L91" i="4"/>
  <c r="O90" i="4"/>
  <c r="N90" i="4"/>
  <c r="M90" i="4"/>
  <c r="L90" i="4"/>
  <c r="O89" i="4"/>
  <c r="N89" i="4"/>
  <c r="M89" i="4"/>
  <c r="L89" i="4"/>
  <c r="O88" i="4"/>
  <c r="N88" i="4"/>
  <c r="M88" i="4"/>
  <c r="L88" i="4"/>
  <c r="O87" i="4"/>
  <c r="N87" i="4"/>
  <c r="M87" i="4"/>
  <c r="L87" i="4"/>
  <c r="O85" i="4"/>
  <c r="N85" i="4"/>
  <c r="M85" i="4"/>
  <c r="L85" i="4"/>
  <c r="O83" i="4"/>
  <c r="N83" i="4"/>
  <c r="M83" i="4"/>
  <c r="L83" i="4"/>
  <c r="O82" i="4"/>
  <c r="N82" i="4"/>
  <c r="M82" i="4"/>
  <c r="L82" i="4"/>
  <c r="O80" i="4"/>
  <c r="N80" i="4"/>
  <c r="M80" i="4"/>
  <c r="L80" i="4"/>
  <c r="O79" i="4"/>
  <c r="N79" i="4"/>
  <c r="M79" i="4"/>
  <c r="L79" i="4"/>
  <c r="O78" i="4"/>
  <c r="N78" i="4"/>
  <c r="M78" i="4"/>
  <c r="L78" i="4"/>
  <c r="O76" i="4"/>
  <c r="N76" i="4"/>
  <c r="M76" i="4"/>
  <c r="L76" i="4"/>
  <c r="O75" i="4"/>
  <c r="N75" i="4"/>
  <c r="M75" i="4"/>
  <c r="L75" i="4"/>
  <c r="O74" i="4"/>
  <c r="N74" i="4"/>
  <c r="M74" i="4"/>
  <c r="L74" i="4"/>
  <c r="O72" i="4"/>
  <c r="N72" i="4"/>
  <c r="M72" i="4"/>
  <c r="L72" i="4"/>
  <c r="O70" i="4"/>
  <c r="N70" i="4"/>
  <c r="M70" i="4"/>
  <c r="L70" i="4"/>
  <c r="O69" i="4"/>
  <c r="N69" i="4"/>
  <c r="M69" i="4"/>
  <c r="L69" i="4"/>
  <c r="O68" i="4"/>
  <c r="N68" i="4"/>
  <c r="M68" i="4"/>
  <c r="L68" i="4"/>
  <c r="O66" i="4"/>
  <c r="N66" i="4"/>
  <c r="M66" i="4"/>
  <c r="L66" i="4"/>
  <c r="O65" i="4"/>
  <c r="N65" i="4"/>
  <c r="M65" i="4"/>
  <c r="L65" i="4"/>
  <c r="O64" i="4"/>
  <c r="N64" i="4"/>
  <c r="M64" i="4"/>
  <c r="L64" i="4"/>
  <c r="O63" i="4"/>
  <c r="N63" i="4"/>
  <c r="M63" i="4"/>
  <c r="L63" i="4"/>
  <c r="O62" i="4"/>
  <c r="N62" i="4"/>
  <c r="M62" i="4"/>
  <c r="L62" i="4"/>
  <c r="O61" i="4"/>
  <c r="N61" i="4"/>
  <c r="M61" i="4"/>
  <c r="L61" i="4"/>
  <c r="O60" i="4"/>
  <c r="N60" i="4"/>
  <c r="M60" i="4"/>
  <c r="L60" i="4"/>
  <c r="O59" i="4"/>
  <c r="N59" i="4"/>
  <c r="M59" i="4"/>
  <c r="L59" i="4"/>
  <c r="O58" i="4"/>
  <c r="N58" i="4"/>
  <c r="M58" i="4"/>
  <c r="L58" i="4"/>
  <c r="O57" i="4"/>
  <c r="N57" i="4"/>
  <c r="M57" i="4"/>
  <c r="L57" i="4"/>
  <c r="O55" i="4"/>
  <c r="N55" i="4"/>
  <c r="M55" i="4"/>
  <c r="L55" i="4"/>
  <c r="O54" i="4"/>
  <c r="N54" i="4"/>
  <c r="M54" i="4"/>
  <c r="L54" i="4"/>
  <c r="O53" i="4"/>
  <c r="N53" i="4"/>
  <c r="M53" i="4"/>
  <c r="L53" i="4"/>
  <c r="O52" i="4"/>
  <c r="N52" i="4"/>
  <c r="M52" i="4"/>
  <c r="L52" i="4"/>
  <c r="O51" i="4"/>
  <c r="N51" i="4"/>
  <c r="M51" i="4"/>
  <c r="L51" i="4"/>
  <c r="O49" i="4"/>
  <c r="N49" i="4"/>
  <c r="M49" i="4"/>
  <c r="L49" i="4"/>
  <c r="O48" i="4"/>
  <c r="N48" i="4"/>
  <c r="M48" i="4"/>
  <c r="L48" i="4"/>
  <c r="O47" i="4"/>
  <c r="N47" i="4"/>
  <c r="M47" i="4"/>
  <c r="L47" i="4"/>
  <c r="O46" i="4"/>
  <c r="N46" i="4"/>
  <c r="M46" i="4"/>
  <c r="L46" i="4"/>
  <c r="O45" i="4"/>
  <c r="N45" i="4"/>
  <c r="M45" i="4"/>
  <c r="L45" i="4"/>
  <c r="O44" i="4"/>
  <c r="N44" i="4"/>
  <c r="M44" i="4"/>
  <c r="L44" i="4"/>
  <c r="O43" i="4"/>
  <c r="N43" i="4"/>
  <c r="M43" i="4"/>
  <c r="L43" i="4"/>
  <c r="O42" i="4"/>
  <c r="N42" i="4"/>
  <c r="M42" i="4"/>
  <c r="L42" i="4"/>
  <c r="O41" i="4"/>
  <c r="N41" i="4"/>
  <c r="M41" i="4"/>
  <c r="L41" i="4"/>
  <c r="O40" i="4"/>
  <c r="N40" i="4"/>
  <c r="M40" i="4"/>
  <c r="L40" i="4"/>
  <c r="O38" i="4"/>
  <c r="N38" i="4"/>
  <c r="M38" i="4"/>
  <c r="L38" i="4"/>
  <c r="O37" i="4"/>
  <c r="N37" i="4"/>
  <c r="M37" i="4"/>
  <c r="L37" i="4"/>
  <c r="O35" i="4"/>
  <c r="N35" i="4"/>
  <c r="M35" i="4"/>
  <c r="L35" i="4"/>
  <c r="O32" i="4"/>
  <c r="N32" i="4"/>
  <c r="M32" i="4"/>
  <c r="L32" i="4"/>
  <c r="O30" i="4"/>
  <c r="N30" i="4"/>
  <c r="M30" i="4"/>
  <c r="L30" i="4"/>
  <c r="O28" i="4"/>
  <c r="N28" i="4"/>
  <c r="M28" i="4"/>
  <c r="L28" i="4"/>
  <c r="O25" i="4"/>
  <c r="N25" i="4"/>
  <c r="M25" i="4"/>
  <c r="L25" i="4"/>
  <c r="O23" i="4"/>
  <c r="N23" i="4"/>
  <c r="M23" i="4"/>
  <c r="L23" i="4"/>
  <c r="O21" i="4"/>
  <c r="N21" i="4"/>
  <c r="M21" i="4"/>
  <c r="L21" i="4"/>
  <c r="O19" i="4"/>
  <c r="N19" i="4"/>
  <c r="M19" i="4"/>
  <c r="L19" i="4"/>
  <c r="O17" i="4"/>
  <c r="N17" i="4"/>
  <c r="M17" i="4"/>
  <c r="L17" i="4"/>
  <c r="O15" i="4"/>
  <c r="N15" i="4"/>
  <c r="M15" i="4"/>
  <c r="L15" i="4"/>
  <c r="O14" i="4"/>
  <c r="N14" i="4"/>
  <c r="M14" i="4"/>
  <c r="L14" i="4"/>
  <c r="O12" i="4"/>
  <c r="N12" i="4"/>
  <c r="M12" i="4"/>
  <c r="L12" i="4"/>
  <c r="O10" i="4"/>
  <c r="N10" i="4"/>
  <c r="M10" i="4"/>
  <c r="L10" i="4"/>
  <c r="O8" i="4"/>
  <c r="N8" i="4"/>
  <c r="M8" i="4"/>
  <c r="L8" i="4"/>
  <c r="O7" i="4"/>
  <c r="N7" i="4"/>
  <c r="M7" i="4"/>
  <c r="L7" i="4"/>
  <c r="O6" i="4"/>
  <c r="N6" i="4"/>
  <c r="M6" i="4"/>
  <c r="L6" i="4"/>
  <c r="O4" i="4" l="1"/>
  <c r="N4" i="4"/>
  <c r="M4" i="4"/>
  <c r="L4" i="4"/>
  <c r="A12" i="9"/>
  <c r="A11" i="9"/>
  <c r="A10" i="9"/>
  <c r="A9" i="9"/>
  <c r="O202" i="4" l="1"/>
  <c r="E6" i="10"/>
  <c r="B12" i="9"/>
  <c r="B11" i="9"/>
  <c r="B10" i="9"/>
  <c r="B9" i="9"/>
</calcChain>
</file>

<file path=xl/sharedStrings.xml><?xml version="1.0" encoding="utf-8"?>
<sst xmlns="http://schemas.openxmlformats.org/spreadsheetml/2006/main" count="824" uniqueCount="319">
  <si>
    <t>Toelichting wensen</t>
  </si>
  <si>
    <t>De factoren zijn opgenomen in onderstaand overzicht:</t>
  </si>
  <si>
    <t>Fase</t>
  </si>
  <si>
    <t>Factor</t>
  </si>
  <si>
    <t>Doorontwikkeld</t>
  </si>
  <si>
    <t>Jong volwassen</t>
  </si>
  <si>
    <t>Bereid te ontwikkelen</t>
  </si>
  <si>
    <t xml:space="preserve">NB: Alle kosten die de inschrijver dient te maken om de aangeboden invulling aan de wensen te realiseren dienen verrekend te zijn in zijn prijsaanbieding. Met andere woorden er kunnen geen andere / additionele kosten in rekening gebracht worden voor het realiseren van de wensen, dan de kosten die zijn vermeld in de prijsopgave. </t>
  </si>
  <si>
    <t>Omschrijving</t>
  </si>
  <si>
    <t>Verwerken als</t>
  </si>
  <si>
    <t>Tonen tijdens</t>
  </si>
  <si>
    <t>Volledig uitgewerkt en in de praktijk ervaren de gebruikers dat het naar tevredenheid in gebruik is.</t>
  </si>
  <si>
    <t>Eis</t>
  </si>
  <si>
    <t>Concept uitgewerkt, waarbij de eerste positieve ervaringen van gebruikers beschikbaar zijn. De stap naar doorontwikkeld vindt binnen een half jaar plaats.</t>
  </si>
  <si>
    <t>Eis bij implementatie</t>
  </si>
  <si>
    <t>Nog geen ervaring op dit deel en ook niet bekend of dit wordt ontwikkeld.</t>
  </si>
  <si>
    <t>Wens</t>
  </si>
  <si>
    <t>Maak uw keuze</t>
  </si>
  <si>
    <t>Maak een keuze in de kolom 'Antwoord fase'</t>
  </si>
  <si>
    <t>Naam</t>
  </si>
  <si>
    <t>Organisatie</t>
  </si>
  <si>
    <t>Automatisering</t>
  </si>
  <si>
    <t>Basisfunctionaliteit</t>
  </si>
  <si>
    <t>Objectregistratie (BOR en Geo)</t>
  </si>
  <si>
    <t>Overeenkomst</t>
  </si>
  <si>
    <t>Standaarden</t>
  </si>
  <si>
    <t>Kaders</t>
  </si>
  <si>
    <t>Functioneel beheer</t>
  </si>
  <si>
    <t>ICT</t>
  </si>
  <si>
    <t>Informatiebeveiliging</t>
  </si>
  <si>
    <t>AVG</t>
  </si>
  <si>
    <t>Informatiemanagement</t>
  </si>
  <si>
    <t>Back-up</t>
  </si>
  <si>
    <t>Ontwikkel-, test-, acceptatie- en productie-omgeving (OTAP)</t>
  </si>
  <si>
    <t>Opslaan gegevens</t>
  </si>
  <si>
    <t>SaaS</t>
  </si>
  <si>
    <t>Zoeken</t>
  </si>
  <si>
    <t>Dagelijks gebruik</t>
  </si>
  <si>
    <t>Raadplegen en visualisatie</t>
  </si>
  <si>
    <t>Afdrukken</t>
  </si>
  <si>
    <t>Invoer</t>
  </si>
  <si>
    <t>Mutaties aangeven</t>
  </si>
  <si>
    <t>Importeren en exporteren</t>
  </si>
  <si>
    <t>Historie-opbouw</t>
  </si>
  <si>
    <t>Mobiel werken</t>
  </si>
  <si>
    <t>Consistentiecontrole</t>
  </si>
  <si>
    <t>Analyse</t>
  </si>
  <si>
    <t>Help</t>
  </si>
  <si>
    <t>Lay-out schermen</t>
  </si>
  <si>
    <t>Selecteren en filteren</t>
  </si>
  <si>
    <t>Objectgegevens Geo-informatie</t>
  </si>
  <si>
    <t>Objectgegevens BOR functionaliteit</t>
  </si>
  <si>
    <t>Registratie objecten, attributen en domeinwaarden</t>
  </si>
  <si>
    <t>Objectgegevens muteren</t>
  </si>
  <si>
    <t>Plannen en begroten</t>
  </si>
  <si>
    <t>SLA</t>
  </si>
  <si>
    <t>Hoofdgroep</t>
  </si>
  <si>
    <t>Groep</t>
  </si>
  <si>
    <t>Antwoord fase (maak een keuze)</t>
  </si>
  <si>
    <t>In aanbesteding als (wordt ingevuld o.b.v. antwoord fase)</t>
  </si>
  <si>
    <t>Verificatie (wordt ingevuld o.b.v. antwoord fase)</t>
  </si>
  <si>
    <t>Behaalde punten</t>
  </si>
  <si>
    <t>In het BOR-beheersysteem is het mogelijk om conform de in gebruik zijnde versie van IMBOR met minimale datasets te werken. Dit betekent dat in het BOR-beheersysteem op basis van de minimale datasets een deel van het IMBOR-model gebruikt kan worden.</t>
  </si>
  <si>
    <t>Het BOR-beheersysteem beschikt over mutatie-afhandeling van bovengrondse en ondergrondse objecten tussen de beheeromgeving en de geo-omgeving conform het StUF-Geo IMGeo berichtenverkeer (horizontaal berichtenverkeer).</t>
  </si>
  <si>
    <t>Servicelaag</t>
  </si>
  <si>
    <t>De aanroep van een API wordt vastgelegd in logbestanden ongeacht of de aanroep succesvol was of niet.</t>
  </si>
  <si>
    <t>Het account van een gebruiker die een door de opdrachtgever zelf in te stellen periode niet heeft ingelogd, wordt automatisch bevroren.</t>
  </si>
  <si>
    <t>Common ground</t>
  </si>
  <si>
    <t>Het BOR-beheersysteem maakt gebruik van softwarecomponenten uit de Common Groundcomponentencatalogus (vindbaar op CommonGround.nl).</t>
  </si>
  <si>
    <t>In de zoekfunctie is zoekwoordherkenning aanwezig.</t>
  </si>
  <si>
    <t>Bij zoomen is het schaalniveau zelfstandig door de opdrachtgever (zonder tussenkomst inschrijver) in te stellen.</t>
  </si>
  <si>
    <t>Het is mogelijk om zelfstanding zonder ondersteuning van de inschrijver in te stellen dat periodiek standaard rapporten worden verzonden (bijvoorbeeld per email).</t>
  </si>
  <si>
    <t>Het BOR-beheersysteem verstrekt de data van de meetnetten aan BRO. Dit gebeurt handmatig via de inschrijver. Ook op basis van open standaard service uit het BOR-Beheersysteem naar BRO.</t>
  </si>
  <si>
    <t>Het in batch printen van meerdere kaarten of kaartbeelden is mogelijk.</t>
  </si>
  <si>
    <t>Het in batch kunnen printen: waarbij het BOR-beheersysteem automatisch inzoomt op de ingestelde objecten, attributen of domeinwaarden.</t>
  </si>
  <si>
    <t>Bij het afdrukvoorbeeld kan ook nog de schaal gewijzigd worden.</t>
  </si>
  <si>
    <t>Bij het afdrukvoorbeeld kan ook nog de kaart verschoven worden.</t>
  </si>
  <si>
    <t>Tijdens het afdrukken kan een korte notitie in of bij de tekeningen worden gemaakt, voordat deze analoog of digitaal wordt afgedrukt.</t>
  </si>
  <si>
    <t>Op het scherm of op een af te drukken kaart moeten de borden (zoals APV-bord en verkeersbord)  zichtbaar en leesbaar zijn, zodat e.e.a. ook gebruikt kan worden als presentatiemiddel of om het werken buiten te vergemakkelijken.</t>
  </si>
  <si>
    <t>Matenlijnen moeten toegevoegd kunnen worden en kunnen worden voorzien van maatvoering. De maatvoering en de matenlijnen moeten opgeslagen en afgedrukt kunnen worden.</t>
  </si>
  <si>
    <t>In het BOR-beheersysteem kan tijdens het toevoegen van een bijlage worden aangegeven dat deze gecomprimeerd moet worden en dat het bestand (indien mogelijk) wordt gecomprimeerd.</t>
  </si>
  <si>
    <t>Hergebruik van instellingen (mapping) voor het importeren en exporteren van gegevens moet mogelijk zijn.</t>
  </si>
  <si>
    <t>De opdrachtgever kan zelfstandig (zonder ondersteuning inschrijver) met het BOR-beheersysteem op basis van historische gegevens trendanalyse(s) maken.</t>
  </si>
  <si>
    <t>Met het BOR-beheersysteem kan de historie grafisch (kaart) en administratief getoond worden. De gegevens geven de situatie van dat moment weer.</t>
  </si>
  <si>
    <t>Raadplegen, muteren en inspecteren (grafisch en administratief) in het veld via een mobiel apparaat met en zonder internetverbinding in het BOR-beheersysteem is mogelijk.</t>
  </si>
  <si>
    <t>Het BOR-beheersysteem bevat functies om bepaalde processen (bijvoorbeeld: informatiestromen en mutatieprocessen) te kunnen monitoren en problemen te signaleren. Bijvoorbeeld via signaleringen op beeldscherm, via e-mail en via managementrapportages.</t>
  </si>
  <si>
    <t>Het moet mogelijk zijn om met het BOR-beheersysteem risicoanalyses uit te kunnen voeren. Daarbij kan gebruik gemaakt worden van alle voorkomende waarden in het BOR-beheersysteem.</t>
  </si>
  <si>
    <t>Met het BOR-beheersysteem kunnen energieberekeningen uitgevoerd worden.</t>
  </si>
  <si>
    <t>Een zoekfunctie is aanwezig in de helpfunctie (met zoekwoordherkenning).</t>
  </si>
  <si>
    <t>Het mogelijk zijn om grafisch en administratief selecties en filters te kunnen omdraaien (invert). Daarmee wordt het deel wat is geselecteerd gedeselecteerd en het andere wordt geselecteerd.</t>
  </si>
  <si>
    <t>In het BOR-beheersysteem zijn de volgende snapfuncties beschikbaar: Eindpunt, hoekpunt, kruispunt, middelpunt en punt op een object.</t>
  </si>
  <si>
    <t>Het BOR-beheersysteem bevat functionaliteit voor het registreren van plangeometrie (nog niet gerealiseerd) en voorlopige geometrie (wel gerealiseerd, maar nog niet ingemeten).</t>
  </si>
  <si>
    <t>In het BOR-beheersysteem moeten randen geautomatiseerd bepaald kunnen worden op basis van aangrenzende vlakken. De verwerking dient conform IMBOR plaats te vinden.</t>
  </si>
  <si>
    <t>Geautomatiseerde verwerking van mutaties, o.b.v. geo-voorziening, inventarisaties, revisies, aannemers en buitendienst is mogelijk binnen het BOR-beheersysteem.</t>
  </si>
  <si>
    <t>Het BOR-beheersysteem bepaald automatisch de lengte van de as in de vlakobjecten.</t>
  </si>
  <si>
    <t>Aansluiting op het Gegevenswoordenboek Stedelijk Water: een applicatie kan geautomatiseerd en wellicht zelfs met een automatische update-routine de rioleringsdata periodiek (wekelijks, maandelijks, per kwartaal) aan de GWSW-server aan bieden.</t>
  </si>
  <si>
    <t>Bij een formulier van een object is het mogelijk om de resultaten van elke inspectiemethodiek in een apart tabblad weer te geven.</t>
  </si>
  <si>
    <t>Het BOR-beheersysteem heeft de functionaliteit om radarinspecties te verwerken en de gegevens beschikbaar te stellen.</t>
  </si>
  <si>
    <t>NEN inspectieregels moeten opgenomen worden in het BOR-beheersysteem en zijn ook doorzoekbaar.</t>
  </si>
  <si>
    <t>Het BOR-beheersysteem kan een inspectie uitvoeren door op een willekeurige locatie een punt te plaatsen. De inspectiegegevens (attributen en domeinwaarden) zijn gerelateerd aan dat (inspectie)punt en  zijn beschikbaar binnen het BOR-beheersysteem.</t>
  </si>
  <si>
    <t>Op basis van (voorlopige) projectgrenzen is het mogelijk om binnen het BOR-beheersysteem de kostenberekening (budgettering) van (een deel van) de objecten te laten doorrekenen.</t>
  </si>
  <si>
    <t>Aantal behaalde punten:</t>
  </si>
  <si>
    <t>Inschrijver</t>
  </si>
  <si>
    <t>Functie</t>
  </si>
  <si>
    <t>Onderneming</t>
  </si>
  <si>
    <t>Handtekening</t>
  </si>
  <si>
    <t>Plaats en datum</t>
  </si>
  <si>
    <t>Punten wens</t>
  </si>
  <si>
    <t>Wens bij implementatie</t>
  </si>
  <si>
    <t>Type wens</t>
  </si>
  <si>
    <t>n.v.t.</t>
  </si>
  <si>
    <t>Rollen, taken en rechten</t>
  </si>
  <si>
    <t>Het BOR-beheersysteem kan bodeminformatie uit de BRO, het DINO loket, eigen archief en data uit databases van landelijk opererende onderzoeksbureau tonen. Het is daarbij direct duidelijk waar dit vandaan komt en ook per 'laag'aan en uit te zetten.</t>
  </si>
  <si>
    <t>Het BOR beheersysteem kan de uitgewerkte boor en sondeerstaten direct vanuit de kaart met bodeminformatie tonen.</t>
  </si>
  <si>
    <t>Met het BOR-beheersysteem is het mogelijk om zonder installatie van een losse pdf-printer overzichten te
printen.</t>
  </si>
  <si>
    <t>Het maken van selectie- en filtercriteria is door de gebruiker als 'tekst' in te typen (niet alleen door bijvoorbeeld het selecteren van de stappen uit een menu).</t>
  </si>
  <si>
    <t>In  het bestand kunt u een keuze maken uit de waarden zoals deze zijn opgenomen in tabblad keuzemogelijkheden.</t>
  </si>
  <si>
    <t>Tijdens het invullen van de fase wordt automatisch de tekst in kolom K, L en M ingevuld, waaruit blijkt hoe dit op basis van uw antwoord mogelijk wordt opgenomen in het aanbestedingsdocument.</t>
  </si>
  <si>
    <t>Afhankelijk van de keuze wordt een factor toegekend, waardoor ‘Doorontwikkeld’ meer punten oplevert als ‘Bereid te ontwikkelen’. Het aantal punten verschijnt in kolom N.</t>
  </si>
  <si>
    <t>Niet bereid te ontwikkelen</t>
  </si>
  <si>
    <t>Mochten er verschillen zijn tussen het aanbestedingsdocument en de bijlage, geldt de inhoud in het aanbestedingsdocument/leidraad.</t>
  </si>
  <si>
    <t>Gelieve het formulier in te vullen. Het formulier geeft met een rode kleur aan dat u nog geen keuze heeft gemaakt. Afhankelijk van de keuze  worden de punten automatisch berekend en kleurt de regel conform tabblad keuzemogelijkheden.</t>
  </si>
  <si>
    <t>Het BOR-beheersysteem beschikt over een mogelijkheid om documenten aan objecten te koppelen via een link naar het document in het documentmanagementsysteem (documentregistratie) en naar documenten die niet in het documentmanagementsysteem staan.</t>
  </si>
  <si>
    <t>Het BOR-beheersysteem beschikt over de functionaliteit voor de uitwisseling van gegevens van en naar een extern gegevensmagazijn te distribueren, bij voorkeur API's.</t>
  </si>
  <si>
    <t>Het BOR-beheersysteem en de bijbehorende database is bewezen schaalbaar en biedt mogelijkheden voor performanceverhoging, fail-over en loadbalancing.</t>
  </si>
  <si>
    <t>Cloudopslag en/of interne opslag is mogelijk. De opdrachtgever kan zelf bepalen waar de data wordt opgeslagen. Ook is later overstappen door de opdrachtgever zelfstandig (zonder ondersteuning inschrijver) te realiseren.</t>
  </si>
  <si>
    <t>Na het instellen van de ondergronden (extern en intern) kan door de gebruiker zelfstandig (zonder tussenkomst van de inschrijver en functioneel beheerder) de standaard instellingen met één druk op de knop terug worden gezet.</t>
  </si>
  <si>
    <t>Het BOR-beheersysteem moet op basis van afspraken (denk aan geplande werkzaamheden) een waarschuwing geven in het BOR-beheersysteem.</t>
  </si>
  <si>
    <t>Binnen het BOR-beheersysteem zijn door de functioneel beheerder zelfstandig meerdere standaard kaarten per vakdiscipline voor af te drukken in te stellen. Daarin zijn minimaal beschikbaar: een kader, stempel, legenda, titel, schaalbalk en noordpijl.</t>
  </si>
  <si>
    <t>De gebruiker (afhankelijk van de rechten) moet handmatig en op basis van scripts gegevens kunnen im- en exporteren. In de praktijk zal dit voornamelijk plaats gaan vinden door de functioneel beheerder.</t>
  </si>
  <si>
    <t>Het BOR-beheersysteem biedt de functionaliteit om alle kaartlagen te prioriteren om deze in de juiste volgorde weer te geven. Deze volgorde blijft gehandhaafd bij het afdrukken.</t>
  </si>
  <si>
    <t>Het kopiëren van objecten inclusief alle attributen en dynamische gegevens zoals maatregelen, onderhoudsplan, uitgevoerd werk) moet mogelijk zijn.</t>
  </si>
  <si>
    <t>Voor het tekenen van de geometrie kunnen bestanden in gangbare CAD- en GIS-formaten (waaronder DGN-formaat, DWG-formaat, shape, Oracle Spatial), GML-formaat en StUF-Geo als reference gekoppeld worden. Hieruit kan ook gekopieerd worden.</t>
  </si>
  <si>
    <t>Automatisch gegevens bijwerken/uitrekenen</t>
  </si>
  <si>
    <t>Het BOR-beheersysteem beschikt over functionaliteit om objectgegevens uit de revisiefase geautomatiseerd over te nemen vanuit een NLCS-bestand als nieuwe IMBOR objecten en bijbehorende objectgegevens binnen het BOR-beheersysteem.</t>
  </si>
  <si>
    <t>Het is mogelijk om bij een object de geometrie te verwijderen en deze op een later tijdstip weer zelfstandig eenvoudig toe te voegen." Daarbij dient wel historie-opbouw plaats te vinden.</t>
  </si>
  <si>
    <t>Fasering</t>
  </si>
  <si>
    <t>De functioneel beheerder dient uit systeemlogging rapporten te kunnen genereren.</t>
  </si>
  <si>
    <t>Bij het opslaan van wachtwoorden dienen hashing en salting te worden gebruikt.</t>
  </si>
  <si>
    <t>Updates zijn uiterlijk een (1) maand voor inwerking treding van nieuwe Europese en rijks wet- en regelgeving beschikbaar.</t>
  </si>
  <si>
    <t>Gegevens binnen de SaaS-applicatie dienen versleuteld opgeslagen te worden. De gebruikte TLS­versies, cryptografische algoritmes, sleutellengtes en keuze van groepen moeten door de NSCS beoordeeld worden met de kwalificatie “goed” of “voldoende”.</t>
  </si>
  <si>
    <t>De SaaS-applicatie dient een kopieerfunctie te ondersteunen (knippen, plakken, kopiëren), op een gelijke wijze als het gebruik binnen de Windows-omgeving. De toetscombinaties Ctrl + C, Ctrl + X en Ctrl + V kunnen gebruikt worden.</t>
  </si>
  <si>
    <t>Opdrachtgever wenst inzicht te hebben in de wijziging(en) die in een release zijn opgenomen. Opdrachtnemer informeert Opdrachtgever op actieve wijze over releases.</t>
  </si>
  <si>
    <t>In het geval een restore van data nodig is, kan de afgesproken dienstverlening binnen 24 uur worden gecontinueerd. Er mag sprake zijn van maximaal twaalf (12) uur dataverlies. Back-ups worden gemaakt terwijl de volledige SaaS-applicatie ‘online’ is.</t>
  </si>
  <si>
    <t>In het BOR-beheersysteem moeten minimaal de GIS-functies beschikbaar zijn conform Bijlage 21 GIS-functies.</t>
  </si>
  <si>
    <t>Te behalen punten:</t>
  </si>
  <si>
    <t>Tonen tijdens demonstratie, verificatie en oplevering. Aantoonbaar dat gebruikers het naar tevredenheid ervaren.</t>
  </si>
  <si>
    <t>Tijdens verificatie stappen aantonen, waaruit blijkt dat het binnen een half jaar is doorontwikkeld. Van het concept aantonen dat eerste positieve ervaringen van gebruikers aanwezig zijn.</t>
  </si>
  <si>
    <t xml:space="preserve"> Bij verificatie stappen aantonen, waaruit blijkt  dat het in ontwikkeling is en bij oplevering conform de planning van implementatie volledig is doorontwikkeld.</t>
  </si>
  <si>
    <t>De wens is bij implementatie volledig beschikbaar binnen de standaard software.</t>
  </si>
  <si>
    <t>Kan en hoeft tijdens de volgende fasen niet te worden aangetoond dat het operationeel is.</t>
  </si>
  <si>
    <t>14</t>
  </si>
  <si>
    <t>01</t>
  </si>
  <si>
    <t>5</t>
  </si>
  <si>
    <t>Het BOR-beheersysteem werkt volgens de FAIR-principes (Findable (vindbaar); Accessible (toegankelijk); Interoparable (uitwisselbaaar); Reusable (herbruikbaar). In dit project dienen deze als richtlijn om de data geschikt te maken voor hergebruik onder dui</t>
  </si>
  <si>
    <t>IMPF2</t>
  </si>
  <si>
    <t>06</t>
  </si>
  <si>
    <t>1</t>
  </si>
  <si>
    <t>Data dient eenvoudig door de functioneel beheerder van de productie- naar de acceptatieomgeving gezet kunnen worden. Dit mag niet leiden tot meerkosten.
Daarmee is de data in beide omgevingen (productie-  en acceptatieomgeving (in gebruik als testomgeving</t>
  </si>
  <si>
    <t>7</t>
  </si>
  <si>
    <t>17</t>
  </si>
  <si>
    <t>Uitwisseling; uitwisselstandaarden</t>
  </si>
  <si>
    <t>04</t>
  </si>
  <si>
    <t>Informatievoorziening (Documenten)</t>
  </si>
  <si>
    <t>2</t>
  </si>
  <si>
    <t>IMPF4</t>
  </si>
  <si>
    <t>05</t>
  </si>
  <si>
    <t>Informatievoorziening (Meldingen)</t>
  </si>
  <si>
    <t>3</t>
  </si>
  <si>
    <t>In het BOR-beheersysteem kunnen de basisgegevens van meldingen opgenomen worden. De meldingen worden via een zaaksysteem of een externe applicatie beschikbaar gesteld en bij het object waar de melding betrekking op heeft getoond. De opdrachtgever gebruikt</t>
  </si>
  <si>
    <t>Informatievoorziening (Portaal)</t>
  </si>
  <si>
    <t>IMPF3</t>
  </si>
  <si>
    <t>08</t>
  </si>
  <si>
    <t>Informatievoorziening (Projecten en activiteiten)</t>
  </si>
  <si>
    <t>Het BOR-beheersysteem beschikt over functionaliteit voor het uitwisselen van gegevens ten behoeve van het beheren en uitvoeren van projecten in de openbare ruimte. De insteek is het uitwisselen van obect- en dynamische gegevens (bijvoorbeeld de planning m</t>
  </si>
  <si>
    <t>10</t>
  </si>
  <si>
    <t>Informatievoorziening (Extra BOR-beheersysteem)</t>
  </si>
  <si>
    <t>Het BOR-beheersysteem kan gegevens uitwisselen met het gemalenbeheersysteem van de opdrachtgever conform de gemeentelijke kwaliteitseisen. De opdrachtgever gebruikt het gemalenbeheersysteem Software voor gemalen (Desman; Tetec)
Beheersysteem onderhoud gem</t>
  </si>
  <si>
    <t>18</t>
  </si>
  <si>
    <t>16</t>
  </si>
  <si>
    <t>De inschrijver werkt samen met een gebruikersgroep die beslist over aanpassingen van het BOR-beheersysteem aan de wensen van de gebruikers, zodat de inschrijver niet alleen beslist over aanpassingen. Een gebruikersgroep moet bij de opening van de inschrij</t>
  </si>
  <si>
    <t>12</t>
  </si>
  <si>
    <t>02</t>
  </si>
  <si>
    <t>Het BOR-beheersysteem dient zo mogelijk aan te sluiten op de authenticatiemogelijkheden van de (Azure) AD, dan wel te zijn voorzien van een eigen, gecentraliseerd authenticatiemiddel. Hiermee moet het mogelijk zijn gecentraliseerd authenticaties te creëre</t>
  </si>
  <si>
    <t>11</t>
  </si>
  <si>
    <t>13</t>
  </si>
  <si>
    <t>03</t>
  </si>
  <si>
    <t xml:space="preserve">Een beschrijving van het gehanteerde datamodel (logisch en technisch, syntax) en de semantiek van de gegevens (definities en toegestane veldwaarden met betekenis van codes) zijn beschikbaar voor de opdrachtgever en ten behoeve van gebruik van de gegevens </t>
  </si>
  <si>
    <t>6</t>
  </si>
  <si>
    <t>IMPF1</t>
  </si>
  <si>
    <t>4</t>
  </si>
  <si>
    <t>Het autorisatiemechanisme is ook van toepassing op alle (andere/externe) applicaties die gebruik maken van het BOR-beheersysteem. Is niet alleen voor API's. Als data rechtstreeks uit het BOR-beheersysteem door andere/externe applicaties wordt gebruikt, di</t>
  </si>
  <si>
    <t>Binnen het gehele BOR-beheersysteem moet zoeken op alle voorkomende gegevens in het BOR-beheersysteem (objectgegevens, kwalitatieve gegevens, beheergegevens en gegevens uitgevoerde werkzaamheden) Dit betekent dat op alle plekken in het BOR-beheersysteem w</t>
  </si>
  <si>
    <t>In het BOR-beheersysteem is een prullenbakfunctie aanwezig om per abuis verwijderde gegevens terug te kunnen zetten. Daarbij wordt ook de historie ongedaan gemaakt, maar is wel zichtbaar dat deze mutatie is uitgevoerd (wel logging, maar geen historie-opbo</t>
  </si>
  <si>
    <t>Het BOR-beheersysteem ondersteunt het omschakelen naar een ander gebruikersprofiel, zodat een gebruiker verschillende rollen kan uitvoeren (bijvoorbeeld: eindgebruiker rol 1, eindgebruiker rol 2, beheerder, tester), zodat niet telkens opnieuw ingelogd hoe</t>
  </si>
  <si>
    <t>15</t>
  </si>
  <si>
    <t>In het BOR-beheersysteem kan ingesteld worden dat bij alle op te slaan gegevens een standaard naamconventie meekrijgen. Bijvoorbeeld voor selecties, filters, overzichten, planningen ). Denk een opbouw als &lt;&lt;datum&gt;&gt;, &lt;&lt;gebied&gt;&gt;, &lt;&lt;thema&gt;&gt;, &lt;&lt;objecten&gt;&gt;, &lt;&lt;</t>
  </si>
  <si>
    <t>19</t>
  </si>
  <si>
    <t>20</t>
  </si>
  <si>
    <t>22</t>
  </si>
  <si>
    <t xml:space="preserve">In het BOR-beheersysteem worden persoonlijke instellingen per gebruiker opgeslagen. Bij een update blijven de persoonlijke instellingen bewaard en toepasbaar. Voorbeelden zijn: laatste scherm, zoomniveau, query's, lay-out kaart, lay-out schermen, lay-out </t>
  </si>
  <si>
    <t>De opdrachtgever kan zelfstandig dashboards realiseren, waarbij zelf te bepalen gegevens opgenomen kunnen worden. De afhankelijkheid tussen de gegevens is beschikbaar en door voor één van de onderdelen te kiezen wordt de afhankelijke informatie getoond. E</t>
  </si>
  <si>
    <t xml:space="preserve">In het BOR-beheersysteem worden persoonlijke instellingen per gebruiker opgeslagen. Welke worden opgeslagen is door de opdrachtgever zelfstandig (zonder tussenkomst van de inschrijver) aan te passen. Voorbeelden zijn: laatste scherm, zoomniveau, query's, </t>
  </si>
  <si>
    <t>Met het BOR-beheersysteem is het mogelijk om bij alle assets zelf te bepalen welke assetinformatie (objectgegevens, kwalitatieve gegevens, beheergegevens, uitgevoerd werk en de informatievoorziening) als label (annotatie) bij een object wordt getoond. All</t>
  </si>
  <si>
    <t>Op het scherm of op een af te drukken kaart moeten de borden (zoals APV-bord en verkeersbord)  zichtbaar en leesbaar zijn, zodat e.e.a. ook gebruikt kan worden als presentatiemiddel of om het werken buiten te vergemakkelijken.
Als er meerdere assets op é</t>
  </si>
  <si>
    <t>Met het BOR-beheersysteem dient het mogelijk te zijn om een gelaagde pdf te vervaardigen, waarin de informatie in lagen wordt opgeslagen en door gebruikers van een pdf-bestand zonder extra software kan gebruiken. Dit mag onderdeel zijn van het BOR-beheers</t>
  </si>
  <si>
    <t>8</t>
  </si>
  <si>
    <t>07</t>
  </si>
  <si>
    <t>Repeterende werkzaamheden voor dynamische gegevens kunnen in 'bulk' processen worden uitgevoerd. (Voorbeeld: meerdere assets gelijktijdig voorzien van inspectieresultaten (afhankelijk van type inspectie of dit wenselijk is), het in bulk aangeven van maatr</t>
  </si>
  <si>
    <t>In het systeem kan door de gegevensbeheerder, zonder afhankelijk te zijn van de inschrijver en functioneel beheerder de inhoud van 'snelknoppen' zelf vervaardigen. 
Snelknoppen zijn knoppen waaraan functies die in het systeem voorkomen toegekend kunnen w</t>
  </si>
  <si>
    <t>Het signaleren en aangeven of markeren van afwijkingen van de geregistreerde gegevens moet met behulp van het maken van een eenvoudige opmerking of aantekening vastgelegd kunnen worden. Het invullen van een complete mutatie kan door alle gebruikers in het</t>
  </si>
  <si>
    <t>09</t>
  </si>
  <si>
    <t>Im- en exporteren van object- en inspectiegegevens moet mogelijk zijn. Daarbij wordt automatisch een tijdsindicatie gegeven en een logging gemaakt. In de logging staan tenminste het aantal en soort objecten, attributen, domeinwaarden, fouten (mislukkingen</t>
  </si>
  <si>
    <t>Het moet mogelijk zijn om historiegegevens van verwijderde objecten (bijvoorbeeld mutaties van attributen) in formulier en lijstoverzicht te kunnen opvragen. De historie bevindt zich binnen het BOR-beheersysteem. Het is niet toegestaan om historie door ee</t>
  </si>
  <si>
    <t>9</t>
  </si>
  <si>
    <t>De inspecties welke buiten rechtstreeks in de database worden ingevoerd m.b.v. een online dataverbinding, kunnen worden 'gebufferd' als de dataverbinding tijdelijk wegvalt. Als de dataverbinding weer aanwezig is, worden de 'offline' transacties alsnog naa</t>
  </si>
  <si>
    <t xml:space="preserve">Met het BOR-beheersysteem kan op basis van voorkomende objecten rekening gehouden worden met het aantal en soort obstakels binnen een vlakobject.  De gebruiker kan aangeven welke objecttypes meegenomen worden als obstakel. Dit kan voor zowel punt-, lijn- </t>
  </si>
  <si>
    <t>De helpfuncties in het BOR-beheersysteem zorgen ervoor dat een gebruiker volledig zelfstandig de vaardigheden eigen kan maken en uit kan voeren. De helpfunctie wijst op aandachtspunten bij bepaalde (complexe) handelingen, bijv. over instellingen. De handl</t>
  </si>
  <si>
    <t>De uitwisseling met de geo-voorziening is voor alle IMBOR-objecten mogelijk. De mapping van IMBOR-IMGeo (goedgekeurd door CROW en Geonovum) is hierbij leidend. Het gebruik van de lijsten met aanvullende elementen (bor-type, bor-functie en bor-fysiekvoorko</t>
  </si>
  <si>
    <t>IMBOR (Informatiemodel Beheer Openbare Ruimte)</t>
  </si>
  <si>
    <t>De gebruiker moet objecten grafisch kunnen samenvoegen en bepalen welke gegevens van welk object worden behouden.</t>
  </si>
  <si>
    <t>De gebruiker moet objecten grafisch kunnen splitsen.</t>
  </si>
  <si>
    <t>Inventariseren</t>
  </si>
  <si>
    <t>Inwinnen objectgegevens</t>
  </si>
  <si>
    <t>De gebruiker kan voor aanvang van werkzaamheden (zelf of extern) aangeven of de gegevens met of zonder accordering in het BOR-beheersysteem worden verwerkt en/of doorgevoerd. Na het uitvoeren van mutaties, zoals objectgegevens of opnamen kwalitatieve gege</t>
  </si>
  <si>
    <t>Kwalitatieve gegevens (inspecteren)</t>
  </si>
  <si>
    <t>32</t>
  </si>
  <si>
    <t>Technisch inspecteren</t>
  </si>
  <si>
    <t>23</t>
  </si>
  <si>
    <t>Plannen en begroten (algemeen)</t>
  </si>
  <si>
    <t>Informatievoorziening</t>
  </si>
  <si>
    <t>Extra software</t>
  </si>
  <si>
    <t>M-648</t>
  </si>
  <si>
    <t>je wil in beheersysteem de lokatie en nr van peilbuis. en een link naar het grondwaterportaal/portaal met totale historie (achter inlog)</t>
  </si>
  <si>
    <t>Zie methodieken per vakdiscipline</t>
  </si>
  <si>
    <t>Verkeerstellingen</t>
  </si>
  <si>
    <t>M-199</t>
  </si>
  <si>
    <t>Beschikbaarheid van de informatie van verkeerstellingen conform de landelijke standaard NDW.</t>
  </si>
  <si>
    <t>Plantopografie</t>
  </si>
  <si>
    <t>M-512</t>
  </si>
  <si>
    <t>In het BOR-beheersysteem is de plantopografie grafisch en administratief beschikbaar. De inhoud kan geraadpleegd worden en is ook beschikbaar in selecties, queries en rapportages.</t>
  </si>
  <si>
    <t>M-538</t>
  </si>
  <si>
    <t>Het beheersysteem behoudt eerdere inspectiegegevens en kan hiermee ook vergelijkingen maken. Bijvoorbeeld wat de kwaliteitsverbetering/verslechtering is van het object t.o.v. van de vorige inspecties en op basis daarvan berekenen wat de verwachte levensdu</t>
  </si>
  <si>
    <t>M-581</t>
  </si>
  <si>
    <t>Het resultaat van het vergelijken van de gewenste en behaalde natuurdoelen in een overzicht weergeven. Daarbij komen de gegevens van belang voor het wel/niet behalen van de natuurdoelen naar voren.</t>
  </si>
  <si>
    <t>M-582</t>
  </si>
  <si>
    <t>Met behulp van het BOR-beheersysteem inzichtelijk maken welke panden zijn afgekoppeld van regenwater in verband met benodigde capaciteit van het riool.</t>
  </si>
  <si>
    <t>M-481</t>
  </si>
  <si>
    <t>Objectgegevens in het BOR-beheersysteem door derden laten verwerken (grafisch en administratief), waarbij ze alleen de rechten hebben om van dat gebied of van een selectie op basis van objectkenmerken uit te voeren. Dit is met rechten en rollen in te stel</t>
  </si>
  <si>
    <t>M-483</t>
  </si>
  <si>
    <t>Objectgegevens in het BOR-beheersysteem laten verwerken (grafisch en administratief), waarbij ze alleen de rechten hebben om van dat gebied of van een selectie op basis van objectkenmerken uit te voeren. Dit is met rechten en rollen in te stellen. Na acco</t>
  </si>
  <si>
    <t>Raadplegen</t>
  </si>
  <si>
    <t>Visualiseren gegevens</t>
  </si>
  <si>
    <t>M-506</t>
  </si>
  <si>
    <t>Het is mogelijk om objecten o.b.v. een buffer rond één of meerdere objecten (voor alle geometrievormen) te kunnen selecteren. Selecteer bijvoorbeeld alles &lt; 4 m1 rondom de boom of geselecteeerde bomen)</t>
  </si>
  <si>
    <t>M-507</t>
  </si>
  <si>
    <t>Het is mogelijk om visueel van één of meerdere objecten visueel een buffer rond het object op de kaart te tonen. Bijvoorbeeld de kroonprojectie van een boom op basis van soort en hoogte.</t>
  </si>
  <si>
    <t>M-531</t>
  </si>
  <si>
    <t>De maatvoering van huisaansluitingen dient grafisch gegenereerd/gepresenteerd te worden o.b.v. ingetekende huisaansluitingen.</t>
  </si>
  <si>
    <t>25</t>
  </si>
  <si>
    <t>Schouwen BOR</t>
  </si>
  <si>
    <t>M-475</t>
  </si>
  <si>
    <t>Voor het vijzelen van bermen de locatie en omvang vastleggen met een vlakafbakening.</t>
  </si>
  <si>
    <t>34</t>
  </si>
  <si>
    <t>Inspecteren Riolering (pompen en gemalen)</t>
  </si>
  <si>
    <t>M-169</t>
  </si>
  <si>
    <t>Inspectieresultaten uit XDM raadplegen vanuit BOR-beheersysteem.
De basis dient zo ingericht te worden dat door de organisatie zelfstandig naar een ander OMS-systeem overgestapt kan worden.</t>
  </si>
  <si>
    <t>37</t>
  </si>
  <si>
    <t>Verwerken inspectieresultaten</t>
  </si>
  <si>
    <t>M-566</t>
  </si>
  <si>
    <t>Inspectiegegevens uit de weginspectie op basis van informatie uit cyclofoto's kunnen verwerken in het BOR-beheersysteem</t>
  </si>
  <si>
    <t>Plannen en begroten Wegen</t>
  </si>
  <si>
    <t>M-61</t>
  </si>
  <si>
    <t>Volledig kunnen werken conform de beheersystematiek Openbare Ruimte met de uitwerking voor Verhardingen (CROW).</t>
  </si>
  <si>
    <t>Plannen met kwaliteitsniveaus</t>
  </si>
  <si>
    <t>M-588</t>
  </si>
  <si>
    <t>In het BOR_beheersysteem met 6 kwaliteitsniveaus kunnen werken (onderhoudsniveau 1 tot 6).</t>
  </si>
  <si>
    <t>Opbouwen eigen kengetallen</t>
  </si>
  <si>
    <t>M-567</t>
  </si>
  <si>
    <t>GWSW-Kentallen is nu opgenomen in release 1.6.1 van GWSW basis.</t>
  </si>
  <si>
    <t>Beleid en beheer</t>
  </si>
  <si>
    <t>Beleidsplan</t>
  </si>
  <si>
    <t>M-573</t>
  </si>
  <si>
    <t>Sturen op basis van kwaliteit, kosten, kwetsbaarheid en communicatie. In de volksmond wordt het ook wel de 4 K's genoemd. De basis zijn de gegevens uit het BOR-beheersysteem.</t>
  </si>
  <si>
    <t>Onderhoudsplan</t>
  </si>
  <si>
    <t>M-222</t>
  </si>
  <si>
    <t>Rand als zelfstandig object wordt automatisch gegenereerd conform IMBOR. Aan de rand kunnen maatregelen worden toegekend. Het object blijft bij mutaties behouden.</t>
  </si>
  <si>
    <t>M-223</t>
  </si>
  <si>
    <t>Rand als zelfstandig object wordt handmatig gevuld conform IMBOR. Aan de rand kunnen maatregelen worden toegekend. Het object blijft bij mutaties behouden.</t>
  </si>
  <si>
    <t>M-229</t>
  </si>
  <si>
    <t>De maatregelen die voortkomen uit het SSW (Systeemoverzicht Stedelijk Water (voorheen BRP) worden in het beheersysteem verwerkt.</t>
  </si>
  <si>
    <t>Uitvoeringsplan</t>
  </si>
  <si>
    <t>M-474</t>
  </si>
  <si>
    <t>In het systeem wordt als een project/bestek een project gepland. De financiering van dit project komt uit drie verschilende budgetten, maar is één project/bestek. Op basis van maatregelen in het project/bestek kunnen de kosten van één maatregel en eventue</t>
  </si>
  <si>
    <t>M-530</t>
  </si>
  <si>
    <t>Met het beheersysteem is het mogelijk om voor alle vakdisciplines een basisplanning (onbeperkt budget) te maken en een budgetplanning (beperkt budget). Hierbij moet het mogelijk zijn om de diverse disciplines een afwijkende prioriteit of budget te geven.`</t>
  </si>
  <si>
    <t>Registratie uitgevoerd werk</t>
  </si>
  <si>
    <t>Registratie uitgevoerd werk (incl. historie opbouw)</t>
  </si>
  <si>
    <t>M-185</t>
  </si>
  <si>
    <t>Door het 'passeren' van een object is het mogelijk dat op basis van de track and trace informatie uit het reeds aanwezige track and trace systeem de maatregel als uitgevoerd te verwerken. Met 'passeren' wordt bedoeld dat je afhankelijk van de instellingen</t>
  </si>
  <si>
    <t>M-491</t>
  </si>
  <si>
    <t>De maatregel van een inspectie vak (o.a. klein onderhoud of inspectie Duizendknoop) de afhandeling kunnen verwerkt.</t>
  </si>
  <si>
    <t>Maatregelen</t>
  </si>
  <si>
    <t>M-490</t>
  </si>
  <si>
    <t>Bij het opnemen van gegevens (bijvoorbeeld tijdens een inspectie) aan een inspectie vak (o.a. klein onderhoud of inspectie Duizendknoop) een maatregel kunnen aangeven, waarbij ook de afhandeling kan worden verwerkt.</t>
  </si>
  <si>
    <t>Integraal werken</t>
  </si>
  <si>
    <t>Integraal plannen en begroten</t>
  </si>
  <si>
    <t>M-587</t>
  </si>
  <si>
    <t>In het BOR-beheersysteem kan per inspectie voor de toekomstige inspectie ingepland worden wanneer deze uitgevoerd moeten worden.</t>
  </si>
  <si>
    <t>Automatisch invullen</t>
  </si>
  <si>
    <t>Bepalen randen</t>
  </si>
  <si>
    <t>M-44</t>
  </si>
  <si>
    <t>Het bepalen van randen gebeurt op basis van een matrix. Daarbij zijn ook oplossingen beschikbaar voor grenzen waar nog geen aangrenzend object beschikbaar is (denk aan particulier terrein).</t>
  </si>
  <si>
    <t>M-45</t>
  </si>
  <si>
    <t>Standaard UitwisselingsFormaat</t>
  </si>
  <si>
    <t>M-72</t>
  </si>
  <si>
    <t>Standaard uitwisselformaat voor de BoomVeiligheidsControle.</t>
  </si>
  <si>
    <t>Nr.</t>
  </si>
  <si>
    <t>Meth.ID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</si>
</sst>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sz val="10"/>
      <name val="Arial"/>
      <family val="2"/>
    </font>
    <font>
      <sz val="10"/>
      <name val="Arial"/>
      <family val="2"/>
    </font>
    <font>
      <b/>
      <sz val="10"/>
      <name val="Arial"/>
      <family val="2"/>
    </font>
    <font>
      <sz val="9"/>
      <color theme="0"/>
      <name val="Arial"/>
      <family val="2"/>
    </font>
    <font>
      <sz val="11"/>
      <color theme="1"/>
      <name val="Arial"/>
      <family val="2"/>
    </font>
    <font>
      <sz val="10"/>
      <color theme="0"/>
      <name val="Arial"/>
      <family val="2"/>
    </font>
    <font>
      <sz val="11"/>
      <color rgb="FF000000"/>
      <name val="Arial"/>
      <family val="2"/>
    </font>
    <font>
      <b/>
      <sz val="11"/>
      <color rgb="FFF9B258"/>
      <name val="Arial"/>
      <family val="2"/>
    </font>
    <font>
      <sz val="11"/>
      <name val="Arial"/>
      <family val="2"/>
    </font>
    <font>
      <i/>
      <sz val="10"/>
      <color rgb="FFFFFFFF"/>
      <name val="Arial"/>
      <family val="2"/>
    </font>
    <font>
      <sz val="11"/>
      <color rgb="FFFFFFFF"/>
      <name val="Arial"/>
      <family val="2"/>
    </font>
    <font>
      <sz val="11"/>
      <color rgb="FFF9B258"/>
      <name val="Arial"/>
      <family val="2"/>
    </font>
  </fonts>
  <fills count="12">
    <fill>
      <patternFill patternType="none"/>
    </fill>
    <fill>
      <patternFill patternType="gray125"/>
    </fill>
    <fill>
      <patternFill patternType="solid">
        <fgColor theme="4"/>
        <bgColor indexed="64"/>
      </patternFill>
    </fill>
    <fill>
      <patternFill patternType="solid">
        <fgColor rgb="FF00B0F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rgb="FFFF0000"/>
        <bgColor indexed="64"/>
      </patternFill>
    </fill>
    <fill>
      <patternFill patternType="solid">
        <fgColor rgb="FF4F6228"/>
        <bgColor indexed="64"/>
      </patternFill>
    </fill>
    <fill>
      <patternFill patternType="solid">
        <fgColor rgb="FF76923C"/>
        <bgColor indexed="64"/>
      </patternFill>
    </fill>
    <fill>
      <patternFill patternType="solid">
        <fgColor rgb="FFC2D69B"/>
        <bgColor indexed="64"/>
      </patternFill>
    </fill>
    <fill>
      <patternFill patternType="solid">
        <fgColor rgb="FFFABF8F"/>
        <bgColor indexed="64"/>
      </patternFill>
    </fill>
    <fill>
      <patternFill patternType="solid">
        <fgColor rgb="FF00ABC5"/>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4">
    <xf numFmtId="0" fontId="0" fillId="0" borderId="0"/>
    <xf numFmtId="0" fontId="2" fillId="0" borderId="0"/>
    <xf numFmtId="0" fontId="2" fillId="0" borderId="0"/>
    <xf numFmtId="0" fontId="1" fillId="0" borderId="0"/>
  </cellStyleXfs>
  <cellXfs count="82">
    <xf numFmtId="0" fontId="0" fillId="0" borderId="0" xfId="0"/>
    <xf numFmtId="0" fontId="1" fillId="0" borderId="0" xfId="0" applyFont="1" applyAlignment="1">
      <alignment vertical="top"/>
    </xf>
    <xf numFmtId="0" fontId="3" fillId="0" borderId="0" xfId="0" applyFont="1" applyAlignment="1">
      <alignment vertical="top"/>
    </xf>
    <xf numFmtId="0" fontId="1" fillId="0" borderId="2" xfId="0" applyFont="1" applyBorder="1" applyAlignment="1" applyProtection="1">
      <alignment vertical="top"/>
      <protection locked="0"/>
    </xf>
    <xf numFmtId="0" fontId="1" fillId="0" borderId="3" xfId="0" applyFont="1" applyBorder="1" applyAlignment="1" applyProtection="1">
      <alignment vertical="top"/>
      <protection locked="0"/>
    </xf>
    <xf numFmtId="0" fontId="1" fillId="0" borderId="4" xfId="0" applyFont="1" applyBorder="1" applyAlignment="1" applyProtection="1">
      <alignment vertical="top"/>
      <protection locked="0"/>
    </xf>
    <xf numFmtId="0" fontId="1" fillId="0" borderId="5" xfId="0" applyFont="1" applyBorder="1" applyAlignment="1" applyProtection="1">
      <alignment vertical="top"/>
      <protection locked="0"/>
    </xf>
    <xf numFmtId="0" fontId="1" fillId="0" borderId="0" xfId="0" applyFont="1" applyAlignment="1" applyProtection="1">
      <alignment vertical="top"/>
      <protection locked="0"/>
    </xf>
    <xf numFmtId="0" fontId="1" fillId="0" borderId="6" xfId="0" applyFont="1" applyBorder="1" applyAlignment="1" applyProtection="1">
      <alignment vertical="top"/>
      <protection locked="0"/>
    </xf>
    <xf numFmtId="0" fontId="1" fillId="0" borderId="7" xfId="0" applyFont="1" applyBorder="1" applyAlignment="1" applyProtection="1">
      <alignment vertical="top"/>
      <protection locked="0"/>
    </xf>
    <xf numFmtId="0" fontId="1" fillId="0" borderId="8" xfId="0" applyFont="1" applyBorder="1" applyAlignment="1" applyProtection="1">
      <alignment vertical="top"/>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11" xfId="0" applyFont="1" applyBorder="1" applyAlignment="1" applyProtection="1">
      <alignment vertical="top"/>
      <protection locked="0"/>
    </xf>
    <xf numFmtId="0" fontId="1" fillId="0" borderId="12" xfId="0" applyFont="1" applyBorder="1" applyAlignment="1" applyProtection="1">
      <alignment vertical="top"/>
      <protection locked="0"/>
    </xf>
    <xf numFmtId="0" fontId="1" fillId="0" borderId="0" xfId="0" applyFont="1" applyAlignment="1">
      <alignment vertical="top" wrapText="1"/>
    </xf>
    <xf numFmtId="0" fontId="5" fillId="5" borderId="1" xfId="0" applyFont="1" applyFill="1" applyBorder="1" applyAlignment="1" applyProtection="1">
      <alignment horizontal="left" vertical="top" wrapText="1"/>
      <protection locked="0"/>
    </xf>
    <xf numFmtId="0" fontId="4" fillId="2" borderId="1" xfId="0" applyFont="1" applyFill="1" applyBorder="1" applyAlignment="1">
      <alignment horizontal="left" vertical="top"/>
    </xf>
    <xf numFmtId="0" fontId="4" fillId="2" borderId="10" xfId="0" applyFont="1" applyFill="1" applyBorder="1" applyAlignment="1">
      <alignment horizontal="left" vertical="top"/>
    </xf>
    <xf numFmtId="0" fontId="4" fillId="2" borderId="11" xfId="0" applyFont="1" applyFill="1" applyBorder="1" applyAlignment="1">
      <alignment horizontal="left" vertical="top"/>
    </xf>
    <xf numFmtId="0" fontId="4" fillId="2" borderId="12" xfId="0" applyFont="1" applyFill="1" applyBorder="1" applyAlignment="1">
      <alignment horizontal="left" vertical="top"/>
    </xf>
    <xf numFmtId="0" fontId="4" fillId="2" borderId="2" xfId="0" applyFont="1" applyFill="1" applyBorder="1" applyAlignment="1">
      <alignment horizontal="left" vertical="top"/>
    </xf>
    <xf numFmtId="0" fontId="4" fillId="2" borderId="3" xfId="0" applyFont="1" applyFill="1" applyBorder="1" applyAlignment="1">
      <alignment horizontal="left" vertical="top"/>
    </xf>
    <xf numFmtId="0" fontId="4" fillId="2" borderId="4" xfId="0" applyFont="1" applyFill="1" applyBorder="1" applyAlignment="1">
      <alignment horizontal="left" vertical="top"/>
    </xf>
    <xf numFmtId="0" fontId="4" fillId="2" borderId="5" xfId="0" applyFont="1" applyFill="1" applyBorder="1" applyAlignment="1">
      <alignment horizontal="left" vertical="top"/>
    </xf>
    <xf numFmtId="0" fontId="4" fillId="2" borderId="0" xfId="0" applyFont="1" applyFill="1" applyAlignment="1">
      <alignment horizontal="left" vertical="top"/>
    </xf>
    <xf numFmtId="0" fontId="4" fillId="2" borderId="6" xfId="0" applyFont="1" applyFill="1" applyBorder="1" applyAlignment="1">
      <alignment horizontal="left" vertical="top"/>
    </xf>
    <xf numFmtId="0" fontId="4" fillId="2" borderId="7" xfId="0" applyFont="1" applyFill="1" applyBorder="1" applyAlignment="1">
      <alignment horizontal="left" vertical="top"/>
    </xf>
    <xf numFmtId="0" fontId="4" fillId="2" borderId="8" xfId="0" applyFont="1" applyFill="1" applyBorder="1" applyAlignment="1">
      <alignment horizontal="left" vertical="top"/>
    </xf>
    <xf numFmtId="0" fontId="4" fillId="2" borderId="9" xfId="0" applyFont="1" applyFill="1" applyBorder="1" applyAlignment="1">
      <alignment horizontal="left" vertical="top"/>
    </xf>
    <xf numFmtId="0" fontId="1" fillId="0" borderId="0" xfId="3"/>
    <xf numFmtId="0" fontId="8" fillId="0" borderId="0" xfId="3" applyFont="1" applyAlignment="1">
      <alignment vertical="center"/>
    </xf>
    <xf numFmtId="0" fontId="1" fillId="0" borderId="0" xfId="3" applyAlignment="1">
      <alignment vertical="top" wrapText="1"/>
    </xf>
    <xf numFmtId="0" fontId="10" fillId="3" borderId="13" xfId="0" applyFont="1" applyFill="1" applyBorder="1" applyAlignment="1">
      <alignment vertical="center" wrapText="1"/>
    </xf>
    <xf numFmtId="0" fontId="10" fillId="3" borderId="14" xfId="0" applyFont="1" applyFill="1" applyBorder="1" applyAlignment="1">
      <alignment vertical="center" wrapText="1"/>
    </xf>
    <xf numFmtId="0" fontId="11" fillId="7" borderId="15" xfId="0" applyFont="1" applyFill="1" applyBorder="1" applyAlignment="1">
      <alignment vertical="center"/>
    </xf>
    <xf numFmtId="0" fontId="11" fillId="7" borderId="16" xfId="0" applyFont="1" applyFill="1" applyBorder="1" applyAlignment="1">
      <alignment horizontal="right" vertical="center"/>
    </xf>
    <xf numFmtId="0" fontId="11" fillId="8" borderId="15" xfId="0" applyFont="1" applyFill="1" applyBorder="1" applyAlignment="1">
      <alignment vertical="center"/>
    </xf>
    <xf numFmtId="0" fontId="11" fillId="8" borderId="16" xfId="0" applyFont="1" applyFill="1" applyBorder="1" applyAlignment="1">
      <alignment horizontal="right" vertical="center"/>
    </xf>
    <xf numFmtId="0" fontId="7" fillId="9" borderId="15" xfId="0" applyFont="1" applyFill="1" applyBorder="1" applyAlignment="1">
      <alignment vertical="center"/>
    </xf>
    <xf numFmtId="0" fontId="7" fillId="9" borderId="16" xfId="0" applyFont="1" applyFill="1" applyBorder="1" applyAlignment="1">
      <alignment horizontal="right" vertical="center"/>
    </xf>
    <xf numFmtId="0" fontId="7" fillId="10" borderId="15" xfId="0" applyFont="1" applyFill="1" applyBorder="1" applyAlignment="1">
      <alignment vertical="center"/>
    </xf>
    <xf numFmtId="0" fontId="7" fillId="10" borderId="16" xfId="0" applyFont="1" applyFill="1" applyBorder="1" applyAlignment="1">
      <alignment horizontal="right" vertical="center"/>
    </xf>
    <xf numFmtId="0" fontId="1" fillId="0" borderId="0" xfId="3" applyAlignment="1">
      <alignment wrapText="1"/>
    </xf>
    <xf numFmtId="0" fontId="9" fillId="0" borderId="0" xfId="0" applyFont="1" applyAlignment="1">
      <alignment vertical="center" wrapText="1"/>
    </xf>
    <xf numFmtId="0" fontId="12" fillId="0" borderId="0" xfId="3" applyFont="1" applyAlignment="1">
      <alignment vertical="center"/>
    </xf>
    <xf numFmtId="0" fontId="12" fillId="0" borderId="0" xfId="0" applyFont="1" applyAlignment="1">
      <alignment vertical="center"/>
    </xf>
    <xf numFmtId="0" fontId="0" fillId="0" borderId="0" xfId="0" applyAlignment="1">
      <alignment vertical="top"/>
    </xf>
    <xf numFmtId="0" fontId="10" fillId="3" borderId="1" xfId="0" applyFont="1" applyFill="1" applyBorder="1" applyAlignment="1">
      <alignment vertical="top" wrapText="1"/>
    </xf>
    <xf numFmtId="0" fontId="11" fillId="7" borderId="1" xfId="0" applyFont="1" applyFill="1" applyBorder="1" applyAlignment="1">
      <alignment vertical="top" wrapText="1"/>
    </xf>
    <xf numFmtId="0" fontId="11" fillId="8" borderId="1" xfId="0" applyFont="1" applyFill="1" applyBorder="1" applyAlignment="1">
      <alignment vertical="top" wrapText="1"/>
    </xf>
    <xf numFmtId="0" fontId="7" fillId="9" borderId="1" xfId="0" applyFont="1" applyFill="1" applyBorder="1" applyAlignment="1">
      <alignment vertical="top" wrapText="1"/>
    </xf>
    <xf numFmtId="0" fontId="7" fillId="10" borderId="1" xfId="0" applyFont="1" applyFill="1" applyBorder="1" applyAlignment="1">
      <alignment vertical="top" wrapText="1"/>
    </xf>
    <xf numFmtId="0" fontId="6" fillId="6" borderId="1" xfId="0" applyFont="1" applyFill="1" applyBorder="1" applyAlignment="1">
      <alignment vertical="top"/>
    </xf>
    <xf numFmtId="0" fontId="6" fillId="6" borderId="1" xfId="0" applyFont="1" applyFill="1" applyBorder="1" applyAlignment="1">
      <alignment vertical="top" wrapText="1"/>
    </xf>
    <xf numFmtId="0" fontId="1" fillId="0" borderId="0" xfId="0" applyFont="1" applyAlignment="1">
      <alignment horizontal="right" vertical="top"/>
    </xf>
    <xf numFmtId="0" fontId="3" fillId="0" borderId="1" xfId="0" applyFont="1" applyBorder="1" applyAlignment="1">
      <alignment horizontal="left" vertical="top"/>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0" fillId="0" borderId="1" xfId="0" applyBorder="1" applyAlignment="1">
      <alignment horizontal="left" vertical="top" wrapText="1"/>
    </xf>
    <xf numFmtId="0" fontId="0" fillId="0" borderId="10" xfId="0" applyBorder="1" applyAlignment="1">
      <alignment horizontal="left" vertical="top" wrapText="1"/>
    </xf>
    <xf numFmtId="0" fontId="1" fillId="0" borderId="10" xfId="0" applyFont="1" applyBorder="1" applyAlignment="1">
      <alignment vertical="top"/>
    </xf>
    <xf numFmtId="0" fontId="5" fillId="0" borderId="1" xfId="0" applyFont="1" applyBorder="1" applyAlignment="1">
      <alignment horizontal="left" vertical="top" wrapText="1"/>
    </xf>
    <xf numFmtId="0" fontId="1" fillId="0" borderId="1" xfId="0" applyFont="1" applyBorder="1" applyAlignment="1">
      <alignment vertical="top" wrapText="1"/>
    </xf>
    <xf numFmtId="0" fontId="1" fillId="0" borderId="1" xfId="0" applyFont="1" applyBorder="1" applyAlignment="1">
      <alignment horizontal="right" vertical="top"/>
    </xf>
    <xf numFmtId="0" fontId="1" fillId="0" borderId="1" xfId="0" applyFont="1" applyBorder="1" applyAlignment="1">
      <alignment vertical="top"/>
    </xf>
    <xf numFmtId="0" fontId="1" fillId="4" borderId="1" xfId="0" applyFont="1" applyFill="1" applyBorder="1" applyAlignment="1">
      <alignment vertical="top" wrapText="1"/>
    </xf>
    <xf numFmtId="0" fontId="1" fillId="4" borderId="1" xfId="0" applyFont="1" applyFill="1" applyBorder="1" applyAlignment="1">
      <alignment horizontal="right" vertical="top"/>
    </xf>
    <xf numFmtId="0" fontId="1" fillId="0" borderId="10" xfId="0" applyFont="1" applyBorder="1" applyAlignment="1">
      <alignment vertical="top" wrapText="1"/>
    </xf>
    <xf numFmtId="0" fontId="1" fillId="4" borderId="12" xfId="0" applyFont="1" applyFill="1" applyBorder="1" applyAlignment="1">
      <alignment vertical="top"/>
    </xf>
    <xf numFmtId="0" fontId="5" fillId="0" borderId="0" xfId="0" applyFont="1" applyAlignment="1">
      <alignment horizontal="left" vertical="top" wrapText="1"/>
    </xf>
    <xf numFmtId="0" fontId="3"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4" fillId="11" borderId="1" xfId="0" applyFont="1" applyFill="1" applyBorder="1" applyAlignment="1">
      <alignment horizontal="left" vertical="top"/>
    </xf>
    <xf numFmtId="0" fontId="4" fillId="11" borderId="1" xfId="0" applyFont="1" applyFill="1" applyBorder="1" applyAlignment="1">
      <alignment horizontal="left" vertical="top" wrapText="1"/>
    </xf>
    <xf numFmtId="0" fontId="4" fillId="11" borderId="1" xfId="0" applyFont="1" applyFill="1" applyBorder="1" applyAlignment="1">
      <alignment horizontal="right" vertical="top" wrapText="1"/>
    </xf>
    <xf numFmtId="0" fontId="9" fillId="0" borderId="0" xfId="3" applyFont="1" applyAlignment="1">
      <alignment vertical="top" wrapText="1"/>
    </xf>
    <xf numFmtId="0" fontId="1" fillId="0" borderId="0" xfId="3" applyAlignment="1">
      <alignment vertical="top" wrapText="1"/>
    </xf>
    <xf numFmtId="0" fontId="9" fillId="0" borderId="0" xfId="0" applyFont="1" applyAlignment="1">
      <alignment vertical="top" wrapText="1"/>
    </xf>
    <xf numFmtId="0" fontId="0" fillId="0" borderId="0" xfId="0" applyAlignment="1">
      <alignment vertical="top" wrapText="1"/>
    </xf>
    <xf numFmtId="0" fontId="1" fillId="0" borderId="0" xfId="3"/>
  </cellXfs>
  <cellStyles count="4">
    <cellStyle name="Standaard" xfId="0" builtinId="0"/>
    <cellStyle name="Standaard 2" xfId="1" xr:uid="{00000000-0005-0000-0000-000001000000}"/>
    <cellStyle name="Standaard 3" xfId="2" xr:uid="{00000000-0005-0000-0000-000002000000}"/>
    <cellStyle name="Standaard 4" xfId="3" xr:uid="{F7A16333-0DC5-4220-8974-49585169850E}"/>
  </cellStyles>
  <dxfs count="53">
    <dxf>
      <font>
        <color theme="0"/>
      </font>
      <fill>
        <patternFill>
          <bgColor rgb="FFFF0000"/>
        </patternFill>
      </fill>
    </dxf>
    <dxf>
      <font>
        <color theme="0"/>
      </font>
      <fill>
        <patternFill>
          <bgColor theme="6" tint="-0.499984740745262"/>
        </patternFill>
      </fill>
    </dxf>
    <dxf>
      <font>
        <color theme="0"/>
      </font>
      <fill>
        <patternFill>
          <bgColor theme="6" tint="-0.24994659260841701"/>
        </patternFill>
      </fill>
    </dxf>
    <dxf>
      <font>
        <color auto="1"/>
      </font>
      <fill>
        <patternFill>
          <bgColor theme="6" tint="0.39994506668294322"/>
        </patternFill>
      </fill>
    </dxf>
    <dxf>
      <font>
        <color auto="1"/>
      </font>
      <fill>
        <patternFill>
          <bgColor theme="9" tint="0.39994506668294322"/>
        </patternFill>
      </fill>
    </dxf>
    <dxf>
      <font>
        <color theme="0"/>
      </font>
      <fill>
        <patternFill>
          <bgColor rgb="FFFF0000"/>
        </patternFill>
      </fill>
    </dxf>
    <dxf>
      <font>
        <color theme="0"/>
      </font>
      <fill>
        <patternFill>
          <bgColor theme="6" tint="-0.499984740745262"/>
        </patternFill>
      </fill>
    </dxf>
    <dxf>
      <font>
        <color theme="0"/>
      </font>
      <fill>
        <patternFill>
          <bgColor theme="6" tint="-0.24994659260841701"/>
        </patternFill>
      </fill>
    </dxf>
    <dxf>
      <font>
        <color auto="1"/>
      </font>
      <fill>
        <patternFill>
          <bgColor theme="6" tint="0.39994506668294322"/>
        </patternFill>
      </fill>
    </dxf>
    <dxf>
      <font>
        <color auto="1"/>
      </font>
      <fill>
        <patternFill>
          <bgColor theme="9" tint="0.39994506668294322"/>
        </patternFill>
      </fill>
    </dxf>
    <dxf>
      <font>
        <color theme="0"/>
      </font>
      <fill>
        <patternFill>
          <bgColor rgb="FFFF0000"/>
        </patternFill>
      </fill>
    </dxf>
    <dxf>
      <font>
        <color theme="0"/>
      </font>
      <fill>
        <patternFill>
          <bgColor theme="6" tint="-0.499984740745262"/>
        </patternFill>
      </fill>
    </dxf>
    <dxf>
      <font>
        <color theme="0"/>
      </font>
      <fill>
        <patternFill>
          <bgColor theme="6" tint="-0.24994659260841701"/>
        </patternFill>
      </fill>
    </dxf>
    <dxf>
      <font>
        <color auto="1"/>
      </font>
      <fill>
        <patternFill>
          <bgColor theme="6" tint="0.39994506668294322"/>
        </patternFill>
      </fill>
    </dxf>
    <dxf>
      <font>
        <color auto="1"/>
      </font>
      <fill>
        <patternFill>
          <bgColor theme="9" tint="0.39994506668294322"/>
        </patternFill>
      </fill>
    </dxf>
    <dxf>
      <font>
        <color theme="0"/>
      </font>
      <fill>
        <patternFill>
          <bgColor rgb="FFFF0000"/>
        </patternFill>
      </fill>
    </dxf>
    <dxf>
      <font>
        <color theme="0"/>
      </font>
      <fill>
        <patternFill>
          <bgColor theme="6" tint="-0.499984740745262"/>
        </patternFill>
      </fill>
    </dxf>
    <dxf>
      <font>
        <color theme="0"/>
      </font>
      <fill>
        <patternFill>
          <bgColor theme="6" tint="-0.24994659260841701"/>
        </patternFill>
      </fill>
    </dxf>
    <dxf>
      <font>
        <color auto="1"/>
      </font>
      <fill>
        <patternFill>
          <bgColor theme="6" tint="0.39994506668294322"/>
        </patternFill>
      </fill>
    </dxf>
    <dxf>
      <font>
        <color auto="1"/>
      </font>
      <fill>
        <patternFill>
          <bgColor theme="9" tint="0.39994506668294322"/>
        </patternFill>
      </fill>
    </dxf>
    <dxf>
      <font>
        <color theme="0"/>
      </font>
      <fill>
        <patternFill>
          <bgColor rgb="FFFF0000"/>
        </patternFill>
      </fill>
    </dxf>
    <dxf>
      <font>
        <color theme="0"/>
      </font>
      <fill>
        <patternFill>
          <bgColor theme="6" tint="-0.499984740745262"/>
        </patternFill>
      </fill>
    </dxf>
    <dxf>
      <font>
        <color theme="0"/>
      </font>
      <fill>
        <patternFill>
          <bgColor theme="6" tint="-0.24994659260841701"/>
        </patternFill>
      </fill>
    </dxf>
    <dxf>
      <font>
        <color auto="1"/>
      </font>
      <fill>
        <patternFill>
          <bgColor theme="6" tint="0.39994506668294322"/>
        </patternFill>
      </fill>
    </dxf>
    <dxf>
      <font>
        <color auto="1"/>
      </font>
      <fill>
        <patternFill>
          <bgColor theme="9" tint="0.39994506668294322"/>
        </patternFill>
      </fill>
    </dxf>
    <dxf>
      <font>
        <color theme="0"/>
      </font>
      <fill>
        <patternFill>
          <bgColor rgb="FFFF0000"/>
        </patternFill>
      </fill>
    </dxf>
    <dxf>
      <font>
        <color theme="0"/>
      </font>
      <fill>
        <patternFill>
          <bgColor theme="6" tint="-0.499984740745262"/>
        </patternFill>
      </fill>
    </dxf>
    <dxf>
      <font>
        <color theme="0"/>
      </font>
      <fill>
        <patternFill>
          <bgColor theme="6" tint="-0.24994659260841701"/>
        </patternFill>
      </fill>
    </dxf>
    <dxf>
      <font>
        <color auto="1"/>
      </font>
      <fill>
        <patternFill>
          <bgColor theme="6" tint="0.39994506668294322"/>
        </patternFill>
      </fill>
    </dxf>
    <dxf>
      <font>
        <color auto="1"/>
      </font>
      <fill>
        <patternFill>
          <bgColor theme="9" tint="0.39994506668294322"/>
        </patternFill>
      </fill>
    </dxf>
    <dxf>
      <font>
        <color theme="0"/>
      </font>
      <fill>
        <patternFill>
          <bgColor rgb="FFFF0000"/>
        </patternFill>
      </fill>
    </dxf>
    <dxf>
      <font>
        <color theme="0"/>
      </font>
      <fill>
        <patternFill>
          <bgColor theme="6" tint="-0.499984740745262"/>
        </patternFill>
      </fill>
    </dxf>
    <dxf>
      <font>
        <color theme="0"/>
      </font>
      <fill>
        <patternFill>
          <bgColor theme="6" tint="-0.24994659260841701"/>
        </patternFill>
      </fill>
    </dxf>
    <dxf>
      <font>
        <color auto="1"/>
      </font>
      <fill>
        <patternFill>
          <bgColor theme="6" tint="0.39994506668294322"/>
        </patternFill>
      </fill>
    </dxf>
    <dxf>
      <font>
        <color auto="1"/>
      </font>
      <fill>
        <patternFill>
          <bgColor theme="9" tint="0.39994506668294322"/>
        </patternFill>
      </fill>
    </dxf>
    <dxf>
      <font>
        <color theme="0"/>
      </font>
      <fill>
        <patternFill>
          <bgColor theme="6" tint="-0.499984740745262"/>
        </patternFill>
      </fill>
    </dxf>
    <dxf>
      <font>
        <color theme="0"/>
      </font>
      <fill>
        <patternFill>
          <bgColor theme="6" tint="-0.24994659260841701"/>
        </patternFill>
      </fill>
    </dxf>
    <dxf>
      <font>
        <color auto="1"/>
      </font>
      <fill>
        <patternFill>
          <bgColor theme="6" tint="0.39994506668294322"/>
        </patternFill>
      </fill>
    </dxf>
    <dxf>
      <font>
        <color auto="1"/>
      </font>
      <fill>
        <patternFill>
          <bgColor theme="9" tint="0.39994506668294322"/>
        </patternFill>
      </fill>
    </dxf>
    <dxf>
      <font>
        <color theme="0"/>
      </font>
      <fill>
        <patternFill>
          <bgColor rgb="FFFF0000"/>
        </patternFill>
      </fill>
    </dxf>
    <dxf>
      <font>
        <color theme="0"/>
      </font>
      <fill>
        <patternFill>
          <bgColor rgb="FFFF0000"/>
        </patternFill>
      </fill>
    </dxf>
    <dxf>
      <fill>
        <patternFill>
          <bgColor theme="6" tint="-0.24994659260841701"/>
        </patternFill>
      </fill>
    </dxf>
    <dxf>
      <fill>
        <patternFill>
          <bgColor theme="9" tint="0.59996337778862885"/>
        </patternFill>
      </fill>
    </dxf>
    <dxf>
      <fill>
        <patternFill>
          <bgColor theme="0" tint="-0.24994659260841701"/>
        </patternFill>
      </fill>
    </dxf>
    <dxf>
      <fill>
        <patternFill>
          <bgColor rgb="FF00B050"/>
        </patternFill>
      </fill>
    </dxf>
    <dxf>
      <font>
        <color theme="0"/>
      </font>
      <fill>
        <patternFill>
          <bgColor theme="6" tint="-0.499984740745262"/>
        </patternFill>
      </fill>
    </dxf>
    <dxf>
      <font>
        <color theme="0"/>
      </font>
      <fill>
        <patternFill>
          <bgColor theme="6" tint="-0.24994659260841701"/>
        </patternFill>
      </fill>
    </dxf>
    <dxf>
      <font>
        <color auto="1"/>
      </font>
      <fill>
        <patternFill>
          <bgColor theme="6" tint="0.39994506668294322"/>
        </patternFill>
      </fill>
    </dxf>
    <dxf>
      <font>
        <color auto="1"/>
      </font>
      <fill>
        <patternFill>
          <bgColor theme="9" tint="0.39994506668294322"/>
        </patternFill>
      </fill>
    </dxf>
    <dxf>
      <font>
        <color theme="0"/>
      </font>
      <fill>
        <patternFill>
          <bgColor theme="6" tint="-0.499984740745262"/>
        </patternFill>
      </fill>
    </dxf>
    <dxf>
      <font>
        <color theme="0"/>
      </font>
      <fill>
        <patternFill>
          <bgColor theme="6" tint="-0.24994659260841701"/>
        </patternFill>
      </fill>
    </dxf>
    <dxf>
      <font>
        <color auto="1"/>
      </font>
      <fill>
        <patternFill>
          <bgColor theme="6" tint="0.39994506668294322"/>
        </patternFill>
      </fill>
    </dxf>
    <dxf>
      <font>
        <color auto="1"/>
      </font>
      <fill>
        <patternFill>
          <bgColor theme="9" tint="0.39994506668294322"/>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525759"/>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6699CC"/>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ABC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9A478A-96E1-4082-9A5D-694CA09CF916}">
  <sheetPr codeName="Blad5"/>
  <dimension ref="A1:B21"/>
  <sheetViews>
    <sheetView topLeftCell="A6" zoomScale="235" zoomScaleNormal="235" workbookViewId="0">
      <selection activeCell="A18" sqref="A18:B22"/>
    </sheetView>
  </sheetViews>
  <sheetFormatPr defaultColWidth="8.85546875" defaultRowHeight="12.75" x14ac:dyDescent="0.2"/>
  <cols>
    <col min="1" max="1" width="75.7109375" style="30" customWidth="1"/>
    <col min="2" max="2" width="7.140625" style="30" customWidth="1"/>
    <col min="3" max="16384" width="8.85546875" style="30"/>
  </cols>
  <sheetData>
    <row r="1" spans="1:2" ht="15" x14ac:dyDescent="0.2">
      <c r="A1" s="31" t="s">
        <v>0</v>
      </c>
      <c r="B1" s="31"/>
    </row>
    <row r="2" spans="1:2" ht="14.45" customHeight="1" x14ac:dyDescent="0.2">
      <c r="A2" s="78"/>
      <c r="B2" s="81"/>
    </row>
    <row r="3" spans="1:2" ht="27" customHeight="1" x14ac:dyDescent="0.2">
      <c r="A3" s="78" t="s">
        <v>116</v>
      </c>
      <c r="B3" s="81"/>
    </row>
    <row r="4" spans="1:2" ht="14.45" customHeight="1" x14ac:dyDescent="0.2">
      <c r="A4" s="78"/>
      <c r="B4" s="81"/>
    </row>
    <row r="5" spans="1:2" ht="33" customHeight="1" x14ac:dyDescent="0.2">
      <c r="A5" s="78" t="s">
        <v>117</v>
      </c>
      <c r="B5" s="81"/>
    </row>
    <row r="6" spans="1:2" ht="57.6" customHeight="1" x14ac:dyDescent="0.2">
      <c r="A6" s="78" t="s">
        <v>118</v>
      </c>
      <c r="B6" s="81"/>
    </row>
    <row r="7" spans="1:2" ht="13.5" thickBot="1" x14ac:dyDescent="0.25">
      <c r="A7" s="30" t="s">
        <v>1</v>
      </c>
    </row>
    <row r="8" spans="1:2" ht="13.5" thickBot="1" x14ac:dyDescent="0.25">
      <c r="A8" s="33" t="s">
        <v>2</v>
      </c>
      <c r="B8" s="34" t="s">
        <v>3</v>
      </c>
    </row>
    <row r="9" spans="1:2" ht="15" thickBot="1" x14ac:dyDescent="0.25">
      <c r="A9" s="35" t="str">
        <f>Keuzemogelijkheden!A2</f>
        <v>Doorontwikkeld</v>
      </c>
      <c r="B9" s="36">
        <f>Keuzemogelijkheden!E2</f>
        <v>4</v>
      </c>
    </row>
    <row r="10" spans="1:2" ht="15" thickBot="1" x14ac:dyDescent="0.25">
      <c r="A10" s="37" t="str">
        <f>Keuzemogelijkheden!A3</f>
        <v>Jong volwassen</v>
      </c>
      <c r="B10" s="38">
        <f>Keuzemogelijkheden!E3</f>
        <v>2</v>
      </c>
    </row>
    <row r="11" spans="1:2" ht="15" thickBot="1" x14ac:dyDescent="0.25">
      <c r="A11" s="39" t="str">
        <f>Keuzemogelijkheden!A4</f>
        <v>Bereid te ontwikkelen</v>
      </c>
      <c r="B11" s="40">
        <f>Keuzemogelijkheden!E4</f>
        <v>1</v>
      </c>
    </row>
    <row r="12" spans="1:2" ht="15" thickBot="1" x14ac:dyDescent="0.25">
      <c r="A12" s="41" t="str">
        <f>Keuzemogelijkheden!A5</f>
        <v>Niet bereid te ontwikkelen</v>
      </c>
      <c r="B12" s="42">
        <f>Keuzemogelijkheden!E5</f>
        <v>0</v>
      </c>
    </row>
    <row r="14" spans="1:2" ht="53.45" customHeight="1" x14ac:dyDescent="0.2">
      <c r="A14" s="43" t="s">
        <v>121</v>
      </c>
    </row>
    <row r="16" spans="1:2" ht="74.45" customHeight="1" x14ac:dyDescent="0.2">
      <c r="A16" s="44" t="s">
        <v>7</v>
      </c>
    </row>
    <row r="18" spans="1:2" ht="14.25" x14ac:dyDescent="0.2">
      <c r="A18" s="45"/>
    </row>
    <row r="19" spans="1:2" s="32" customFormat="1" ht="34.9" customHeight="1" x14ac:dyDescent="0.2">
      <c r="A19" s="77"/>
      <c r="B19" s="78"/>
    </row>
    <row r="20" spans="1:2" customFormat="1" ht="14.25" x14ac:dyDescent="0.2">
      <c r="A20" s="46"/>
    </row>
    <row r="21" spans="1:2" customFormat="1" ht="32.25" customHeight="1" x14ac:dyDescent="0.2">
      <c r="A21" s="79"/>
      <c r="B21" s="80"/>
    </row>
  </sheetData>
  <sheetProtection algorithmName="SHA-512" hashValue="D2zrNjPoKcdXS/5JaMNfZBsN0wh5IZnFtlP8IwVe3kyyDNC2uc24t0HTb7I+Zb0BBNtQvltT/o+IrqpWAsuTUQ==" saltValue="FGKOMkZUJoYoznCZpjZkag==" spinCount="100000" sheet="1" selectLockedCells="1" selectUnlockedCells="1"/>
  <mergeCells count="7">
    <mergeCell ref="A19:B19"/>
    <mergeCell ref="A21:B21"/>
    <mergeCell ref="A2:B2"/>
    <mergeCell ref="A3:B3"/>
    <mergeCell ref="A4:B4"/>
    <mergeCell ref="A5:B5"/>
    <mergeCell ref="A6:B6"/>
  </mergeCells>
  <pageMargins left="0.70866141732283472" right="0.70866141732283472" top="0.74803149606299213" bottom="0.74803149606299213" header="0.31496062992125984" footer="0.31496062992125984"/>
  <pageSetup paperSize="9" orientation="portrait" r:id="rId1"/>
  <headerFooter>
    <oddHeader>&amp;RAfgedrukt: &amp;D</oddHeader>
    <oddFooter>&amp;L© Ingenieursbureau BeheerWijzer&amp;RBlad &amp;P van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365C0B-BA88-4C75-9057-1FB0CB018DBE}">
  <dimension ref="A1:E8"/>
  <sheetViews>
    <sheetView zoomScale="205" zoomScaleNormal="205" workbookViewId="0">
      <selection activeCell="D5" sqref="D5"/>
    </sheetView>
  </sheetViews>
  <sheetFormatPr defaultColWidth="8.85546875" defaultRowHeight="12.75" x14ac:dyDescent="0.2"/>
  <cols>
    <col min="1" max="1" width="19.5703125" style="47" customWidth="1"/>
    <col min="2" max="2" width="26.85546875" style="47" customWidth="1"/>
    <col min="3" max="3" width="15.7109375" style="47" customWidth="1"/>
    <col min="4" max="4" width="29.5703125" style="47" customWidth="1"/>
    <col min="5" max="5" width="8.28515625" style="47" customWidth="1"/>
    <col min="6" max="16384" width="8.85546875" style="47"/>
  </cols>
  <sheetData>
    <row r="1" spans="1:5" x14ac:dyDescent="0.2">
      <c r="A1" s="48" t="s">
        <v>2</v>
      </c>
      <c r="B1" s="48" t="s">
        <v>8</v>
      </c>
      <c r="C1" s="48" t="s">
        <v>9</v>
      </c>
      <c r="D1" s="48" t="s">
        <v>10</v>
      </c>
      <c r="E1" s="48" t="s">
        <v>3</v>
      </c>
    </row>
    <row r="2" spans="1:5" ht="57" x14ac:dyDescent="0.2">
      <c r="A2" s="49" t="s">
        <v>4</v>
      </c>
      <c r="B2" s="49" t="s">
        <v>11</v>
      </c>
      <c r="C2" s="49" t="s">
        <v>12</v>
      </c>
      <c r="D2" s="49" t="s">
        <v>146</v>
      </c>
      <c r="E2" s="49">
        <v>4</v>
      </c>
    </row>
    <row r="3" spans="1:5" ht="99.75" x14ac:dyDescent="0.2">
      <c r="A3" s="50" t="s">
        <v>5</v>
      </c>
      <c r="B3" s="50" t="s">
        <v>13</v>
      </c>
      <c r="C3" s="50" t="s">
        <v>14</v>
      </c>
      <c r="D3" s="50" t="s">
        <v>147</v>
      </c>
      <c r="E3" s="50">
        <v>2</v>
      </c>
    </row>
    <row r="4" spans="1:5" ht="85.5" x14ac:dyDescent="0.2">
      <c r="A4" s="51" t="s">
        <v>6</v>
      </c>
      <c r="B4" s="51" t="s">
        <v>149</v>
      </c>
      <c r="C4" s="51" t="s">
        <v>14</v>
      </c>
      <c r="D4" s="51" t="s">
        <v>148</v>
      </c>
      <c r="E4" s="51">
        <v>1</v>
      </c>
    </row>
    <row r="5" spans="1:5" ht="57" x14ac:dyDescent="0.2">
      <c r="A5" s="52" t="s">
        <v>119</v>
      </c>
      <c r="B5" s="52" t="s">
        <v>15</v>
      </c>
      <c r="C5" s="52" t="s">
        <v>110</v>
      </c>
      <c r="D5" s="52" t="s">
        <v>150</v>
      </c>
      <c r="E5" s="52">
        <v>0</v>
      </c>
    </row>
    <row r="6" spans="1:5" ht="38.25" x14ac:dyDescent="0.2">
      <c r="A6" s="53" t="s">
        <v>17</v>
      </c>
      <c r="B6" s="54" t="s">
        <v>18</v>
      </c>
      <c r="C6" s="54" t="s">
        <v>18</v>
      </c>
      <c r="D6" s="54" t="s">
        <v>18</v>
      </c>
      <c r="E6" s="54">
        <f>E5</f>
        <v>0</v>
      </c>
    </row>
    <row r="8" spans="1:5" x14ac:dyDescent="0.2">
      <c r="A8" s="47" t="s">
        <v>120</v>
      </c>
    </row>
  </sheetData>
  <sheetProtection algorithmName="SHA-512" hashValue="1RLRNfJNsj2SQnkwwUddoNz2t3u4jgYbfw6Hat1FhUM3Hm62coUOU6vzWOzR5xuaOWw1Lk3RVKIIsIEWZIE+UA==" saltValue="n0Y8D8eJ2Itu39uAF8eTbA==" spinCount="100000" sheet="1" objects="1" scenarios="1" selectLockedCells="1" selectUnlockedCells="1"/>
  <pageMargins left="0.70866141732283472" right="0.70866141732283472" top="0.74803149606299213" bottom="0.74803149606299213" header="0.31496062992125984" footer="0.31496062992125984"/>
  <pageSetup paperSize="9" orientation="portrait" r:id="rId1"/>
  <headerFooter>
    <oddHeader>&amp;RAfgedrukt: &amp;D</oddHeader>
    <oddFooter>&amp;L© Ingenieursbureau BeheerWijzer&amp;RBlad &amp;P van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3"/>
  <dimension ref="A1:U214"/>
  <sheetViews>
    <sheetView tabSelected="1" zoomScale="115" zoomScaleNormal="115" workbookViewId="0">
      <pane ySplit="1" topLeftCell="A2" activePane="bottomLeft" state="frozen"/>
      <selection pane="bottomLeft" activeCell="K4" sqref="K4"/>
    </sheetView>
  </sheetViews>
  <sheetFormatPr defaultColWidth="8.7109375" defaultRowHeight="12.75" x14ac:dyDescent="0.2"/>
  <cols>
    <col min="1" max="1" width="3.28515625" style="2" customWidth="1"/>
    <col min="2" max="2" width="2.28515625" style="2" customWidth="1"/>
    <col min="3" max="3" width="3.28515625" style="2" customWidth="1"/>
    <col min="4" max="4" width="5.28515625" style="2" customWidth="1"/>
    <col min="5" max="5" width="6.42578125" style="1" customWidth="1"/>
    <col min="6" max="6" width="7.28515625" style="1" customWidth="1"/>
    <col min="7" max="7" width="42.42578125" style="1" customWidth="1"/>
    <col min="8" max="8" width="13.7109375" style="15" customWidth="1"/>
    <col min="9" max="9" width="27.42578125" style="15" customWidth="1"/>
    <col min="10" max="10" width="11.28515625" style="1" customWidth="1"/>
    <col min="11" max="14" width="25.28515625" style="1" customWidth="1"/>
    <col min="15" max="15" width="19.7109375" style="55" customWidth="1"/>
    <col min="16" max="16" width="10.7109375" style="1" bestFit="1" customWidth="1"/>
    <col min="17" max="17" width="10.7109375" style="1" customWidth="1"/>
    <col min="18" max="20" width="8.7109375" style="1"/>
    <col min="22" max="16384" width="8.7109375" style="1"/>
  </cols>
  <sheetData>
    <row r="1" spans="1:15" ht="24" x14ac:dyDescent="0.2">
      <c r="A1" s="74" t="s">
        <v>56</v>
      </c>
      <c r="B1" s="74"/>
      <c r="C1" s="74"/>
      <c r="D1" s="74" t="s">
        <v>57</v>
      </c>
      <c r="E1" s="74" t="s">
        <v>317</v>
      </c>
      <c r="F1" s="75" t="s">
        <v>318</v>
      </c>
      <c r="G1" s="75" t="s">
        <v>8</v>
      </c>
      <c r="H1" s="75" t="s">
        <v>109</v>
      </c>
      <c r="I1" s="75" t="s">
        <v>136</v>
      </c>
      <c r="J1" s="75" t="s">
        <v>107</v>
      </c>
      <c r="K1" s="75" t="s">
        <v>58</v>
      </c>
      <c r="L1" s="75" t="s">
        <v>59</v>
      </c>
      <c r="M1" s="75" t="s">
        <v>59</v>
      </c>
      <c r="N1" s="75" t="s">
        <v>60</v>
      </c>
      <c r="O1" s="76" t="s">
        <v>61</v>
      </c>
    </row>
    <row r="2" spans="1:15" ht="14.25" x14ac:dyDescent="0.2">
      <c r="A2" s="56" t="s">
        <v>182</v>
      </c>
      <c r="B2" s="56" t="s">
        <v>21</v>
      </c>
      <c r="C2" s="56"/>
      <c r="D2" s="56"/>
      <c r="E2" s="57"/>
      <c r="F2" s="57"/>
      <c r="G2" s="58"/>
      <c r="H2" s="59"/>
      <c r="I2" s="60"/>
      <c r="J2" s="61"/>
      <c r="K2" s="62"/>
      <c r="L2" s="63"/>
      <c r="M2" s="63"/>
      <c r="N2" s="63"/>
      <c r="O2" s="64"/>
    </row>
    <row r="3" spans="1:15" ht="14.25" x14ac:dyDescent="0.2">
      <c r="A3" s="56"/>
      <c r="B3" s="56"/>
      <c r="C3" s="56" t="s">
        <v>152</v>
      </c>
      <c r="D3" s="56" t="s">
        <v>28</v>
      </c>
      <c r="E3" s="57"/>
      <c r="F3" s="57"/>
      <c r="G3" s="58"/>
      <c r="H3" s="59"/>
      <c r="I3" s="60"/>
      <c r="J3" s="61"/>
      <c r="K3" s="62"/>
      <c r="L3" s="63"/>
      <c r="M3" s="63"/>
      <c r="N3" s="63"/>
      <c r="O3" s="64"/>
    </row>
    <row r="4" spans="1:15" ht="51" x14ac:dyDescent="0.2">
      <c r="A4" s="56"/>
      <c r="B4" s="56"/>
      <c r="C4" s="56"/>
      <c r="D4" s="56"/>
      <c r="E4" s="57" t="s">
        <v>181</v>
      </c>
      <c r="F4" s="57">
        <v>1329</v>
      </c>
      <c r="G4" s="58" t="s">
        <v>124</v>
      </c>
      <c r="H4" s="63" t="s">
        <v>16</v>
      </c>
      <c r="I4" s="63" t="s">
        <v>155</v>
      </c>
      <c r="J4" s="65">
        <v>2</v>
      </c>
      <c r="K4" s="16" t="s">
        <v>17</v>
      </c>
      <c r="L4" s="66" t="str">
        <f>IF(K4&lt;&gt;"",VLOOKUP(K4,Keuzemogelijkheden!$A$2:$E$6,2,FALSE),"")</f>
        <v>Maak een keuze in de kolom 'Antwoord fase'</v>
      </c>
      <c r="M4" s="66" t="str">
        <f>IF(K4&lt;&gt;"",VLOOKUP(K4,Keuzemogelijkheden!$A$2:$E$6,3,FALSE),"")</f>
        <v>Maak een keuze in de kolom 'Antwoord fase'</v>
      </c>
      <c r="N4" s="66" t="str">
        <f>IF(K4&lt;&gt;"",VLOOKUP(K4,Keuzemogelijkheden!$A$2:$E$6,4,FALSE),"")</f>
        <v>Maak een keuze in de kolom 'Antwoord fase'</v>
      </c>
      <c r="O4" s="67" t="str">
        <f>IF(K4=Keuzemogelijkheden!$A$2,$J4*Keuzemogelijkheden!$E$2,IF(K4=Keuzemogelijkheden!$A$3,$J4*Keuzemogelijkheden!$E$3,IF(K4=Keuzemogelijkheden!$A$4,$J4*Keuzemogelijkheden!$E$4,IF(K4=Keuzemogelijkheden!$A$5,$J4*Keuzemogelijkheden!$E$5,"0"))))</f>
        <v>0</v>
      </c>
    </row>
    <row r="5" spans="1:15" ht="14.25" x14ac:dyDescent="0.2">
      <c r="A5" s="56"/>
      <c r="B5" s="56"/>
      <c r="C5" s="56" t="s">
        <v>182</v>
      </c>
      <c r="D5" s="56" t="s">
        <v>29</v>
      </c>
      <c r="E5" s="57"/>
      <c r="F5" s="57"/>
      <c r="G5" s="58"/>
      <c r="H5" s="68"/>
      <c r="I5" s="68"/>
      <c r="J5" s="61"/>
      <c r="K5" s="62"/>
      <c r="L5" s="63"/>
      <c r="M5" s="63"/>
      <c r="N5" s="63"/>
      <c r="O5" s="64"/>
    </row>
    <row r="6" spans="1:15" ht="76.5" x14ac:dyDescent="0.2">
      <c r="A6" s="56"/>
      <c r="B6" s="56"/>
      <c r="C6" s="56"/>
      <c r="D6" s="56"/>
      <c r="E6" s="57" t="s">
        <v>175</v>
      </c>
      <c r="F6" s="57">
        <v>1179</v>
      </c>
      <c r="G6" s="58" t="s">
        <v>183</v>
      </c>
      <c r="H6" s="63" t="s">
        <v>16</v>
      </c>
      <c r="I6" s="63" t="s">
        <v>155</v>
      </c>
      <c r="J6" s="65">
        <v>17</v>
      </c>
      <c r="K6" s="16" t="s">
        <v>17</v>
      </c>
      <c r="L6" s="66" t="str">
        <f>IF(K6&lt;&gt;"",VLOOKUP(K6,Keuzemogelijkheden!$A$2:$E$6,2,FALSE),"")</f>
        <v>Maak een keuze in de kolom 'Antwoord fase'</v>
      </c>
      <c r="M6" s="66" t="str">
        <f>IF(K6&lt;&gt;"",VLOOKUP(K6,Keuzemogelijkheden!$A$2:$E$6,3,FALSE),"")</f>
        <v>Maak een keuze in de kolom 'Antwoord fase'</v>
      </c>
      <c r="N6" s="66" t="str">
        <f>IF(K6&lt;&gt;"",VLOOKUP(K6,Keuzemogelijkheden!$A$2:$E$6,4,FALSE),"")</f>
        <v>Maak een keuze in de kolom 'Antwoord fase'</v>
      </c>
      <c r="O6" s="67" t="str">
        <f>IF(K6=Keuzemogelijkheden!$A$2,$J6*Keuzemogelijkheden!$E$2,IF(K6=Keuzemogelijkheden!$A$3,$J6*Keuzemogelijkheden!$E$3,IF(K6=Keuzemogelijkheden!$A$4,$J6*Keuzemogelijkheden!$E$4,IF(K6=Keuzemogelijkheden!$A$5,$J6*Keuzemogelijkheden!$E$5,"0"))))</f>
        <v>0</v>
      </c>
    </row>
    <row r="7" spans="1:15" ht="51" x14ac:dyDescent="0.2">
      <c r="A7" s="56"/>
      <c r="B7" s="56"/>
      <c r="C7" s="56"/>
      <c r="D7" s="56"/>
      <c r="E7" s="57" t="s">
        <v>184</v>
      </c>
      <c r="F7" s="57">
        <v>1164</v>
      </c>
      <c r="G7" s="58" t="s">
        <v>66</v>
      </c>
      <c r="H7" s="68" t="s">
        <v>16</v>
      </c>
      <c r="I7" s="68" t="s">
        <v>155</v>
      </c>
      <c r="J7" s="61">
        <v>2</v>
      </c>
      <c r="K7" s="16" t="s">
        <v>17</v>
      </c>
      <c r="L7" s="66" t="str">
        <f>IF(K7&lt;&gt;"",VLOOKUP(K7,Keuzemogelijkheden!$A$2:$E$6,2,FALSE),"")</f>
        <v>Maak een keuze in de kolom 'Antwoord fase'</v>
      </c>
      <c r="M7" s="66" t="str">
        <f>IF(K7&lt;&gt;"",VLOOKUP(K7,Keuzemogelijkheden!$A$2:$E$6,3,FALSE),"")</f>
        <v>Maak een keuze in de kolom 'Antwoord fase'</v>
      </c>
      <c r="N7" s="66" t="str">
        <f>IF(K7&lt;&gt;"",VLOOKUP(K7,Keuzemogelijkheden!$A$2:$E$6,4,FALSE),"")</f>
        <v>Maak een keuze in de kolom 'Antwoord fase'</v>
      </c>
      <c r="O7" s="67" t="str">
        <f>IF(K7=Keuzemogelijkheden!$A$2,$J7*Keuzemogelijkheden!$E$2,IF(K7=Keuzemogelijkheden!$A$3,$J7*Keuzemogelijkheden!$E$3,IF(K7=Keuzemogelijkheden!$A$4,$J7*Keuzemogelijkheden!$E$4,IF(K7=Keuzemogelijkheden!$A$5,$J7*Keuzemogelijkheden!$E$5,"0"))))</f>
        <v>0</v>
      </c>
    </row>
    <row r="8" spans="1:15" ht="51" x14ac:dyDescent="0.2">
      <c r="A8" s="56"/>
      <c r="B8" s="56"/>
      <c r="C8" s="56"/>
      <c r="D8" s="56"/>
      <c r="E8" s="57" t="s">
        <v>185</v>
      </c>
      <c r="F8" s="57">
        <v>2207</v>
      </c>
      <c r="G8" s="58" t="s">
        <v>138</v>
      </c>
      <c r="H8" s="63" t="s">
        <v>16</v>
      </c>
      <c r="I8" s="63" t="s">
        <v>155</v>
      </c>
      <c r="J8" s="65">
        <v>9</v>
      </c>
      <c r="K8" s="16" t="s">
        <v>17</v>
      </c>
      <c r="L8" s="66" t="str">
        <f>IF(K8&lt;&gt;"",VLOOKUP(K8,Keuzemogelijkheden!$A$2:$E$6,2,FALSE),"")</f>
        <v>Maak een keuze in de kolom 'Antwoord fase'</v>
      </c>
      <c r="M8" s="66" t="str">
        <f>IF(K8&lt;&gt;"",VLOOKUP(K8,Keuzemogelijkheden!$A$2:$E$6,3,FALSE),"")</f>
        <v>Maak een keuze in de kolom 'Antwoord fase'</v>
      </c>
      <c r="N8" s="66" t="str">
        <f>IF(K8&lt;&gt;"",VLOOKUP(K8,Keuzemogelijkheden!$A$2:$E$6,4,FALSE),"")</f>
        <v>Maak een keuze in de kolom 'Antwoord fase'</v>
      </c>
      <c r="O8" s="67" t="str">
        <f>IF(K8=Keuzemogelijkheden!$A$2,$J8*Keuzemogelijkheden!$E$2,IF(K8=Keuzemogelijkheden!$A$3,$J8*Keuzemogelijkheden!$E$3,IF(K8=Keuzemogelijkheden!$A$4,$J8*Keuzemogelijkheden!$E$4,IF(K8=Keuzemogelijkheden!$A$5,$J8*Keuzemogelijkheden!$E$5,"0"))))</f>
        <v>0</v>
      </c>
    </row>
    <row r="9" spans="1:15" ht="14.25" x14ac:dyDescent="0.2">
      <c r="A9" s="56"/>
      <c r="B9" s="56"/>
      <c r="C9" s="56" t="s">
        <v>186</v>
      </c>
      <c r="D9" s="56" t="s">
        <v>30</v>
      </c>
      <c r="E9" s="57"/>
      <c r="F9" s="57"/>
      <c r="G9" s="58"/>
      <c r="H9" s="68"/>
      <c r="I9" s="68"/>
      <c r="J9" s="61"/>
      <c r="K9" s="62"/>
      <c r="L9" s="63"/>
      <c r="M9" s="63"/>
      <c r="N9" s="63"/>
      <c r="O9" s="64"/>
    </row>
    <row r="10" spans="1:15" ht="51" x14ac:dyDescent="0.2">
      <c r="A10" s="56"/>
      <c r="B10" s="56"/>
      <c r="C10" s="56"/>
      <c r="D10" s="56"/>
      <c r="E10" s="57" t="s">
        <v>157</v>
      </c>
      <c r="F10" s="57">
        <v>2214</v>
      </c>
      <c r="G10" s="58" t="s">
        <v>139</v>
      </c>
      <c r="H10" s="63" t="s">
        <v>16</v>
      </c>
      <c r="I10" s="63" t="s">
        <v>155</v>
      </c>
      <c r="J10" s="65">
        <v>3</v>
      </c>
      <c r="K10" s="16" t="s">
        <v>17</v>
      </c>
      <c r="L10" s="66" t="str">
        <f>IF(K10&lt;&gt;"",VLOOKUP(K10,Keuzemogelijkheden!$A$2:$E$6,2,FALSE),"")</f>
        <v>Maak een keuze in de kolom 'Antwoord fase'</v>
      </c>
      <c r="M10" s="66" t="str">
        <f>IF(K10&lt;&gt;"",VLOOKUP(K10,Keuzemogelijkheden!$A$2:$E$6,3,FALSE),"")</f>
        <v>Maak een keuze in de kolom 'Antwoord fase'</v>
      </c>
      <c r="N10" s="66" t="str">
        <f>IF(K10&lt;&gt;"",VLOOKUP(K10,Keuzemogelijkheden!$A$2:$E$6,4,FALSE),"")</f>
        <v>Maak een keuze in de kolom 'Antwoord fase'</v>
      </c>
      <c r="O10" s="67" t="str">
        <f>IF(K10=Keuzemogelijkheden!$A$2,$J10*Keuzemogelijkheden!$E$2,IF(K10=Keuzemogelijkheden!$A$3,$J10*Keuzemogelijkheden!$E$3,IF(K10=Keuzemogelijkheden!$A$4,$J10*Keuzemogelijkheden!$E$4,IF(K10=Keuzemogelijkheden!$A$5,$J10*Keuzemogelijkheden!$E$5,"0"))))</f>
        <v>0</v>
      </c>
    </row>
    <row r="11" spans="1:15" ht="14.25" x14ac:dyDescent="0.2">
      <c r="A11" s="56"/>
      <c r="B11" s="56"/>
      <c r="C11" s="56" t="s">
        <v>162</v>
      </c>
      <c r="D11" s="56" t="s">
        <v>31</v>
      </c>
      <c r="E11" s="57"/>
      <c r="F11" s="57"/>
      <c r="G11" s="58"/>
      <c r="H11" s="68"/>
      <c r="I11" s="68"/>
      <c r="J11" s="61"/>
      <c r="K11" s="62"/>
      <c r="L11" s="63"/>
      <c r="M11" s="63"/>
      <c r="N11" s="63"/>
      <c r="O11" s="64"/>
    </row>
    <row r="12" spans="1:15" ht="76.5" x14ac:dyDescent="0.2">
      <c r="A12" s="56"/>
      <c r="B12" s="56"/>
      <c r="C12" s="56"/>
      <c r="D12" s="56"/>
      <c r="E12" s="57" t="s">
        <v>157</v>
      </c>
      <c r="F12" s="57">
        <v>1883</v>
      </c>
      <c r="G12" s="58" t="s">
        <v>187</v>
      </c>
      <c r="H12" s="63" t="s">
        <v>108</v>
      </c>
      <c r="I12" s="63" t="s">
        <v>155</v>
      </c>
      <c r="J12" s="65">
        <v>9</v>
      </c>
      <c r="K12" s="16" t="s">
        <v>17</v>
      </c>
      <c r="L12" s="66" t="str">
        <f>IF(K12&lt;&gt;"",VLOOKUP(K12,Keuzemogelijkheden!$A$2:$E$6,2,FALSE),"")</f>
        <v>Maak een keuze in de kolom 'Antwoord fase'</v>
      </c>
      <c r="M12" s="66" t="str">
        <f>IF(K12&lt;&gt;"",VLOOKUP(K12,Keuzemogelijkheden!$A$2:$E$6,3,FALSE),"")</f>
        <v>Maak een keuze in de kolom 'Antwoord fase'</v>
      </c>
      <c r="N12" s="66" t="str">
        <f>IF(K12&lt;&gt;"",VLOOKUP(K12,Keuzemogelijkheden!$A$2:$E$6,4,FALSE),"")</f>
        <v>Maak een keuze in de kolom 'Antwoord fase'</v>
      </c>
      <c r="O12" s="67" t="str">
        <f>IF(K12=Keuzemogelijkheden!$A$2,$J12*Keuzemogelijkheden!$E$2,IF(K12=Keuzemogelijkheden!$A$3,$J12*Keuzemogelijkheden!$E$3,IF(K12=Keuzemogelijkheden!$A$4,$J12*Keuzemogelijkheden!$E$4,IF(K12=Keuzemogelijkheden!$A$5,$J12*Keuzemogelijkheden!$E$5,"0"))))</f>
        <v>0</v>
      </c>
    </row>
    <row r="13" spans="1:15" ht="14.25" x14ac:dyDescent="0.2">
      <c r="A13" s="56"/>
      <c r="B13" s="56"/>
      <c r="C13" s="56" t="s">
        <v>166</v>
      </c>
      <c r="D13" s="56" t="s">
        <v>35</v>
      </c>
      <c r="E13" s="57"/>
      <c r="F13" s="57"/>
      <c r="G13" s="58"/>
      <c r="H13" s="68"/>
      <c r="I13" s="68"/>
      <c r="J13" s="61"/>
      <c r="K13" s="62"/>
      <c r="L13" s="63"/>
      <c r="M13" s="63"/>
      <c r="N13" s="63"/>
      <c r="O13" s="64"/>
    </row>
    <row r="14" spans="1:15" ht="76.5" x14ac:dyDescent="0.2">
      <c r="A14" s="56"/>
      <c r="B14" s="56"/>
      <c r="C14" s="56"/>
      <c r="D14" s="56"/>
      <c r="E14" s="57" t="s">
        <v>164</v>
      </c>
      <c r="F14" s="57">
        <v>2206</v>
      </c>
      <c r="G14" s="58" t="s">
        <v>140</v>
      </c>
      <c r="H14" s="63" t="s">
        <v>16</v>
      </c>
      <c r="I14" s="63" t="s">
        <v>155</v>
      </c>
      <c r="J14" s="65">
        <v>9</v>
      </c>
      <c r="K14" s="16" t="s">
        <v>17</v>
      </c>
      <c r="L14" s="66" t="str">
        <f>IF(K14&lt;&gt;"",VLOOKUP(K14,Keuzemogelijkheden!$A$2:$E$6,2,FALSE),"")</f>
        <v>Maak een keuze in de kolom 'Antwoord fase'</v>
      </c>
      <c r="M14" s="66" t="str">
        <f>IF(K14&lt;&gt;"",VLOOKUP(K14,Keuzemogelijkheden!$A$2:$E$6,3,FALSE),"")</f>
        <v>Maak een keuze in de kolom 'Antwoord fase'</v>
      </c>
      <c r="N14" s="66" t="str">
        <f>IF(K14&lt;&gt;"",VLOOKUP(K14,Keuzemogelijkheden!$A$2:$E$6,4,FALSE),"")</f>
        <v>Maak een keuze in de kolom 'Antwoord fase'</v>
      </c>
      <c r="O14" s="67" t="str">
        <f>IF(K14=Keuzemogelijkheden!$A$2,$J14*Keuzemogelijkheden!$E$2,IF(K14=Keuzemogelijkheden!$A$3,$J14*Keuzemogelijkheden!$E$3,IF(K14=Keuzemogelijkheden!$A$4,$J14*Keuzemogelijkheden!$E$4,IF(K14=Keuzemogelijkheden!$A$5,$J14*Keuzemogelijkheden!$E$5,"0"))))</f>
        <v>0</v>
      </c>
    </row>
    <row r="15" spans="1:15" ht="63.75" x14ac:dyDescent="0.2">
      <c r="A15" s="56"/>
      <c r="B15" s="56"/>
      <c r="C15" s="56"/>
      <c r="D15" s="56"/>
      <c r="E15" s="57" t="s">
        <v>188</v>
      </c>
      <c r="F15" s="57">
        <v>2209</v>
      </c>
      <c r="G15" s="58" t="s">
        <v>141</v>
      </c>
      <c r="H15" s="63" t="s">
        <v>16</v>
      </c>
      <c r="I15" s="63" t="s">
        <v>155</v>
      </c>
      <c r="J15" s="65">
        <v>9</v>
      </c>
      <c r="K15" s="16" t="s">
        <v>17</v>
      </c>
      <c r="L15" s="66" t="str">
        <f>IF(K15&lt;&gt;"",VLOOKUP(K15,Keuzemogelijkheden!$A$2:$E$6,2,FALSE),"")</f>
        <v>Maak een keuze in de kolom 'Antwoord fase'</v>
      </c>
      <c r="M15" s="66" t="str">
        <f>IF(K15&lt;&gt;"",VLOOKUP(K15,Keuzemogelijkheden!$A$2:$E$6,3,FALSE),"")</f>
        <v>Maak een keuze in de kolom 'Antwoord fase'</v>
      </c>
      <c r="N15" s="66" t="str">
        <f>IF(K15&lt;&gt;"",VLOOKUP(K15,Keuzemogelijkheden!$A$2:$E$6,4,FALSE),"")</f>
        <v>Maak een keuze in de kolom 'Antwoord fase'</v>
      </c>
      <c r="O15" s="67" t="str">
        <f>IF(K15=Keuzemogelijkheden!$A$2,$J15*Keuzemogelijkheden!$E$2,IF(K15=Keuzemogelijkheden!$A$3,$J15*Keuzemogelijkheden!$E$3,IF(K15=Keuzemogelijkheden!$A$4,$J15*Keuzemogelijkheden!$E$4,IF(K15=Keuzemogelijkheden!$A$5,$J15*Keuzemogelijkheden!$E$5,"0"))))</f>
        <v>0</v>
      </c>
    </row>
    <row r="16" spans="1:15" ht="14.25" x14ac:dyDescent="0.2">
      <c r="A16" s="56"/>
      <c r="B16" s="56"/>
      <c r="C16" s="56" t="s">
        <v>156</v>
      </c>
      <c r="D16" s="56" t="s">
        <v>33</v>
      </c>
      <c r="E16" s="57"/>
      <c r="F16" s="57"/>
      <c r="G16" s="58"/>
      <c r="H16" s="68"/>
      <c r="I16" s="68"/>
      <c r="J16" s="61"/>
      <c r="K16" s="62"/>
      <c r="L16" s="63"/>
      <c r="M16" s="63"/>
      <c r="N16" s="63"/>
      <c r="O16" s="64"/>
    </row>
    <row r="17" spans="1:15" ht="51" x14ac:dyDescent="0.2">
      <c r="A17" s="56"/>
      <c r="B17" s="56"/>
      <c r="C17" s="56"/>
      <c r="D17" s="56"/>
      <c r="E17" s="57" t="s">
        <v>164</v>
      </c>
      <c r="F17" s="57">
        <v>2213</v>
      </c>
      <c r="G17" s="58" t="s">
        <v>142</v>
      </c>
      <c r="H17" s="63" t="s">
        <v>16</v>
      </c>
      <c r="I17" s="63" t="s">
        <v>155</v>
      </c>
      <c r="J17" s="65">
        <v>3</v>
      </c>
      <c r="K17" s="16" t="s">
        <v>17</v>
      </c>
      <c r="L17" s="66" t="str">
        <f>IF(K17&lt;&gt;"",VLOOKUP(K17,Keuzemogelijkheden!$A$2:$E$6,2,FALSE),"")</f>
        <v>Maak een keuze in de kolom 'Antwoord fase'</v>
      </c>
      <c r="M17" s="66" t="str">
        <f>IF(K17&lt;&gt;"",VLOOKUP(K17,Keuzemogelijkheden!$A$2:$E$6,3,FALSE),"")</f>
        <v>Maak een keuze in de kolom 'Antwoord fase'</v>
      </c>
      <c r="N17" s="66" t="str">
        <f>IF(K17&lt;&gt;"",VLOOKUP(K17,Keuzemogelijkheden!$A$2:$E$6,4,FALSE),"")</f>
        <v>Maak een keuze in de kolom 'Antwoord fase'</v>
      </c>
      <c r="O17" s="67" t="str">
        <f>IF(K17=Keuzemogelijkheden!$A$2,$J17*Keuzemogelijkheden!$E$2,IF(K17=Keuzemogelijkheden!$A$3,$J17*Keuzemogelijkheden!$E$3,IF(K17=Keuzemogelijkheden!$A$4,$J17*Keuzemogelijkheden!$E$4,IF(K17=Keuzemogelijkheden!$A$5,$J17*Keuzemogelijkheden!$E$5,"0"))))</f>
        <v>0</v>
      </c>
    </row>
    <row r="18" spans="1:15" ht="14.25" x14ac:dyDescent="0.2">
      <c r="A18" s="56"/>
      <c r="B18" s="56"/>
      <c r="C18" s="56" t="s">
        <v>172</v>
      </c>
      <c r="D18" s="56" t="s">
        <v>34</v>
      </c>
      <c r="E18" s="57"/>
      <c r="F18" s="57"/>
      <c r="G18" s="58"/>
      <c r="H18" s="63"/>
      <c r="I18" s="63"/>
      <c r="J18" s="61"/>
      <c r="K18" s="62"/>
      <c r="L18" s="63"/>
      <c r="M18" s="63"/>
      <c r="N18" s="63"/>
      <c r="O18" s="64"/>
    </row>
    <row r="19" spans="1:15" ht="63.75" x14ac:dyDescent="0.2">
      <c r="A19" s="56"/>
      <c r="B19" s="56"/>
      <c r="C19" s="56"/>
      <c r="D19" s="56"/>
      <c r="E19" s="57" t="s">
        <v>164</v>
      </c>
      <c r="F19" s="57">
        <v>1748</v>
      </c>
      <c r="G19" s="58" t="s">
        <v>125</v>
      </c>
      <c r="H19" s="68" t="s">
        <v>16</v>
      </c>
      <c r="I19" s="68" t="s">
        <v>189</v>
      </c>
      <c r="J19" s="61">
        <v>2</v>
      </c>
      <c r="K19" s="16" t="s">
        <v>17</v>
      </c>
      <c r="L19" s="66" t="str">
        <f>IF(K19&lt;&gt;"",VLOOKUP(K19,Keuzemogelijkheden!$A$2:$E$6,2,FALSE),"")</f>
        <v>Maak een keuze in de kolom 'Antwoord fase'</v>
      </c>
      <c r="M19" s="66" t="str">
        <f>IF(K19&lt;&gt;"",VLOOKUP(K19,Keuzemogelijkheden!$A$2:$E$6,3,FALSE),"")</f>
        <v>Maak een keuze in de kolom 'Antwoord fase'</v>
      </c>
      <c r="N19" s="66" t="str">
        <f>IF(K19&lt;&gt;"",VLOOKUP(K19,Keuzemogelijkheden!$A$2:$E$6,4,FALSE),"")</f>
        <v>Maak een keuze in de kolom 'Antwoord fase'</v>
      </c>
      <c r="O19" s="67" t="str">
        <f>IF(K19=Keuzemogelijkheden!$A$2,$J19*Keuzemogelijkheden!$E$2,IF(K19=Keuzemogelijkheden!$A$3,$J19*Keuzemogelijkheden!$E$3,IF(K19=Keuzemogelijkheden!$A$4,$J19*Keuzemogelijkheden!$E$4,IF(K19=Keuzemogelijkheden!$A$5,$J19*Keuzemogelijkheden!$E$5,"0"))))</f>
        <v>0</v>
      </c>
    </row>
    <row r="20" spans="1:15" ht="14.25" x14ac:dyDescent="0.2">
      <c r="A20" s="56"/>
      <c r="B20" s="56"/>
      <c r="C20" s="56" t="s">
        <v>184</v>
      </c>
      <c r="D20" s="56" t="s">
        <v>32</v>
      </c>
      <c r="E20" s="57"/>
      <c r="F20" s="57"/>
      <c r="G20" s="58"/>
      <c r="H20" s="68"/>
      <c r="I20" s="68"/>
      <c r="J20" s="61"/>
      <c r="K20" s="62"/>
      <c r="L20" s="63"/>
      <c r="M20" s="63"/>
      <c r="N20" s="63"/>
      <c r="O20" s="64"/>
    </row>
    <row r="21" spans="1:15" ht="76.5" x14ac:dyDescent="0.2">
      <c r="A21" s="56"/>
      <c r="B21" s="56"/>
      <c r="C21" s="56"/>
      <c r="D21" s="56"/>
      <c r="E21" s="57" t="s">
        <v>157</v>
      </c>
      <c r="F21" s="57">
        <v>2208</v>
      </c>
      <c r="G21" s="58" t="s">
        <v>143</v>
      </c>
      <c r="H21" s="63" t="s">
        <v>16</v>
      </c>
      <c r="I21" s="63" t="s">
        <v>155</v>
      </c>
      <c r="J21" s="65">
        <v>9</v>
      </c>
      <c r="K21" s="16" t="s">
        <v>17</v>
      </c>
      <c r="L21" s="66" t="str">
        <f>IF(K21&lt;&gt;"",VLOOKUP(K21,Keuzemogelijkheden!$A$2:$E$6,2,FALSE),"")</f>
        <v>Maak een keuze in de kolom 'Antwoord fase'</v>
      </c>
      <c r="M21" s="66" t="str">
        <f>IF(K21&lt;&gt;"",VLOOKUP(K21,Keuzemogelijkheden!$A$2:$E$6,3,FALSE),"")</f>
        <v>Maak een keuze in de kolom 'Antwoord fase'</v>
      </c>
      <c r="N21" s="66" t="str">
        <f>IF(K21&lt;&gt;"",VLOOKUP(K21,Keuzemogelijkheden!$A$2:$E$6,4,FALSE),"")</f>
        <v>Maak een keuze in de kolom 'Antwoord fase'</v>
      </c>
      <c r="O21" s="67" t="str">
        <f>IF(K21=Keuzemogelijkheden!$A$2,$J21*Keuzemogelijkheden!$E$2,IF(K21=Keuzemogelijkheden!$A$3,$J21*Keuzemogelijkheden!$E$3,IF(K21=Keuzemogelijkheden!$A$4,$J21*Keuzemogelijkheden!$E$4,IF(K21=Keuzemogelijkheden!$A$5,$J21*Keuzemogelijkheden!$E$5,"0"))))</f>
        <v>0</v>
      </c>
    </row>
    <row r="22" spans="1:15" ht="14.25" x14ac:dyDescent="0.2">
      <c r="A22" s="56"/>
      <c r="B22" s="56"/>
      <c r="C22" s="56" t="s">
        <v>181</v>
      </c>
      <c r="D22" s="56" t="s">
        <v>67</v>
      </c>
      <c r="E22" s="57"/>
      <c r="F22" s="57"/>
      <c r="G22" s="58"/>
      <c r="H22" s="68"/>
      <c r="I22" s="68"/>
      <c r="J22" s="61"/>
      <c r="K22" s="62"/>
      <c r="L22" s="63"/>
      <c r="M22" s="63"/>
      <c r="N22" s="63"/>
      <c r="O22" s="64"/>
    </row>
    <row r="23" spans="1:15" ht="51" x14ac:dyDescent="0.2">
      <c r="A23" s="56"/>
      <c r="B23" s="56"/>
      <c r="C23" s="56"/>
      <c r="D23" s="56"/>
      <c r="E23" s="57" t="s">
        <v>168</v>
      </c>
      <c r="F23" s="57">
        <v>2093</v>
      </c>
      <c r="G23" s="58" t="s">
        <v>68</v>
      </c>
      <c r="H23" s="68" t="s">
        <v>16</v>
      </c>
      <c r="I23" s="68" t="s">
        <v>155</v>
      </c>
      <c r="J23" s="61">
        <v>3</v>
      </c>
      <c r="K23" s="16" t="s">
        <v>17</v>
      </c>
      <c r="L23" s="66" t="str">
        <f>IF(K23&lt;&gt;"",VLOOKUP(K23,Keuzemogelijkheden!$A$2:$E$6,2,FALSE),"")</f>
        <v>Maak een keuze in de kolom 'Antwoord fase'</v>
      </c>
      <c r="M23" s="66" t="str">
        <f>IF(K23&lt;&gt;"",VLOOKUP(K23,Keuzemogelijkheden!$A$2:$E$6,3,FALSE),"")</f>
        <v>Maak een keuze in de kolom 'Antwoord fase'</v>
      </c>
      <c r="N23" s="66" t="str">
        <f>IF(K23&lt;&gt;"",VLOOKUP(K23,Keuzemogelijkheden!$A$2:$E$6,4,FALSE),"")</f>
        <v>Maak een keuze in de kolom 'Antwoord fase'</v>
      </c>
      <c r="O23" s="67" t="str">
        <f>IF(K23=Keuzemogelijkheden!$A$2,$J23*Keuzemogelijkheden!$E$2,IF(K23=Keuzemogelijkheden!$A$3,$J23*Keuzemogelijkheden!$E$3,IF(K23=Keuzemogelijkheden!$A$4,$J23*Keuzemogelijkheden!$E$4,IF(K23=Keuzemogelijkheden!$A$5,$J23*Keuzemogelijkheden!$E$5,"0"))))</f>
        <v>0</v>
      </c>
    </row>
    <row r="24" spans="1:15" ht="14.25" x14ac:dyDescent="0.2">
      <c r="A24" s="56"/>
      <c r="B24" s="56"/>
      <c r="C24" s="56" t="s">
        <v>151</v>
      </c>
      <c r="D24" s="56" t="s">
        <v>64</v>
      </c>
      <c r="E24" s="57"/>
      <c r="F24" s="57"/>
      <c r="G24" s="58"/>
      <c r="H24" s="63"/>
      <c r="I24" s="63"/>
      <c r="J24" s="61"/>
      <c r="K24" s="62"/>
      <c r="L24" s="63"/>
      <c r="M24" s="63"/>
      <c r="N24" s="63"/>
      <c r="O24" s="64"/>
    </row>
    <row r="25" spans="1:15" ht="51" x14ac:dyDescent="0.2">
      <c r="A25" s="56"/>
      <c r="B25" s="56"/>
      <c r="C25" s="56"/>
      <c r="D25" s="56"/>
      <c r="E25" s="57" t="s">
        <v>185</v>
      </c>
      <c r="F25" s="57">
        <v>2116</v>
      </c>
      <c r="G25" s="58" t="s">
        <v>65</v>
      </c>
      <c r="H25" s="68" t="s">
        <v>16</v>
      </c>
      <c r="I25" s="68" t="s">
        <v>155</v>
      </c>
      <c r="J25" s="61">
        <v>3</v>
      </c>
      <c r="K25" s="16" t="s">
        <v>17</v>
      </c>
      <c r="L25" s="66" t="str">
        <f>IF(K25&lt;&gt;"",VLOOKUP(K25,Keuzemogelijkheden!$A$2:$E$6,2,FALSE),"")</f>
        <v>Maak een keuze in de kolom 'Antwoord fase'</v>
      </c>
      <c r="M25" s="66" t="str">
        <f>IF(K25&lt;&gt;"",VLOOKUP(K25,Keuzemogelijkheden!$A$2:$E$6,3,FALSE),"")</f>
        <v>Maak een keuze in de kolom 'Antwoord fase'</v>
      </c>
      <c r="N25" s="66" t="str">
        <f>IF(K25&lt;&gt;"",VLOOKUP(K25,Keuzemogelijkheden!$A$2:$E$6,4,FALSE),"")</f>
        <v>Maak een keuze in de kolom 'Antwoord fase'</v>
      </c>
      <c r="O25" s="67" t="str">
        <f>IF(K25=Keuzemogelijkheden!$A$2,$J25*Keuzemogelijkheden!$E$2,IF(K25=Keuzemogelijkheden!$A$3,$J25*Keuzemogelijkheden!$E$3,IF(K25=Keuzemogelijkheden!$A$4,$J25*Keuzemogelijkheden!$E$4,IF(K25=Keuzemogelijkheden!$A$5,$J25*Keuzemogelijkheden!$E$5,"0"))))</f>
        <v>0</v>
      </c>
    </row>
    <row r="26" spans="1:15" ht="14.25" x14ac:dyDescent="0.2">
      <c r="A26" s="56" t="s">
        <v>186</v>
      </c>
      <c r="B26" s="56" t="s">
        <v>230</v>
      </c>
      <c r="C26" s="56"/>
      <c r="D26" s="56"/>
      <c r="E26" s="57"/>
      <c r="F26" s="57"/>
      <c r="G26" s="58"/>
      <c r="H26" s="63"/>
      <c r="I26" s="63"/>
      <c r="J26" s="61"/>
      <c r="K26" s="62"/>
      <c r="L26" s="63"/>
      <c r="M26" s="63"/>
      <c r="N26" s="63"/>
      <c r="O26" s="64"/>
    </row>
    <row r="27" spans="1:15" ht="14.25" x14ac:dyDescent="0.2">
      <c r="A27" s="56"/>
      <c r="B27" s="56"/>
      <c r="C27" s="56" t="s">
        <v>156</v>
      </c>
      <c r="D27" s="56" t="s">
        <v>231</v>
      </c>
      <c r="E27" s="57"/>
      <c r="F27" s="57"/>
      <c r="G27" s="58"/>
      <c r="H27" s="63"/>
      <c r="I27" s="63"/>
      <c r="J27" s="61"/>
      <c r="K27" s="62"/>
      <c r="L27" s="63"/>
      <c r="M27" s="63"/>
      <c r="N27" s="63"/>
      <c r="O27" s="64"/>
    </row>
    <row r="28" spans="1:15" ht="51" x14ac:dyDescent="0.2">
      <c r="A28" s="56"/>
      <c r="B28" s="56"/>
      <c r="C28" s="56"/>
      <c r="D28" s="56"/>
      <c r="E28" s="57" t="s">
        <v>232</v>
      </c>
      <c r="F28" s="57">
        <v>648</v>
      </c>
      <c r="G28" s="58" t="s">
        <v>233</v>
      </c>
      <c r="H28" s="63" t="s">
        <v>108</v>
      </c>
      <c r="I28" s="63" t="s">
        <v>234</v>
      </c>
      <c r="J28" s="65">
        <v>5</v>
      </c>
      <c r="K28" s="16" t="s">
        <v>17</v>
      </c>
      <c r="L28" s="66" t="str">
        <f>IF(K28&lt;&gt;"",VLOOKUP(K28,Keuzemogelijkheden!$A$2:$E$6,2,FALSE),"")</f>
        <v>Maak een keuze in de kolom 'Antwoord fase'</v>
      </c>
      <c r="M28" s="66" t="str">
        <f>IF(K28&lt;&gt;"",VLOOKUP(K28,Keuzemogelijkheden!$A$2:$E$6,3,FALSE),"")</f>
        <v>Maak een keuze in de kolom 'Antwoord fase'</v>
      </c>
      <c r="N28" s="66" t="str">
        <f>IF(K28&lt;&gt;"",VLOOKUP(K28,Keuzemogelijkheden!$A$2:$E$6,4,FALSE),"")</f>
        <v>Maak een keuze in de kolom 'Antwoord fase'</v>
      </c>
      <c r="O28" s="67" t="str">
        <f>IF(K28=Keuzemogelijkheden!$A$2,$J28*Keuzemogelijkheden!$E$2,IF(K28=Keuzemogelijkheden!$A$3,$J28*Keuzemogelijkheden!$E$3,IF(K28=Keuzemogelijkheden!$A$4,$J28*Keuzemogelijkheden!$E$4,IF(K28=Keuzemogelijkheden!$A$5,$J28*Keuzemogelijkheden!$E$5,"0"))))</f>
        <v>0</v>
      </c>
    </row>
    <row r="29" spans="1:15" ht="14.25" x14ac:dyDescent="0.2">
      <c r="A29" s="56"/>
      <c r="B29" s="56"/>
      <c r="C29" s="56" t="s">
        <v>181</v>
      </c>
      <c r="D29" s="56" t="s">
        <v>235</v>
      </c>
      <c r="E29" s="57"/>
      <c r="F29" s="57"/>
      <c r="G29" s="58"/>
      <c r="H29" s="68"/>
      <c r="I29" s="68"/>
      <c r="J29" s="61"/>
      <c r="K29" s="62"/>
      <c r="L29" s="63"/>
      <c r="M29" s="63"/>
      <c r="N29" s="63"/>
      <c r="O29" s="64"/>
    </row>
    <row r="30" spans="1:15" ht="51" x14ac:dyDescent="0.2">
      <c r="A30" s="56"/>
      <c r="B30" s="56"/>
      <c r="C30" s="56"/>
      <c r="D30" s="56"/>
      <c r="E30" s="57" t="s">
        <v>236</v>
      </c>
      <c r="F30" s="57">
        <v>199</v>
      </c>
      <c r="G30" s="58" t="s">
        <v>237</v>
      </c>
      <c r="H30" s="63" t="s">
        <v>16</v>
      </c>
      <c r="I30" s="63" t="s">
        <v>234</v>
      </c>
      <c r="J30" s="65">
        <v>3</v>
      </c>
      <c r="K30" s="16" t="s">
        <v>17</v>
      </c>
      <c r="L30" s="66" t="str">
        <f>IF(K30&lt;&gt;"",VLOOKUP(K30,Keuzemogelijkheden!$A$2:$E$6,2,FALSE),"")</f>
        <v>Maak een keuze in de kolom 'Antwoord fase'</v>
      </c>
      <c r="M30" s="66" t="str">
        <f>IF(K30&lt;&gt;"",VLOOKUP(K30,Keuzemogelijkheden!$A$2:$E$6,3,FALSE),"")</f>
        <v>Maak een keuze in de kolom 'Antwoord fase'</v>
      </c>
      <c r="N30" s="66" t="str">
        <f>IF(K30&lt;&gt;"",VLOOKUP(K30,Keuzemogelijkheden!$A$2:$E$6,4,FALSE),"")</f>
        <v>Maak een keuze in de kolom 'Antwoord fase'</v>
      </c>
      <c r="O30" s="67" t="str">
        <f>IF(K30=Keuzemogelijkheden!$A$2,$J30*Keuzemogelijkheden!$E$2,IF(K30=Keuzemogelijkheden!$A$3,$J30*Keuzemogelijkheden!$E$3,IF(K30=Keuzemogelijkheden!$A$4,$J30*Keuzemogelijkheden!$E$4,IF(K30=Keuzemogelijkheden!$A$5,$J30*Keuzemogelijkheden!$E$5,"0"))))</f>
        <v>0</v>
      </c>
    </row>
    <row r="31" spans="1:15" ht="14.25" x14ac:dyDescent="0.2">
      <c r="A31" s="56"/>
      <c r="B31" s="56"/>
      <c r="C31" s="56" t="s">
        <v>185</v>
      </c>
      <c r="D31" s="56" t="s">
        <v>238</v>
      </c>
      <c r="E31" s="57"/>
      <c r="F31" s="57"/>
      <c r="G31" s="58"/>
      <c r="H31" s="68"/>
      <c r="I31" s="68"/>
      <c r="J31" s="61"/>
      <c r="K31" s="62"/>
      <c r="L31" s="63"/>
      <c r="M31" s="63"/>
      <c r="N31" s="63"/>
      <c r="O31" s="64"/>
    </row>
    <row r="32" spans="1:15" ht="51" x14ac:dyDescent="0.2">
      <c r="A32" s="56"/>
      <c r="B32" s="56"/>
      <c r="C32" s="56"/>
      <c r="D32" s="56"/>
      <c r="E32" s="57" t="s">
        <v>239</v>
      </c>
      <c r="F32" s="57">
        <v>512</v>
      </c>
      <c r="G32" s="58" t="s">
        <v>240</v>
      </c>
      <c r="H32" s="63" t="s">
        <v>16</v>
      </c>
      <c r="I32" s="63" t="s">
        <v>234</v>
      </c>
      <c r="J32" s="61">
        <v>2</v>
      </c>
      <c r="K32" s="16" t="s">
        <v>17</v>
      </c>
      <c r="L32" s="66" t="str">
        <f>IF(K32&lt;&gt;"",VLOOKUP(K32,Keuzemogelijkheden!$A$2:$E$6,2,FALSE),"")</f>
        <v>Maak een keuze in de kolom 'Antwoord fase'</v>
      </c>
      <c r="M32" s="66" t="str">
        <f>IF(K32&lt;&gt;"",VLOOKUP(K32,Keuzemogelijkheden!$A$2:$E$6,3,FALSE),"")</f>
        <v>Maak een keuze in de kolom 'Antwoord fase'</v>
      </c>
      <c r="N32" s="66" t="str">
        <f>IF(K32&lt;&gt;"",VLOOKUP(K32,Keuzemogelijkheden!$A$2:$E$6,4,FALSE),"")</f>
        <v>Maak een keuze in de kolom 'Antwoord fase'</v>
      </c>
      <c r="O32" s="67" t="str">
        <f>IF(K32=Keuzemogelijkheden!$A$2,$J32*Keuzemogelijkheden!$E$2,IF(K32=Keuzemogelijkheden!$A$3,$J32*Keuzemogelijkheden!$E$3,IF(K32=Keuzemogelijkheden!$A$4,$J32*Keuzemogelijkheden!$E$4,IF(K32=Keuzemogelijkheden!$A$5,$J32*Keuzemogelijkheden!$E$5,"0"))))</f>
        <v>0</v>
      </c>
    </row>
    <row r="33" spans="1:15" ht="14.25" x14ac:dyDescent="0.2">
      <c r="A33" s="56" t="s">
        <v>162</v>
      </c>
      <c r="B33" s="56" t="s">
        <v>22</v>
      </c>
      <c r="C33" s="56"/>
      <c r="D33" s="56"/>
      <c r="E33" s="57"/>
      <c r="F33" s="57"/>
      <c r="G33" s="58"/>
      <c r="H33" s="68"/>
      <c r="I33" s="68"/>
      <c r="J33" s="61"/>
      <c r="K33" s="62"/>
      <c r="L33" s="63"/>
      <c r="M33" s="63"/>
      <c r="N33" s="63"/>
      <c r="O33" s="64"/>
    </row>
    <row r="34" spans="1:15" ht="14.25" x14ac:dyDescent="0.2">
      <c r="A34" s="56"/>
      <c r="B34" s="56"/>
      <c r="C34" s="56" t="s">
        <v>152</v>
      </c>
      <c r="D34" s="56" t="s">
        <v>111</v>
      </c>
      <c r="E34" s="57"/>
      <c r="F34" s="57"/>
      <c r="G34" s="58"/>
      <c r="H34" s="63"/>
      <c r="I34" s="63"/>
      <c r="J34" s="65"/>
      <c r="K34" s="62"/>
      <c r="L34" s="63"/>
      <c r="M34" s="63"/>
      <c r="N34" s="63"/>
      <c r="O34" s="64"/>
    </row>
    <row r="35" spans="1:15" ht="76.5" x14ac:dyDescent="0.2">
      <c r="A35" s="56"/>
      <c r="B35" s="56"/>
      <c r="C35" s="56"/>
      <c r="D35" s="56"/>
      <c r="E35" s="57" t="s">
        <v>190</v>
      </c>
      <c r="F35" s="57">
        <v>1902</v>
      </c>
      <c r="G35" s="58" t="s">
        <v>191</v>
      </c>
      <c r="H35" s="68" t="s">
        <v>16</v>
      </c>
      <c r="I35" s="68" t="s">
        <v>155</v>
      </c>
      <c r="J35" s="61">
        <v>3</v>
      </c>
      <c r="K35" s="16" t="s">
        <v>17</v>
      </c>
      <c r="L35" s="66" t="str">
        <f>IF(K35&lt;&gt;"",VLOOKUP(K35,Keuzemogelijkheden!$A$2:$E$6,2,FALSE),"")</f>
        <v>Maak een keuze in de kolom 'Antwoord fase'</v>
      </c>
      <c r="M35" s="66" t="str">
        <f>IF(K35&lt;&gt;"",VLOOKUP(K35,Keuzemogelijkheden!$A$2:$E$6,3,FALSE),"")</f>
        <v>Maak een keuze in de kolom 'Antwoord fase'</v>
      </c>
      <c r="N35" s="66" t="str">
        <f>IF(K35&lt;&gt;"",VLOOKUP(K35,Keuzemogelijkheden!$A$2:$E$6,4,FALSE),"")</f>
        <v>Maak een keuze in de kolom 'Antwoord fase'</v>
      </c>
      <c r="O35" s="67" t="str">
        <f>IF(K35=Keuzemogelijkheden!$A$2,$J35*Keuzemogelijkheden!$E$2,IF(K35=Keuzemogelijkheden!$A$3,$J35*Keuzemogelijkheden!$E$3,IF(K35=Keuzemogelijkheden!$A$4,$J35*Keuzemogelijkheden!$E$4,IF(K35=Keuzemogelijkheden!$A$5,$J35*Keuzemogelijkheden!$E$5,"0"))))</f>
        <v>0</v>
      </c>
    </row>
    <row r="36" spans="1:15" ht="14.25" x14ac:dyDescent="0.2">
      <c r="A36" s="56"/>
      <c r="B36" s="56"/>
      <c r="C36" s="56" t="s">
        <v>182</v>
      </c>
      <c r="D36" s="56" t="s">
        <v>36</v>
      </c>
      <c r="E36" s="57"/>
      <c r="F36" s="57"/>
      <c r="G36" s="58"/>
      <c r="H36" s="63"/>
      <c r="I36" s="63"/>
      <c r="J36" s="65"/>
      <c r="K36" s="62"/>
      <c r="L36" s="63"/>
      <c r="M36" s="63"/>
      <c r="N36" s="63"/>
      <c r="O36" s="64"/>
    </row>
    <row r="37" spans="1:15" ht="51" x14ac:dyDescent="0.2">
      <c r="A37" s="56"/>
      <c r="B37" s="56"/>
      <c r="C37" s="56"/>
      <c r="D37" s="56"/>
      <c r="E37" s="57" t="s">
        <v>157</v>
      </c>
      <c r="F37" s="57">
        <v>1091</v>
      </c>
      <c r="G37" s="58" t="s">
        <v>69</v>
      </c>
      <c r="H37" s="68" t="s">
        <v>16</v>
      </c>
      <c r="I37" s="68" t="s">
        <v>155</v>
      </c>
      <c r="J37" s="61">
        <v>3</v>
      </c>
      <c r="K37" s="16" t="s">
        <v>17</v>
      </c>
      <c r="L37" s="66" t="str">
        <f>IF(K37&lt;&gt;"",VLOOKUP(K37,Keuzemogelijkheden!$A$2:$E$6,2,FALSE),"")</f>
        <v>Maak een keuze in de kolom 'Antwoord fase'</v>
      </c>
      <c r="M37" s="66" t="str">
        <f>IF(K37&lt;&gt;"",VLOOKUP(K37,Keuzemogelijkheden!$A$2:$E$6,3,FALSE),"")</f>
        <v>Maak een keuze in de kolom 'Antwoord fase'</v>
      </c>
      <c r="N37" s="66" t="str">
        <f>IF(K37&lt;&gt;"",VLOOKUP(K37,Keuzemogelijkheden!$A$2:$E$6,4,FALSE),"")</f>
        <v>Maak een keuze in de kolom 'Antwoord fase'</v>
      </c>
      <c r="O37" s="67" t="str">
        <f>IF(K37=Keuzemogelijkheden!$A$2,$J37*Keuzemogelijkheden!$E$2,IF(K37=Keuzemogelijkheden!$A$3,$J37*Keuzemogelijkheden!$E$3,IF(K37=Keuzemogelijkheden!$A$4,$J37*Keuzemogelijkheden!$E$4,IF(K37=Keuzemogelijkheden!$A$5,$J37*Keuzemogelijkheden!$E$5,"0"))))</f>
        <v>0</v>
      </c>
    </row>
    <row r="38" spans="1:15" ht="89.25" x14ac:dyDescent="0.2">
      <c r="A38" s="56"/>
      <c r="B38" s="56"/>
      <c r="C38" s="56"/>
      <c r="D38" s="56"/>
      <c r="E38" s="57" t="s">
        <v>168</v>
      </c>
      <c r="F38" s="57">
        <v>2210</v>
      </c>
      <c r="G38" s="58" t="s">
        <v>192</v>
      </c>
      <c r="H38" s="68" t="s">
        <v>16</v>
      </c>
      <c r="I38" s="68" t="s">
        <v>155</v>
      </c>
      <c r="J38" s="61">
        <v>17</v>
      </c>
      <c r="K38" s="16" t="s">
        <v>17</v>
      </c>
      <c r="L38" s="66" t="str">
        <f>IF(K38&lt;&gt;"",VLOOKUP(K38,Keuzemogelijkheden!$A$2:$E$6,2,FALSE),"")</f>
        <v>Maak een keuze in de kolom 'Antwoord fase'</v>
      </c>
      <c r="M38" s="66" t="str">
        <f>IF(K38&lt;&gt;"",VLOOKUP(K38,Keuzemogelijkheden!$A$2:$E$6,3,FALSE),"")</f>
        <v>Maak een keuze in de kolom 'Antwoord fase'</v>
      </c>
      <c r="N38" s="66" t="str">
        <f>IF(K38&lt;&gt;"",VLOOKUP(K38,Keuzemogelijkheden!$A$2:$E$6,4,FALSE),"")</f>
        <v>Maak een keuze in de kolom 'Antwoord fase'</v>
      </c>
      <c r="O38" s="67" t="str">
        <f>IF(K38=Keuzemogelijkheden!$A$2,$J38*Keuzemogelijkheden!$E$2,IF(K38=Keuzemogelijkheden!$A$3,$J38*Keuzemogelijkheden!$E$3,IF(K38=Keuzemogelijkheden!$A$4,$J38*Keuzemogelijkheden!$E$4,IF(K38=Keuzemogelijkheden!$A$5,$J38*Keuzemogelijkheden!$E$5,"0"))))</f>
        <v>0</v>
      </c>
    </row>
    <row r="39" spans="1:15" ht="14.25" x14ac:dyDescent="0.2">
      <c r="A39" s="56"/>
      <c r="B39" s="56"/>
      <c r="C39" s="56" t="s">
        <v>186</v>
      </c>
      <c r="D39" s="56" t="s">
        <v>37</v>
      </c>
      <c r="E39" s="57"/>
      <c r="F39" s="57"/>
      <c r="G39" s="58"/>
      <c r="H39" s="63"/>
      <c r="I39" s="63"/>
      <c r="J39" s="65"/>
      <c r="K39" s="62"/>
      <c r="L39" s="63"/>
      <c r="M39" s="63"/>
      <c r="N39" s="63"/>
      <c r="O39" s="64"/>
    </row>
    <row r="40" spans="1:15" ht="76.5" x14ac:dyDescent="0.2">
      <c r="A40" s="56"/>
      <c r="B40" s="56"/>
      <c r="C40" s="56"/>
      <c r="D40" s="56"/>
      <c r="E40" s="57" t="s">
        <v>181</v>
      </c>
      <c r="F40" s="57">
        <v>1652</v>
      </c>
      <c r="G40" s="58" t="s">
        <v>193</v>
      </c>
      <c r="H40" s="68" t="s">
        <v>108</v>
      </c>
      <c r="I40" s="68" t="s">
        <v>155</v>
      </c>
      <c r="J40" s="61">
        <v>3</v>
      </c>
      <c r="K40" s="16" t="s">
        <v>17</v>
      </c>
      <c r="L40" s="66" t="str">
        <f>IF(K40&lt;&gt;"",VLOOKUP(K40,Keuzemogelijkheden!$A$2:$E$6,2,FALSE),"")</f>
        <v>Maak een keuze in de kolom 'Antwoord fase'</v>
      </c>
      <c r="M40" s="66" t="str">
        <f>IF(K40&lt;&gt;"",VLOOKUP(K40,Keuzemogelijkheden!$A$2:$E$6,3,FALSE),"")</f>
        <v>Maak een keuze in de kolom 'Antwoord fase'</v>
      </c>
      <c r="N40" s="66" t="str">
        <f>IF(K40&lt;&gt;"",VLOOKUP(K40,Keuzemogelijkheden!$A$2:$E$6,4,FALSE),"")</f>
        <v>Maak een keuze in de kolom 'Antwoord fase'</v>
      </c>
      <c r="O40" s="67" t="str">
        <f>IF(K40=Keuzemogelijkheden!$A$2,$J40*Keuzemogelijkheden!$E$2,IF(K40=Keuzemogelijkheden!$A$3,$J40*Keuzemogelijkheden!$E$3,IF(K40=Keuzemogelijkheden!$A$4,$J40*Keuzemogelijkheden!$E$4,IF(K40=Keuzemogelijkheden!$A$5,$J40*Keuzemogelijkheden!$E$5,"0"))))</f>
        <v>0</v>
      </c>
    </row>
    <row r="41" spans="1:15" ht="76.5" x14ac:dyDescent="0.2">
      <c r="A41" s="56"/>
      <c r="B41" s="56"/>
      <c r="C41" s="56"/>
      <c r="D41" s="56"/>
      <c r="E41" s="57" t="s">
        <v>185</v>
      </c>
      <c r="F41" s="57">
        <v>1171</v>
      </c>
      <c r="G41" s="58" t="s">
        <v>194</v>
      </c>
      <c r="H41" s="63" t="s">
        <v>108</v>
      </c>
      <c r="I41" s="63" t="s">
        <v>155</v>
      </c>
      <c r="J41" s="65">
        <v>2</v>
      </c>
      <c r="K41" s="16" t="s">
        <v>17</v>
      </c>
      <c r="L41" s="66" t="str">
        <f>IF(K41&lt;&gt;"",VLOOKUP(K41,Keuzemogelijkheden!$A$2:$E$6,2,FALSE),"")</f>
        <v>Maak een keuze in de kolom 'Antwoord fase'</v>
      </c>
      <c r="M41" s="66" t="str">
        <f>IF(K41&lt;&gt;"",VLOOKUP(K41,Keuzemogelijkheden!$A$2:$E$6,3,FALSE),"")</f>
        <v>Maak een keuze in de kolom 'Antwoord fase'</v>
      </c>
      <c r="N41" s="66" t="str">
        <f>IF(K41&lt;&gt;"",VLOOKUP(K41,Keuzemogelijkheden!$A$2:$E$6,4,FALSE),"")</f>
        <v>Maak een keuze in de kolom 'Antwoord fase'</v>
      </c>
      <c r="O41" s="67" t="str">
        <f>IF(K41=Keuzemogelijkheden!$A$2,$J41*Keuzemogelijkheden!$E$2,IF(K41=Keuzemogelijkheden!$A$3,$J41*Keuzemogelijkheden!$E$3,IF(K41=Keuzemogelijkheden!$A$4,$J41*Keuzemogelijkheden!$E$4,IF(K41=Keuzemogelijkheden!$A$5,$J41*Keuzemogelijkheden!$E$5,"0"))))</f>
        <v>0</v>
      </c>
    </row>
    <row r="42" spans="1:15" ht="76.5" x14ac:dyDescent="0.2">
      <c r="A42" s="56"/>
      <c r="B42" s="56"/>
      <c r="C42" s="56"/>
      <c r="D42" s="56"/>
      <c r="E42" s="57" t="s">
        <v>195</v>
      </c>
      <c r="F42" s="57">
        <v>1285</v>
      </c>
      <c r="G42" s="58" t="s">
        <v>196</v>
      </c>
      <c r="H42" s="63" t="s">
        <v>108</v>
      </c>
      <c r="I42" s="63" t="s">
        <v>155</v>
      </c>
      <c r="J42" s="65">
        <v>3</v>
      </c>
      <c r="K42" s="16" t="s">
        <v>17</v>
      </c>
      <c r="L42" s="66" t="str">
        <f>IF(K42&lt;&gt;"",VLOOKUP(K42,Keuzemogelijkheden!$A$2:$E$6,2,FALSE),"")</f>
        <v>Maak een keuze in de kolom 'Antwoord fase'</v>
      </c>
      <c r="M42" s="66" t="str">
        <f>IF(K42&lt;&gt;"",VLOOKUP(K42,Keuzemogelijkheden!$A$2:$E$6,3,FALSE),"")</f>
        <v>Maak een keuze in de kolom 'Antwoord fase'</v>
      </c>
      <c r="N42" s="66" t="str">
        <f>IF(K42&lt;&gt;"",VLOOKUP(K42,Keuzemogelijkheden!$A$2:$E$6,4,FALSE),"")</f>
        <v>Maak een keuze in de kolom 'Antwoord fase'</v>
      </c>
      <c r="O42" s="67" t="str">
        <f>IF(K42=Keuzemogelijkheden!$A$2,$J42*Keuzemogelijkheden!$E$2,IF(K42=Keuzemogelijkheden!$A$3,$J42*Keuzemogelijkheden!$E$3,IF(K42=Keuzemogelijkheden!$A$4,$J42*Keuzemogelijkheden!$E$4,IF(K42=Keuzemogelijkheden!$A$5,$J42*Keuzemogelijkheden!$E$5,"0"))))</f>
        <v>0</v>
      </c>
    </row>
    <row r="43" spans="1:15" ht="51" x14ac:dyDescent="0.2">
      <c r="A43" s="56"/>
      <c r="B43" s="56"/>
      <c r="C43" s="56"/>
      <c r="D43" s="56"/>
      <c r="E43" s="57" t="s">
        <v>179</v>
      </c>
      <c r="F43" s="57">
        <v>1130</v>
      </c>
      <c r="G43" s="58" t="s">
        <v>71</v>
      </c>
      <c r="H43" s="68" t="s">
        <v>108</v>
      </c>
      <c r="I43" s="68" t="s">
        <v>155</v>
      </c>
      <c r="J43" s="61">
        <v>9</v>
      </c>
      <c r="K43" s="16" t="s">
        <v>17</v>
      </c>
      <c r="L43" s="66" t="str">
        <f>IF(K43&lt;&gt;"",VLOOKUP(K43,Keuzemogelijkheden!$A$2:$E$6,2,FALSE),"")</f>
        <v>Maak een keuze in de kolom 'Antwoord fase'</v>
      </c>
      <c r="M43" s="66" t="str">
        <f>IF(K43&lt;&gt;"",VLOOKUP(K43,Keuzemogelijkheden!$A$2:$E$6,3,FALSE),"")</f>
        <v>Maak een keuze in de kolom 'Antwoord fase'</v>
      </c>
      <c r="N43" s="66" t="str">
        <f>IF(K43&lt;&gt;"",VLOOKUP(K43,Keuzemogelijkheden!$A$2:$E$6,4,FALSE),"")</f>
        <v>Maak een keuze in de kolom 'Antwoord fase'</v>
      </c>
      <c r="O43" s="67" t="str">
        <f>IF(K43=Keuzemogelijkheden!$A$2,$J43*Keuzemogelijkheden!$E$2,IF(K43=Keuzemogelijkheden!$A$3,$J43*Keuzemogelijkheden!$E$3,IF(K43=Keuzemogelijkheden!$A$4,$J43*Keuzemogelijkheden!$E$4,IF(K43=Keuzemogelijkheden!$A$5,$J43*Keuzemogelijkheden!$E$5,"0"))))</f>
        <v>0</v>
      </c>
    </row>
    <row r="44" spans="1:15" ht="63.75" x14ac:dyDescent="0.2">
      <c r="A44" s="56"/>
      <c r="B44" s="56"/>
      <c r="C44" s="56"/>
      <c r="D44" s="56"/>
      <c r="E44" s="57" t="s">
        <v>178</v>
      </c>
      <c r="F44" s="57">
        <v>2086</v>
      </c>
      <c r="G44" s="58" t="s">
        <v>72</v>
      </c>
      <c r="H44" s="63" t="s">
        <v>16</v>
      </c>
      <c r="I44" s="63" t="s">
        <v>155</v>
      </c>
      <c r="J44" s="65">
        <v>2</v>
      </c>
      <c r="K44" s="16" t="s">
        <v>17</v>
      </c>
      <c r="L44" s="66" t="str">
        <f>IF(K44&lt;&gt;"",VLOOKUP(K44,Keuzemogelijkheden!$A$2:$E$6,2,FALSE),"")</f>
        <v>Maak een keuze in de kolom 'Antwoord fase'</v>
      </c>
      <c r="M44" s="66" t="str">
        <f>IF(K44&lt;&gt;"",VLOOKUP(K44,Keuzemogelijkheden!$A$2:$E$6,3,FALSE),"")</f>
        <v>Maak een keuze in de kolom 'Antwoord fase'</v>
      </c>
      <c r="N44" s="66" t="str">
        <f>IF(K44&lt;&gt;"",VLOOKUP(K44,Keuzemogelijkheden!$A$2:$E$6,4,FALSE),"")</f>
        <v>Maak een keuze in de kolom 'Antwoord fase'</v>
      </c>
      <c r="O44" s="67" t="str">
        <f>IF(K44=Keuzemogelijkheden!$A$2,$J44*Keuzemogelijkheden!$E$2,IF(K44=Keuzemogelijkheden!$A$3,$J44*Keuzemogelijkheden!$E$3,IF(K44=Keuzemogelijkheden!$A$4,$J44*Keuzemogelijkheden!$E$4,IF(K44=Keuzemogelijkheden!$A$5,$J44*Keuzemogelijkheden!$E$5,"0"))))</f>
        <v>0</v>
      </c>
    </row>
    <row r="45" spans="1:15" ht="63.75" x14ac:dyDescent="0.2">
      <c r="A45" s="56"/>
      <c r="B45" s="56"/>
      <c r="C45" s="56"/>
      <c r="D45" s="56"/>
      <c r="E45" s="57"/>
      <c r="F45" s="57">
        <v>2197</v>
      </c>
      <c r="G45" s="58" t="s">
        <v>126</v>
      </c>
      <c r="H45" s="63" t="s">
        <v>108</v>
      </c>
      <c r="I45" s="63" t="s">
        <v>155</v>
      </c>
      <c r="J45" s="65">
        <v>3</v>
      </c>
      <c r="K45" s="16" t="s">
        <v>17</v>
      </c>
      <c r="L45" s="66" t="str">
        <f>IF(K45&lt;&gt;"",VLOOKUP(K45,Keuzemogelijkheden!$A$2:$E$6,2,FALSE),"")</f>
        <v>Maak een keuze in de kolom 'Antwoord fase'</v>
      </c>
      <c r="M45" s="66" t="str">
        <f>IF(K45&lt;&gt;"",VLOOKUP(K45,Keuzemogelijkheden!$A$2:$E$6,3,FALSE),"")</f>
        <v>Maak een keuze in de kolom 'Antwoord fase'</v>
      </c>
      <c r="N45" s="66" t="str">
        <f>IF(K45&lt;&gt;"",VLOOKUP(K45,Keuzemogelijkheden!$A$2:$E$6,4,FALSE),"")</f>
        <v>Maak een keuze in de kolom 'Antwoord fase'</v>
      </c>
      <c r="O45" s="67" t="str">
        <f>IF(K45=Keuzemogelijkheden!$A$2,$J45*Keuzemogelijkheden!$E$2,IF(K45=Keuzemogelijkheden!$A$3,$J45*Keuzemogelijkheden!$E$3,IF(K45=Keuzemogelijkheden!$A$4,$J45*Keuzemogelijkheden!$E$4,IF(K45=Keuzemogelijkheden!$A$5,$J45*Keuzemogelijkheden!$E$5,"0"))))</f>
        <v>0</v>
      </c>
    </row>
    <row r="46" spans="1:15" ht="76.5" x14ac:dyDescent="0.2">
      <c r="A46" s="56"/>
      <c r="B46" s="56"/>
      <c r="C46" s="56"/>
      <c r="D46" s="56"/>
      <c r="E46" s="57" t="s">
        <v>197</v>
      </c>
      <c r="F46" s="57">
        <v>2139</v>
      </c>
      <c r="G46" s="58" t="s">
        <v>112</v>
      </c>
      <c r="H46" s="63" t="s">
        <v>16</v>
      </c>
      <c r="I46" s="63" t="s">
        <v>155</v>
      </c>
      <c r="J46" s="65">
        <v>3</v>
      </c>
      <c r="K46" s="16" t="s">
        <v>17</v>
      </c>
      <c r="L46" s="66" t="str">
        <f>IF(K46&lt;&gt;"",VLOOKUP(K46,Keuzemogelijkheden!$A$2:$E$6,2,FALSE),"")</f>
        <v>Maak een keuze in de kolom 'Antwoord fase'</v>
      </c>
      <c r="M46" s="66" t="str">
        <f>IF(K46&lt;&gt;"",VLOOKUP(K46,Keuzemogelijkheden!$A$2:$E$6,3,FALSE),"")</f>
        <v>Maak een keuze in de kolom 'Antwoord fase'</v>
      </c>
      <c r="N46" s="66" t="str">
        <f>IF(K46&lt;&gt;"",VLOOKUP(K46,Keuzemogelijkheden!$A$2:$E$6,4,FALSE),"")</f>
        <v>Maak een keuze in de kolom 'Antwoord fase'</v>
      </c>
      <c r="O46" s="67" t="str">
        <f>IF(K46=Keuzemogelijkheden!$A$2,$J46*Keuzemogelijkheden!$E$2,IF(K46=Keuzemogelijkheden!$A$3,$J46*Keuzemogelijkheden!$E$3,IF(K46=Keuzemogelijkheden!$A$4,$J46*Keuzemogelijkheden!$E$4,IF(K46=Keuzemogelijkheden!$A$5,$J46*Keuzemogelijkheden!$E$5,"0"))))</f>
        <v>0</v>
      </c>
    </row>
    <row r="47" spans="1:15" ht="51" x14ac:dyDescent="0.2">
      <c r="A47" s="56"/>
      <c r="B47" s="56"/>
      <c r="C47" s="56"/>
      <c r="D47" s="56"/>
      <c r="E47" s="57" t="s">
        <v>198</v>
      </c>
      <c r="F47" s="57">
        <v>2140</v>
      </c>
      <c r="G47" s="58" t="s">
        <v>113</v>
      </c>
      <c r="H47" s="63" t="s">
        <v>16</v>
      </c>
      <c r="I47" s="63" t="s">
        <v>155</v>
      </c>
      <c r="J47" s="65">
        <v>2</v>
      </c>
      <c r="K47" s="16" t="s">
        <v>17</v>
      </c>
      <c r="L47" s="66" t="str">
        <f>IF(K47&lt;&gt;"",VLOOKUP(K47,Keuzemogelijkheden!$A$2:$E$6,2,FALSE),"")</f>
        <v>Maak een keuze in de kolom 'Antwoord fase'</v>
      </c>
      <c r="M47" s="66" t="str">
        <f>IF(K47&lt;&gt;"",VLOOKUP(K47,Keuzemogelijkheden!$A$2:$E$6,3,FALSE),"")</f>
        <v>Maak een keuze in de kolom 'Antwoord fase'</v>
      </c>
      <c r="N47" s="66" t="str">
        <f>IF(K47&lt;&gt;"",VLOOKUP(K47,Keuzemogelijkheden!$A$2:$E$6,4,FALSE),"")</f>
        <v>Maak een keuze in de kolom 'Antwoord fase'</v>
      </c>
      <c r="O47" s="67" t="str">
        <f>IF(K47=Keuzemogelijkheden!$A$2,$J47*Keuzemogelijkheden!$E$2,IF(K47=Keuzemogelijkheden!$A$3,$J47*Keuzemogelijkheden!$E$3,IF(K47=Keuzemogelijkheden!$A$4,$J47*Keuzemogelijkheden!$E$4,IF(K47=Keuzemogelijkheden!$A$5,$J47*Keuzemogelijkheden!$E$5,"0"))))</f>
        <v>0</v>
      </c>
    </row>
    <row r="48" spans="1:15" ht="51" x14ac:dyDescent="0.2">
      <c r="A48" s="56"/>
      <c r="B48" s="56"/>
      <c r="C48" s="56"/>
      <c r="D48" s="56"/>
      <c r="E48" s="57" t="s">
        <v>199</v>
      </c>
      <c r="F48" s="57">
        <v>2179</v>
      </c>
      <c r="G48" s="58" t="s">
        <v>127</v>
      </c>
      <c r="H48" s="63" t="s">
        <v>108</v>
      </c>
      <c r="I48" s="63" t="s">
        <v>155</v>
      </c>
      <c r="J48" s="65">
        <v>9</v>
      </c>
      <c r="K48" s="16" t="s">
        <v>17</v>
      </c>
      <c r="L48" s="66" t="str">
        <f>IF(K48&lt;&gt;"",VLOOKUP(K48,Keuzemogelijkheden!$A$2:$E$6,2,FALSE),"")</f>
        <v>Maak een keuze in de kolom 'Antwoord fase'</v>
      </c>
      <c r="M48" s="66" t="str">
        <f>IF(K48&lt;&gt;"",VLOOKUP(K48,Keuzemogelijkheden!$A$2:$E$6,3,FALSE),"")</f>
        <v>Maak een keuze in de kolom 'Antwoord fase'</v>
      </c>
      <c r="N48" s="66" t="str">
        <f>IF(K48&lt;&gt;"",VLOOKUP(K48,Keuzemogelijkheden!$A$2:$E$6,4,FALSE),"")</f>
        <v>Maak een keuze in de kolom 'Antwoord fase'</v>
      </c>
      <c r="O48" s="67" t="str">
        <f>IF(K48=Keuzemogelijkheden!$A$2,$J48*Keuzemogelijkheden!$E$2,IF(K48=Keuzemogelijkheden!$A$3,$J48*Keuzemogelijkheden!$E$3,IF(K48=Keuzemogelijkheden!$A$4,$J48*Keuzemogelijkheden!$E$4,IF(K48=Keuzemogelijkheden!$A$5,$J48*Keuzemogelijkheden!$E$5,"0"))))</f>
        <v>0</v>
      </c>
    </row>
    <row r="49" spans="1:15" ht="51" x14ac:dyDescent="0.2">
      <c r="A49" s="56"/>
      <c r="B49" s="56"/>
      <c r="C49" s="56"/>
      <c r="D49" s="56"/>
      <c r="E49" s="57" t="s">
        <v>153</v>
      </c>
      <c r="F49" s="57">
        <v>1420</v>
      </c>
      <c r="G49" s="58" t="s">
        <v>70</v>
      </c>
      <c r="H49" s="63" t="s">
        <v>108</v>
      </c>
      <c r="I49" s="63" t="s">
        <v>155</v>
      </c>
      <c r="J49" s="61">
        <v>2</v>
      </c>
      <c r="K49" s="16" t="s">
        <v>17</v>
      </c>
      <c r="L49" s="66" t="str">
        <f>IF(K49&lt;&gt;"",VLOOKUP(K49,Keuzemogelijkheden!$A$2:$E$6,2,FALSE),"")</f>
        <v>Maak een keuze in de kolom 'Antwoord fase'</v>
      </c>
      <c r="M49" s="66" t="str">
        <f>IF(K49&lt;&gt;"",VLOOKUP(K49,Keuzemogelijkheden!$A$2:$E$6,3,FALSE),"")</f>
        <v>Maak een keuze in de kolom 'Antwoord fase'</v>
      </c>
      <c r="N49" s="66" t="str">
        <f>IF(K49&lt;&gt;"",VLOOKUP(K49,Keuzemogelijkheden!$A$2:$E$6,4,FALSE),"")</f>
        <v>Maak een keuze in de kolom 'Antwoord fase'</v>
      </c>
      <c r="O49" s="67" t="str">
        <f>IF(K49=Keuzemogelijkheden!$A$2,$J49*Keuzemogelijkheden!$E$2,IF(K49=Keuzemogelijkheden!$A$3,$J49*Keuzemogelijkheden!$E$3,IF(K49=Keuzemogelijkheden!$A$4,$J49*Keuzemogelijkheden!$E$4,IF(K49=Keuzemogelijkheden!$A$5,$J49*Keuzemogelijkheden!$E$5,"0"))))</f>
        <v>0</v>
      </c>
    </row>
    <row r="50" spans="1:15" ht="14.25" x14ac:dyDescent="0.2">
      <c r="A50" s="56"/>
      <c r="B50" s="56"/>
      <c r="C50" s="56" t="s">
        <v>162</v>
      </c>
      <c r="D50" s="56" t="s">
        <v>38</v>
      </c>
      <c r="E50" s="57"/>
      <c r="F50" s="57"/>
      <c r="G50" s="58"/>
      <c r="H50" s="63"/>
      <c r="I50" s="63"/>
      <c r="J50" s="65"/>
      <c r="K50" s="62"/>
      <c r="L50" s="63"/>
      <c r="M50" s="63"/>
      <c r="N50" s="63"/>
      <c r="O50" s="64"/>
    </row>
    <row r="51" spans="1:15" ht="76.5" x14ac:dyDescent="0.2">
      <c r="A51" s="56"/>
      <c r="B51" s="56"/>
      <c r="C51" s="56"/>
      <c r="D51" s="56"/>
      <c r="E51" s="57" t="s">
        <v>157</v>
      </c>
      <c r="F51" s="57">
        <v>1218</v>
      </c>
      <c r="G51" s="58" t="s">
        <v>200</v>
      </c>
      <c r="H51" s="63" t="s">
        <v>16</v>
      </c>
      <c r="I51" s="63" t="s">
        <v>155</v>
      </c>
      <c r="J51" s="65">
        <v>17</v>
      </c>
      <c r="K51" s="16" t="s">
        <v>17</v>
      </c>
      <c r="L51" s="66" t="str">
        <f>IF(K51&lt;&gt;"",VLOOKUP(K51,Keuzemogelijkheden!$A$2:$E$6,2,FALSE),"")</f>
        <v>Maak een keuze in de kolom 'Antwoord fase'</v>
      </c>
      <c r="M51" s="66" t="str">
        <f>IF(K51&lt;&gt;"",VLOOKUP(K51,Keuzemogelijkheden!$A$2:$E$6,3,FALSE),"")</f>
        <v>Maak een keuze in de kolom 'Antwoord fase'</v>
      </c>
      <c r="N51" s="66" t="str">
        <f>IF(K51&lt;&gt;"",VLOOKUP(K51,Keuzemogelijkheden!$A$2:$E$6,4,FALSE),"")</f>
        <v>Maak een keuze in de kolom 'Antwoord fase'</v>
      </c>
      <c r="O51" s="67" t="str">
        <f>IF(K51=Keuzemogelijkheden!$A$2,$J51*Keuzemogelijkheden!$E$2,IF(K51=Keuzemogelijkheden!$A$3,$J51*Keuzemogelijkheden!$E$3,IF(K51=Keuzemogelijkheden!$A$4,$J51*Keuzemogelijkheden!$E$4,IF(K51=Keuzemogelijkheden!$A$5,$J51*Keuzemogelijkheden!$E$5,"0"))))</f>
        <v>0</v>
      </c>
    </row>
    <row r="52" spans="1:15" ht="76.5" x14ac:dyDescent="0.2">
      <c r="A52" s="56"/>
      <c r="B52" s="56"/>
      <c r="C52" s="56"/>
      <c r="D52" s="56"/>
      <c r="E52" s="57" t="s">
        <v>160</v>
      </c>
      <c r="F52" s="57">
        <v>2204</v>
      </c>
      <c r="G52" s="58" t="s">
        <v>201</v>
      </c>
      <c r="H52" s="63" t="s">
        <v>16</v>
      </c>
      <c r="I52" s="63" t="s">
        <v>155</v>
      </c>
      <c r="J52" s="65">
        <v>9</v>
      </c>
      <c r="K52" s="16" t="s">
        <v>17</v>
      </c>
      <c r="L52" s="66" t="str">
        <f>IF(K52&lt;&gt;"",VLOOKUP(K52,Keuzemogelijkheden!$A$2:$E$6,2,FALSE),"")</f>
        <v>Maak een keuze in de kolom 'Antwoord fase'</v>
      </c>
      <c r="M52" s="66" t="str">
        <f>IF(K52&lt;&gt;"",VLOOKUP(K52,Keuzemogelijkheden!$A$2:$E$6,3,FALSE),"")</f>
        <v>Maak een keuze in de kolom 'Antwoord fase'</v>
      </c>
      <c r="N52" s="66" t="str">
        <f>IF(K52&lt;&gt;"",VLOOKUP(K52,Keuzemogelijkheden!$A$2:$E$6,4,FALSE),"")</f>
        <v>Maak een keuze in de kolom 'Antwoord fase'</v>
      </c>
      <c r="O52" s="67" t="str">
        <f>IF(K52=Keuzemogelijkheden!$A$2,$J52*Keuzemogelijkheden!$E$2,IF(K52=Keuzemogelijkheden!$A$3,$J52*Keuzemogelijkheden!$E$3,IF(K52=Keuzemogelijkheden!$A$4,$J52*Keuzemogelijkheden!$E$4,IF(K52=Keuzemogelijkheden!$A$5,$J52*Keuzemogelijkheden!$E$5,"0"))))</f>
        <v>0</v>
      </c>
    </row>
    <row r="53" spans="1:15" ht="76.5" x14ac:dyDescent="0.2">
      <c r="A53" s="56"/>
      <c r="B53" s="56"/>
      <c r="C53" s="56"/>
      <c r="D53" s="56"/>
      <c r="E53" s="57" t="s">
        <v>197</v>
      </c>
      <c r="F53" s="57">
        <v>2141</v>
      </c>
      <c r="G53" s="58" t="s">
        <v>202</v>
      </c>
      <c r="H53" s="63" t="s">
        <v>108</v>
      </c>
      <c r="I53" s="63" t="s">
        <v>155</v>
      </c>
      <c r="J53" s="65">
        <v>17</v>
      </c>
      <c r="K53" s="16" t="s">
        <v>17</v>
      </c>
      <c r="L53" s="66" t="str">
        <f>IF(K53&lt;&gt;"",VLOOKUP(K53,Keuzemogelijkheden!$A$2:$E$6,2,FALSE),"")</f>
        <v>Maak een keuze in de kolom 'Antwoord fase'</v>
      </c>
      <c r="M53" s="66" t="str">
        <f>IF(K53&lt;&gt;"",VLOOKUP(K53,Keuzemogelijkheden!$A$2:$E$6,3,FALSE),"")</f>
        <v>Maak een keuze in de kolom 'Antwoord fase'</v>
      </c>
      <c r="N53" s="66" t="str">
        <f>IF(K53&lt;&gt;"",VLOOKUP(K53,Keuzemogelijkheden!$A$2:$E$6,4,FALSE),"")</f>
        <v>Maak een keuze in de kolom 'Antwoord fase'</v>
      </c>
      <c r="O53" s="67" t="str">
        <f>IF(K53=Keuzemogelijkheden!$A$2,$J53*Keuzemogelijkheden!$E$2,IF(K53=Keuzemogelijkheden!$A$3,$J53*Keuzemogelijkheden!$E$3,IF(K53=Keuzemogelijkheden!$A$4,$J53*Keuzemogelijkheden!$E$4,IF(K53=Keuzemogelijkheden!$A$5,$J53*Keuzemogelijkheden!$E$5,"0"))))</f>
        <v>0</v>
      </c>
    </row>
    <row r="54" spans="1:15" ht="76.5" x14ac:dyDescent="0.2">
      <c r="A54" s="56"/>
      <c r="B54" s="56"/>
      <c r="C54" s="56"/>
      <c r="D54" s="56"/>
      <c r="E54" s="57" t="s">
        <v>168</v>
      </c>
      <c r="F54" s="57">
        <v>1205</v>
      </c>
      <c r="G54" s="58" t="s">
        <v>203</v>
      </c>
      <c r="H54" s="68" t="s">
        <v>16</v>
      </c>
      <c r="I54" s="68" t="s">
        <v>155</v>
      </c>
      <c r="J54" s="61">
        <v>17</v>
      </c>
      <c r="K54" s="16" t="s">
        <v>17</v>
      </c>
      <c r="L54" s="66" t="str">
        <f>IF(K54&lt;&gt;"",VLOOKUP(K54,Keuzemogelijkheden!$A$2:$E$6,2,FALSE),"")</f>
        <v>Maak een keuze in de kolom 'Antwoord fase'</v>
      </c>
      <c r="M54" s="66" t="str">
        <f>IF(K54&lt;&gt;"",VLOOKUP(K54,Keuzemogelijkheden!$A$2:$E$6,3,FALSE),"")</f>
        <v>Maak een keuze in de kolom 'Antwoord fase'</v>
      </c>
      <c r="N54" s="66" t="str">
        <f>IF(K54&lt;&gt;"",VLOOKUP(K54,Keuzemogelijkheden!$A$2:$E$6,4,FALSE),"")</f>
        <v>Maak een keuze in de kolom 'Antwoord fase'</v>
      </c>
      <c r="O54" s="67" t="str">
        <f>IF(K54=Keuzemogelijkheden!$A$2,$J54*Keuzemogelijkheden!$E$2,IF(K54=Keuzemogelijkheden!$A$3,$J54*Keuzemogelijkheden!$E$3,IF(K54=Keuzemogelijkheden!$A$4,$J54*Keuzemogelijkheden!$E$4,IF(K54=Keuzemogelijkheden!$A$5,$J54*Keuzemogelijkheden!$E$5,"0"))))</f>
        <v>0</v>
      </c>
    </row>
    <row r="55" spans="1:15" ht="76.5" x14ac:dyDescent="0.2">
      <c r="A55" s="56"/>
      <c r="B55" s="56"/>
      <c r="C55" s="56"/>
      <c r="D55" s="56"/>
      <c r="E55" s="57" t="s">
        <v>188</v>
      </c>
      <c r="F55" s="57">
        <v>1099</v>
      </c>
      <c r="G55" s="58" t="s">
        <v>95</v>
      </c>
      <c r="H55" s="63" t="s">
        <v>16</v>
      </c>
      <c r="I55" s="63" t="s">
        <v>171</v>
      </c>
      <c r="J55" s="65">
        <v>9</v>
      </c>
      <c r="K55" s="16" t="s">
        <v>17</v>
      </c>
      <c r="L55" s="66" t="str">
        <f>IF(K55&lt;&gt;"",VLOOKUP(K55,Keuzemogelijkheden!$A$2:$E$6,2,FALSE),"")</f>
        <v>Maak een keuze in de kolom 'Antwoord fase'</v>
      </c>
      <c r="M55" s="66" t="str">
        <f>IF(K55&lt;&gt;"",VLOOKUP(K55,Keuzemogelijkheden!$A$2:$E$6,3,FALSE),"")</f>
        <v>Maak een keuze in de kolom 'Antwoord fase'</v>
      </c>
      <c r="N55" s="66" t="str">
        <f>IF(K55&lt;&gt;"",VLOOKUP(K55,Keuzemogelijkheden!$A$2:$E$6,4,FALSE),"")</f>
        <v>Maak een keuze in de kolom 'Antwoord fase'</v>
      </c>
      <c r="O55" s="67" t="str">
        <f>IF(K55=Keuzemogelijkheden!$A$2,$J55*Keuzemogelijkheden!$E$2,IF(K55=Keuzemogelijkheden!$A$3,$J55*Keuzemogelijkheden!$E$3,IF(K55=Keuzemogelijkheden!$A$4,$J55*Keuzemogelijkheden!$E$4,IF(K55=Keuzemogelijkheden!$A$5,$J55*Keuzemogelijkheden!$E$5,"0"))))</f>
        <v>0</v>
      </c>
    </row>
    <row r="56" spans="1:15" ht="14.25" x14ac:dyDescent="0.2">
      <c r="A56" s="56"/>
      <c r="B56" s="56"/>
      <c r="C56" s="56" t="s">
        <v>156</v>
      </c>
      <c r="D56" s="56" t="s">
        <v>39</v>
      </c>
      <c r="E56" s="57"/>
      <c r="F56" s="57"/>
      <c r="G56" s="58"/>
      <c r="H56" s="63"/>
      <c r="I56" s="63"/>
      <c r="J56" s="65"/>
      <c r="K56" s="62"/>
      <c r="L56" s="63"/>
      <c r="M56" s="63"/>
      <c r="N56" s="63"/>
      <c r="O56" s="64"/>
    </row>
    <row r="57" spans="1:15" ht="76.5" x14ac:dyDescent="0.2">
      <c r="A57" s="56"/>
      <c r="B57" s="56"/>
      <c r="C57" s="56"/>
      <c r="D57" s="56"/>
      <c r="E57" s="57" t="s">
        <v>175</v>
      </c>
      <c r="F57" s="57">
        <v>1945</v>
      </c>
      <c r="G57" s="58" t="s">
        <v>78</v>
      </c>
      <c r="H57" s="63" t="s">
        <v>16</v>
      </c>
      <c r="I57" s="63" t="s">
        <v>155</v>
      </c>
      <c r="J57" s="65">
        <v>9</v>
      </c>
      <c r="K57" s="16" t="s">
        <v>17</v>
      </c>
      <c r="L57" s="66" t="str">
        <f>IF(K57&lt;&gt;"",VLOOKUP(K57,Keuzemogelijkheden!$A$2:$E$6,2,FALSE),"")</f>
        <v>Maak een keuze in de kolom 'Antwoord fase'</v>
      </c>
      <c r="M57" s="66" t="str">
        <f>IF(K57&lt;&gt;"",VLOOKUP(K57,Keuzemogelijkheden!$A$2:$E$6,3,FALSE),"")</f>
        <v>Maak een keuze in de kolom 'Antwoord fase'</v>
      </c>
      <c r="N57" s="66" t="str">
        <f>IF(K57&lt;&gt;"",VLOOKUP(K57,Keuzemogelijkheden!$A$2:$E$6,4,FALSE),"")</f>
        <v>Maak een keuze in de kolom 'Antwoord fase'</v>
      </c>
      <c r="O57" s="67" t="str">
        <f>IF(K57=Keuzemogelijkheden!$A$2,$J57*Keuzemogelijkheden!$E$2,IF(K57=Keuzemogelijkheden!$A$3,$J57*Keuzemogelijkheden!$E$3,IF(K57=Keuzemogelijkheden!$A$4,$J57*Keuzemogelijkheden!$E$4,IF(K57=Keuzemogelijkheden!$A$5,$J57*Keuzemogelijkheden!$E$5,"0"))))</f>
        <v>0</v>
      </c>
    </row>
    <row r="58" spans="1:15" ht="102" x14ac:dyDescent="0.2">
      <c r="A58" s="56"/>
      <c r="B58" s="56"/>
      <c r="C58" s="56"/>
      <c r="D58" s="56"/>
      <c r="E58" s="57" t="s">
        <v>184</v>
      </c>
      <c r="F58" s="57">
        <v>2189</v>
      </c>
      <c r="G58" s="58" t="s">
        <v>204</v>
      </c>
      <c r="H58" s="68" t="s">
        <v>108</v>
      </c>
      <c r="I58" s="68" t="s">
        <v>155</v>
      </c>
      <c r="J58" s="61">
        <v>3</v>
      </c>
      <c r="K58" s="16" t="s">
        <v>17</v>
      </c>
      <c r="L58" s="66" t="str">
        <f>IF(K58&lt;&gt;"",VLOOKUP(K58,Keuzemogelijkheden!$A$2:$E$6,2,FALSE),"")</f>
        <v>Maak een keuze in de kolom 'Antwoord fase'</v>
      </c>
      <c r="M58" s="66" t="str">
        <f>IF(K58&lt;&gt;"",VLOOKUP(K58,Keuzemogelijkheden!$A$2:$E$6,3,FALSE),"")</f>
        <v>Maak een keuze in de kolom 'Antwoord fase'</v>
      </c>
      <c r="N58" s="66" t="str">
        <f>IF(K58&lt;&gt;"",VLOOKUP(K58,Keuzemogelijkheden!$A$2:$E$6,4,FALSE),"")</f>
        <v>Maak een keuze in de kolom 'Antwoord fase'</v>
      </c>
      <c r="O58" s="67" t="str">
        <f>IF(K58=Keuzemogelijkheden!$A$2,$J58*Keuzemogelijkheden!$E$2,IF(K58=Keuzemogelijkheden!$A$3,$J58*Keuzemogelijkheden!$E$3,IF(K58=Keuzemogelijkheden!$A$4,$J58*Keuzemogelijkheden!$E$4,IF(K58=Keuzemogelijkheden!$A$5,$J58*Keuzemogelijkheden!$E$5,"0"))))</f>
        <v>0</v>
      </c>
    </row>
    <row r="59" spans="1:15" ht="76.5" x14ac:dyDescent="0.2">
      <c r="A59" s="56"/>
      <c r="B59" s="56"/>
      <c r="C59" s="56"/>
      <c r="D59" s="56"/>
      <c r="E59" s="57" t="s">
        <v>181</v>
      </c>
      <c r="F59" s="57">
        <v>1089</v>
      </c>
      <c r="G59" s="58" t="s">
        <v>205</v>
      </c>
      <c r="H59" s="63" t="s">
        <v>108</v>
      </c>
      <c r="I59" s="63" t="s">
        <v>155</v>
      </c>
      <c r="J59" s="65">
        <v>9</v>
      </c>
      <c r="K59" s="16" t="s">
        <v>17</v>
      </c>
      <c r="L59" s="66" t="str">
        <f>IF(K59&lt;&gt;"",VLOOKUP(K59,Keuzemogelijkheden!$A$2:$E$6,2,FALSE),"")</f>
        <v>Maak een keuze in de kolom 'Antwoord fase'</v>
      </c>
      <c r="M59" s="66" t="str">
        <f>IF(K59&lt;&gt;"",VLOOKUP(K59,Keuzemogelijkheden!$A$2:$E$6,3,FALSE),"")</f>
        <v>Maak een keuze in de kolom 'Antwoord fase'</v>
      </c>
      <c r="N59" s="66" t="str">
        <f>IF(K59&lt;&gt;"",VLOOKUP(K59,Keuzemogelijkheden!$A$2:$E$6,4,FALSE),"")</f>
        <v>Maak een keuze in de kolom 'Antwoord fase'</v>
      </c>
      <c r="O59" s="67" t="str">
        <f>IF(K59=Keuzemogelijkheden!$A$2,$J59*Keuzemogelijkheden!$E$2,IF(K59=Keuzemogelijkheden!$A$3,$J59*Keuzemogelijkheden!$E$3,IF(K59=Keuzemogelijkheden!$A$4,$J59*Keuzemogelijkheden!$E$4,IF(K59=Keuzemogelijkheden!$A$5,$J59*Keuzemogelijkheden!$E$5,"0"))))</f>
        <v>0</v>
      </c>
    </row>
    <row r="60" spans="1:15" ht="76.5" x14ac:dyDescent="0.2">
      <c r="A60" s="56"/>
      <c r="B60" s="56"/>
      <c r="C60" s="56"/>
      <c r="D60" s="56"/>
      <c r="E60" s="57" t="s">
        <v>151</v>
      </c>
      <c r="F60" s="57">
        <v>2193</v>
      </c>
      <c r="G60" s="58" t="s">
        <v>128</v>
      </c>
      <c r="H60" s="63" t="s">
        <v>108</v>
      </c>
      <c r="I60" s="63" t="s">
        <v>155</v>
      </c>
      <c r="J60" s="61">
        <v>9</v>
      </c>
      <c r="K60" s="16" t="s">
        <v>17</v>
      </c>
      <c r="L60" s="66" t="str">
        <f>IF(K60&lt;&gt;"",VLOOKUP(K60,Keuzemogelijkheden!$A$2:$E$6,2,FALSE),"")</f>
        <v>Maak een keuze in de kolom 'Antwoord fase'</v>
      </c>
      <c r="M60" s="66" t="str">
        <f>IF(K60&lt;&gt;"",VLOOKUP(K60,Keuzemogelijkheden!$A$2:$E$6,3,FALSE),"")</f>
        <v>Maak een keuze in de kolom 'Antwoord fase'</v>
      </c>
      <c r="N60" s="66" t="str">
        <f>IF(K60&lt;&gt;"",VLOOKUP(K60,Keuzemogelijkheden!$A$2:$E$6,4,FALSE),"")</f>
        <v>Maak een keuze in de kolom 'Antwoord fase'</v>
      </c>
      <c r="O60" s="67" t="str">
        <f>IF(K60=Keuzemogelijkheden!$A$2,$J60*Keuzemogelijkheden!$E$2,IF(K60=Keuzemogelijkheden!$A$3,$J60*Keuzemogelijkheden!$E$3,IF(K60=Keuzemogelijkheden!$A$4,$J60*Keuzemogelijkheden!$E$4,IF(K60=Keuzemogelijkheden!$A$5,$J60*Keuzemogelijkheden!$E$5,"0"))))</f>
        <v>0</v>
      </c>
    </row>
    <row r="61" spans="1:15" ht="51" x14ac:dyDescent="0.2">
      <c r="A61" s="56"/>
      <c r="B61" s="56"/>
      <c r="C61" s="56"/>
      <c r="D61" s="56"/>
      <c r="E61" s="57" t="s">
        <v>168</v>
      </c>
      <c r="F61" s="57">
        <v>1518</v>
      </c>
      <c r="G61" s="58" t="s">
        <v>114</v>
      </c>
      <c r="H61" s="63" t="s">
        <v>16</v>
      </c>
      <c r="I61" s="63" t="s">
        <v>155</v>
      </c>
      <c r="J61" s="65">
        <v>9</v>
      </c>
      <c r="K61" s="16" t="s">
        <v>17</v>
      </c>
      <c r="L61" s="66" t="str">
        <f>IF(K61&lt;&gt;"",VLOOKUP(K61,Keuzemogelijkheden!$A$2:$E$6,2,FALSE),"")</f>
        <v>Maak een keuze in de kolom 'Antwoord fase'</v>
      </c>
      <c r="M61" s="66" t="str">
        <f>IF(K61&lt;&gt;"",VLOOKUP(K61,Keuzemogelijkheden!$A$2:$E$6,3,FALSE),"")</f>
        <v>Maak een keuze in de kolom 'Antwoord fase'</v>
      </c>
      <c r="N61" s="66" t="str">
        <f>IF(K61&lt;&gt;"",VLOOKUP(K61,Keuzemogelijkheden!$A$2:$E$6,4,FALSE),"")</f>
        <v>Maak een keuze in de kolom 'Antwoord fase'</v>
      </c>
      <c r="O61" s="67" t="str">
        <f>IF(K61=Keuzemogelijkheden!$A$2,$J61*Keuzemogelijkheden!$E$2,IF(K61=Keuzemogelijkheden!$A$3,$J61*Keuzemogelijkheden!$E$3,IF(K61=Keuzemogelijkheden!$A$4,$J61*Keuzemogelijkheden!$E$4,IF(K61=Keuzemogelijkheden!$A$5,$J61*Keuzemogelijkheden!$E$5,"0"))))</f>
        <v>0</v>
      </c>
    </row>
    <row r="62" spans="1:15" ht="51" x14ac:dyDescent="0.2">
      <c r="A62" s="56"/>
      <c r="B62" s="56"/>
      <c r="C62" s="56"/>
      <c r="D62" s="56"/>
      <c r="E62" s="57" t="s">
        <v>190</v>
      </c>
      <c r="F62" s="57">
        <v>1071</v>
      </c>
      <c r="G62" s="58" t="s">
        <v>73</v>
      </c>
      <c r="H62" s="63" t="s">
        <v>108</v>
      </c>
      <c r="I62" s="63" t="s">
        <v>155</v>
      </c>
      <c r="J62" s="65">
        <v>3</v>
      </c>
      <c r="K62" s="16" t="s">
        <v>17</v>
      </c>
      <c r="L62" s="66" t="str">
        <f>IF(K62&lt;&gt;"",VLOOKUP(K62,Keuzemogelijkheden!$A$2:$E$6,2,FALSE),"")</f>
        <v>Maak een keuze in de kolom 'Antwoord fase'</v>
      </c>
      <c r="M62" s="66" t="str">
        <f>IF(K62&lt;&gt;"",VLOOKUP(K62,Keuzemogelijkheden!$A$2:$E$6,3,FALSE),"")</f>
        <v>Maak een keuze in de kolom 'Antwoord fase'</v>
      </c>
      <c r="N62" s="66" t="str">
        <f>IF(K62&lt;&gt;"",VLOOKUP(K62,Keuzemogelijkheden!$A$2:$E$6,4,FALSE),"")</f>
        <v>Maak een keuze in de kolom 'Antwoord fase'</v>
      </c>
      <c r="O62" s="67" t="str">
        <f>IF(K62=Keuzemogelijkheden!$A$2,$J62*Keuzemogelijkheden!$E$2,IF(K62=Keuzemogelijkheden!$A$3,$J62*Keuzemogelijkheden!$E$3,IF(K62=Keuzemogelijkheden!$A$4,$J62*Keuzemogelijkheden!$E$4,IF(K62=Keuzemogelijkheden!$A$5,$J62*Keuzemogelijkheden!$E$5,"0"))))</f>
        <v>0</v>
      </c>
    </row>
    <row r="63" spans="1:15" ht="51" x14ac:dyDescent="0.2">
      <c r="A63" s="56"/>
      <c r="B63" s="56"/>
      <c r="C63" s="56"/>
      <c r="D63" s="56"/>
      <c r="E63" s="57" t="s">
        <v>153</v>
      </c>
      <c r="F63" s="57">
        <v>1836</v>
      </c>
      <c r="G63" s="58" t="s">
        <v>74</v>
      </c>
      <c r="H63" s="63" t="s">
        <v>108</v>
      </c>
      <c r="I63" s="63" t="s">
        <v>155</v>
      </c>
      <c r="J63" s="65">
        <v>3</v>
      </c>
      <c r="K63" s="16" t="s">
        <v>17</v>
      </c>
      <c r="L63" s="66" t="str">
        <f>IF(K63&lt;&gt;"",VLOOKUP(K63,Keuzemogelijkheden!$A$2:$E$6,2,FALSE),"")</f>
        <v>Maak een keuze in de kolom 'Antwoord fase'</v>
      </c>
      <c r="M63" s="66" t="str">
        <f>IF(K63&lt;&gt;"",VLOOKUP(K63,Keuzemogelijkheden!$A$2:$E$6,3,FALSE),"")</f>
        <v>Maak een keuze in de kolom 'Antwoord fase'</v>
      </c>
      <c r="N63" s="66" t="str">
        <f>IF(K63&lt;&gt;"",VLOOKUP(K63,Keuzemogelijkheden!$A$2:$E$6,4,FALSE),"")</f>
        <v>Maak een keuze in de kolom 'Antwoord fase'</v>
      </c>
      <c r="O63" s="67" t="str">
        <f>IF(K63=Keuzemogelijkheden!$A$2,$J63*Keuzemogelijkheden!$E$2,IF(K63=Keuzemogelijkheden!$A$3,$J63*Keuzemogelijkheden!$E$3,IF(K63=Keuzemogelijkheden!$A$4,$J63*Keuzemogelijkheden!$E$4,IF(K63=Keuzemogelijkheden!$A$5,$J63*Keuzemogelijkheden!$E$5,"0"))))</f>
        <v>0</v>
      </c>
    </row>
    <row r="64" spans="1:15" ht="51" x14ac:dyDescent="0.2">
      <c r="A64" s="56"/>
      <c r="B64" s="56"/>
      <c r="C64" s="56"/>
      <c r="D64" s="56"/>
      <c r="E64" s="57" t="s">
        <v>188</v>
      </c>
      <c r="F64" s="57">
        <v>1072</v>
      </c>
      <c r="G64" s="58" t="s">
        <v>75</v>
      </c>
      <c r="H64" s="63" t="s">
        <v>16</v>
      </c>
      <c r="I64" s="63" t="s">
        <v>155</v>
      </c>
      <c r="J64" s="65">
        <v>3</v>
      </c>
      <c r="K64" s="16" t="s">
        <v>17</v>
      </c>
      <c r="L64" s="66" t="str">
        <f>IF(K64&lt;&gt;"",VLOOKUP(K64,Keuzemogelijkheden!$A$2:$E$6,2,FALSE),"")</f>
        <v>Maak een keuze in de kolom 'Antwoord fase'</v>
      </c>
      <c r="M64" s="66" t="str">
        <f>IF(K64&lt;&gt;"",VLOOKUP(K64,Keuzemogelijkheden!$A$2:$E$6,3,FALSE),"")</f>
        <v>Maak een keuze in de kolom 'Antwoord fase'</v>
      </c>
      <c r="N64" s="66" t="str">
        <f>IF(K64&lt;&gt;"",VLOOKUP(K64,Keuzemogelijkheden!$A$2:$E$6,4,FALSE),"")</f>
        <v>Maak een keuze in de kolom 'Antwoord fase'</v>
      </c>
      <c r="O64" s="67" t="str">
        <f>IF(K64=Keuzemogelijkheden!$A$2,$J64*Keuzemogelijkheden!$E$2,IF(K64=Keuzemogelijkheden!$A$3,$J64*Keuzemogelijkheden!$E$3,IF(K64=Keuzemogelijkheden!$A$4,$J64*Keuzemogelijkheden!$E$4,IF(K64=Keuzemogelijkheden!$A$5,$J64*Keuzemogelijkheden!$E$5,"0"))))</f>
        <v>0</v>
      </c>
    </row>
    <row r="65" spans="1:15" ht="51" x14ac:dyDescent="0.2">
      <c r="A65" s="56"/>
      <c r="B65" s="56"/>
      <c r="C65" s="56"/>
      <c r="D65" s="56"/>
      <c r="E65" s="57" t="s">
        <v>159</v>
      </c>
      <c r="F65" s="57">
        <v>1073</v>
      </c>
      <c r="G65" s="58" t="s">
        <v>76</v>
      </c>
      <c r="H65" s="63" t="s">
        <v>16</v>
      </c>
      <c r="I65" s="63" t="s">
        <v>155</v>
      </c>
      <c r="J65" s="65">
        <v>3</v>
      </c>
      <c r="K65" s="16" t="s">
        <v>17</v>
      </c>
      <c r="L65" s="66" t="str">
        <f>IF(K65&lt;&gt;"",VLOOKUP(K65,Keuzemogelijkheden!$A$2:$E$6,2,FALSE),"")</f>
        <v>Maak een keuze in de kolom 'Antwoord fase'</v>
      </c>
      <c r="M65" s="66" t="str">
        <f>IF(K65&lt;&gt;"",VLOOKUP(K65,Keuzemogelijkheden!$A$2:$E$6,3,FALSE),"")</f>
        <v>Maak een keuze in de kolom 'Antwoord fase'</v>
      </c>
      <c r="N65" s="66" t="str">
        <f>IF(K65&lt;&gt;"",VLOOKUP(K65,Keuzemogelijkheden!$A$2:$E$6,4,FALSE),"")</f>
        <v>Maak een keuze in de kolom 'Antwoord fase'</v>
      </c>
      <c r="O65" s="67" t="str">
        <f>IF(K65=Keuzemogelijkheden!$A$2,$J65*Keuzemogelijkheden!$E$2,IF(K65=Keuzemogelijkheden!$A$3,$J65*Keuzemogelijkheden!$E$3,IF(K65=Keuzemogelijkheden!$A$4,$J65*Keuzemogelijkheden!$E$4,IF(K65=Keuzemogelijkheden!$A$5,$J65*Keuzemogelijkheden!$E$5,"0"))))</f>
        <v>0</v>
      </c>
    </row>
    <row r="66" spans="1:15" ht="51" x14ac:dyDescent="0.2">
      <c r="A66" s="56"/>
      <c r="B66" s="56"/>
      <c r="C66" s="56"/>
      <c r="D66" s="56"/>
      <c r="E66" s="57" t="s">
        <v>206</v>
      </c>
      <c r="F66" s="57">
        <v>1079</v>
      </c>
      <c r="G66" s="58" t="s">
        <v>77</v>
      </c>
      <c r="H66" s="63" t="s">
        <v>16</v>
      </c>
      <c r="I66" s="63" t="s">
        <v>155</v>
      </c>
      <c r="J66" s="65">
        <v>3</v>
      </c>
      <c r="K66" s="16" t="s">
        <v>17</v>
      </c>
      <c r="L66" s="66" t="str">
        <f>IF(K66&lt;&gt;"",VLOOKUP(K66,Keuzemogelijkheden!$A$2:$E$6,2,FALSE),"")</f>
        <v>Maak een keuze in de kolom 'Antwoord fase'</v>
      </c>
      <c r="M66" s="66" t="str">
        <f>IF(K66&lt;&gt;"",VLOOKUP(K66,Keuzemogelijkheden!$A$2:$E$6,3,FALSE),"")</f>
        <v>Maak een keuze in de kolom 'Antwoord fase'</v>
      </c>
      <c r="N66" s="66" t="str">
        <f>IF(K66&lt;&gt;"",VLOOKUP(K66,Keuzemogelijkheden!$A$2:$E$6,4,FALSE),"")</f>
        <v>Maak een keuze in de kolom 'Antwoord fase'</v>
      </c>
      <c r="O66" s="67" t="str">
        <f>IF(K66=Keuzemogelijkheden!$A$2,$J66*Keuzemogelijkheden!$E$2,IF(K66=Keuzemogelijkheden!$A$3,$J66*Keuzemogelijkheden!$E$3,IF(K66=Keuzemogelijkheden!$A$4,$J66*Keuzemogelijkheden!$E$4,IF(K66=Keuzemogelijkheden!$A$5,$J66*Keuzemogelijkheden!$E$5,"0"))))</f>
        <v>0</v>
      </c>
    </row>
    <row r="67" spans="1:15" ht="14.25" x14ac:dyDescent="0.2">
      <c r="A67" s="56"/>
      <c r="B67" s="56"/>
      <c r="C67" s="56" t="s">
        <v>207</v>
      </c>
      <c r="D67" s="56" t="s">
        <v>40</v>
      </c>
      <c r="E67" s="57"/>
      <c r="F67" s="57"/>
      <c r="G67" s="58"/>
      <c r="H67" s="63"/>
      <c r="I67" s="63"/>
      <c r="J67" s="65"/>
      <c r="K67" s="62"/>
      <c r="L67" s="63"/>
      <c r="M67" s="63"/>
      <c r="N67" s="63"/>
      <c r="O67" s="64"/>
    </row>
    <row r="68" spans="1:15" ht="51" x14ac:dyDescent="0.2">
      <c r="A68" s="56"/>
      <c r="B68" s="56"/>
      <c r="C68" s="56"/>
      <c r="D68" s="56"/>
      <c r="E68" s="57" t="s">
        <v>181</v>
      </c>
      <c r="F68" s="57">
        <v>1206</v>
      </c>
      <c r="G68" s="58" t="s">
        <v>80</v>
      </c>
      <c r="H68" s="63" t="s">
        <v>108</v>
      </c>
      <c r="I68" s="63" t="s">
        <v>155</v>
      </c>
      <c r="J68" s="65">
        <v>3</v>
      </c>
      <c r="K68" s="16" t="s">
        <v>17</v>
      </c>
      <c r="L68" s="66" t="str">
        <f>IF(K68&lt;&gt;"",VLOOKUP(K68,Keuzemogelijkheden!$A$2:$E$6,2,FALSE),"")</f>
        <v>Maak een keuze in de kolom 'Antwoord fase'</v>
      </c>
      <c r="M68" s="66" t="str">
        <f>IF(K68&lt;&gt;"",VLOOKUP(K68,Keuzemogelijkheden!$A$2:$E$6,3,FALSE),"")</f>
        <v>Maak een keuze in de kolom 'Antwoord fase'</v>
      </c>
      <c r="N68" s="66" t="str">
        <f>IF(K68&lt;&gt;"",VLOOKUP(K68,Keuzemogelijkheden!$A$2:$E$6,4,FALSE),"")</f>
        <v>Maak een keuze in de kolom 'Antwoord fase'</v>
      </c>
      <c r="O68" s="67" t="str">
        <f>IF(K68=Keuzemogelijkheden!$A$2,$J68*Keuzemogelijkheden!$E$2,IF(K68=Keuzemogelijkheden!$A$3,$J68*Keuzemogelijkheden!$E$3,IF(K68=Keuzemogelijkheden!$A$4,$J68*Keuzemogelijkheden!$E$4,IF(K68=Keuzemogelijkheden!$A$5,$J68*Keuzemogelijkheden!$E$5,"0"))))</f>
        <v>0</v>
      </c>
    </row>
    <row r="69" spans="1:15" ht="76.5" x14ac:dyDescent="0.2">
      <c r="A69" s="56"/>
      <c r="B69" s="56"/>
      <c r="C69" s="56"/>
      <c r="D69" s="56"/>
      <c r="E69" s="57" t="s">
        <v>185</v>
      </c>
      <c r="F69" s="57">
        <v>2192</v>
      </c>
      <c r="G69" s="58" t="s">
        <v>208</v>
      </c>
      <c r="H69" s="63" t="s">
        <v>108</v>
      </c>
      <c r="I69" s="63" t="s">
        <v>155</v>
      </c>
      <c r="J69" s="65">
        <v>9</v>
      </c>
      <c r="K69" s="16" t="s">
        <v>17</v>
      </c>
      <c r="L69" s="66" t="str">
        <f>IF(K69&lt;&gt;"",VLOOKUP(K69,Keuzemogelijkheden!$A$2:$E$6,2,FALSE),"")</f>
        <v>Maak een keuze in de kolom 'Antwoord fase'</v>
      </c>
      <c r="M69" s="66" t="str">
        <f>IF(K69&lt;&gt;"",VLOOKUP(K69,Keuzemogelijkheden!$A$2:$E$6,3,FALSE),"")</f>
        <v>Maak een keuze in de kolom 'Antwoord fase'</v>
      </c>
      <c r="N69" s="66" t="str">
        <f>IF(K69&lt;&gt;"",VLOOKUP(K69,Keuzemogelijkheden!$A$2:$E$6,4,FALSE),"")</f>
        <v>Maak een keuze in de kolom 'Antwoord fase'</v>
      </c>
      <c r="O69" s="67" t="str">
        <f>IF(K69=Keuzemogelijkheden!$A$2,$J69*Keuzemogelijkheden!$E$2,IF(K69=Keuzemogelijkheden!$A$3,$J69*Keuzemogelijkheden!$E$3,IF(K69=Keuzemogelijkheden!$A$4,$J69*Keuzemogelijkheden!$E$4,IF(K69=Keuzemogelijkheden!$A$5,$J69*Keuzemogelijkheden!$E$5,"0"))))</f>
        <v>0</v>
      </c>
    </row>
    <row r="70" spans="1:15" ht="89.25" x14ac:dyDescent="0.2">
      <c r="A70" s="56"/>
      <c r="B70" s="56"/>
      <c r="C70" s="56"/>
      <c r="D70" s="56"/>
      <c r="E70" s="57" t="s">
        <v>168</v>
      </c>
      <c r="F70" s="57">
        <v>1408</v>
      </c>
      <c r="G70" s="58" t="s">
        <v>209</v>
      </c>
      <c r="H70" s="63" t="s">
        <v>16</v>
      </c>
      <c r="I70" s="63" t="s">
        <v>155</v>
      </c>
      <c r="J70" s="65">
        <v>3</v>
      </c>
      <c r="K70" s="16" t="s">
        <v>17</v>
      </c>
      <c r="L70" s="66" t="str">
        <f>IF(K70&lt;&gt;"",VLOOKUP(K70,Keuzemogelijkheden!$A$2:$E$6,2,FALSE),"")</f>
        <v>Maak een keuze in de kolom 'Antwoord fase'</v>
      </c>
      <c r="M70" s="66" t="str">
        <f>IF(K70&lt;&gt;"",VLOOKUP(K70,Keuzemogelijkheden!$A$2:$E$6,3,FALSE),"")</f>
        <v>Maak een keuze in de kolom 'Antwoord fase'</v>
      </c>
      <c r="N70" s="66" t="str">
        <f>IF(K70&lt;&gt;"",VLOOKUP(K70,Keuzemogelijkheden!$A$2:$E$6,4,FALSE),"")</f>
        <v>Maak een keuze in de kolom 'Antwoord fase'</v>
      </c>
      <c r="O70" s="67" t="str">
        <f>IF(K70=Keuzemogelijkheden!$A$2,$J70*Keuzemogelijkheden!$E$2,IF(K70=Keuzemogelijkheden!$A$3,$J70*Keuzemogelijkheden!$E$3,IF(K70=Keuzemogelijkheden!$A$4,$J70*Keuzemogelijkheden!$E$4,IF(K70=Keuzemogelijkheden!$A$5,$J70*Keuzemogelijkheden!$E$5,"0"))))</f>
        <v>0</v>
      </c>
    </row>
    <row r="71" spans="1:15" ht="14.25" x14ac:dyDescent="0.2">
      <c r="A71" s="56"/>
      <c r="B71" s="56"/>
      <c r="C71" s="56" t="s">
        <v>172</v>
      </c>
      <c r="D71" s="56" t="s">
        <v>41</v>
      </c>
      <c r="E71" s="57"/>
      <c r="F71" s="57"/>
      <c r="G71" s="58"/>
      <c r="H71" s="63"/>
      <c r="I71" s="63"/>
      <c r="J71" s="65"/>
      <c r="K71" s="62"/>
      <c r="L71" s="63"/>
      <c r="M71" s="63"/>
      <c r="N71" s="63"/>
      <c r="O71" s="64"/>
    </row>
    <row r="72" spans="1:15" ht="76.5" x14ac:dyDescent="0.2">
      <c r="A72" s="56"/>
      <c r="B72" s="56"/>
      <c r="C72" s="56"/>
      <c r="D72" s="56"/>
      <c r="E72" s="57" t="s">
        <v>168</v>
      </c>
      <c r="F72" s="57">
        <v>1135</v>
      </c>
      <c r="G72" s="58" t="s">
        <v>210</v>
      </c>
      <c r="H72" s="63" t="s">
        <v>108</v>
      </c>
      <c r="I72" s="63" t="s">
        <v>155</v>
      </c>
      <c r="J72" s="65">
        <v>3</v>
      </c>
      <c r="K72" s="16" t="s">
        <v>17</v>
      </c>
      <c r="L72" s="66" t="str">
        <f>IF(K72&lt;&gt;"",VLOOKUP(K72,Keuzemogelijkheden!$A$2:$E$6,2,FALSE),"")</f>
        <v>Maak een keuze in de kolom 'Antwoord fase'</v>
      </c>
      <c r="M72" s="66" t="str">
        <f>IF(K72&lt;&gt;"",VLOOKUP(K72,Keuzemogelijkheden!$A$2:$E$6,3,FALSE),"")</f>
        <v>Maak een keuze in de kolom 'Antwoord fase'</v>
      </c>
      <c r="N72" s="66" t="str">
        <f>IF(K72&lt;&gt;"",VLOOKUP(K72,Keuzemogelijkheden!$A$2:$E$6,4,FALSE),"")</f>
        <v>Maak een keuze in de kolom 'Antwoord fase'</v>
      </c>
      <c r="O72" s="67" t="str">
        <f>IF(K72=Keuzemogelijkheden!$A$2,$J72*Keuzemogelijkheden!$E$2,IF(K72=Keuzemogelijkheden!$A$3,$J72*Keuzemogelijkheden!$E$3,IF(K72=Keuzemogelijkheden!$A$4,$J72*Keuzemogelijkheden!$E$4,IF(K72=Keuzemogelijkheden!$A$5,$J72*Keuzemogelijkheden!$E$5,"0"))))</f>
        <v>0</v>
      </c>
    </row>
    <row r="73" spans="1:15" ht="14.25" x14ac:dyDescent="0.2">
      <c r="A73" s="56"/>
      <c r="B73" s="56"/>
      <c r="C73" s="56" t="s">
        <v>211</v>
      </c>
      <c r="D73" s="56" t="s">
        <v>42</v>
      </c>
      <c r="E73" s="57"/>
      <c r="F73" s="57"/>
      <c r="G73" s="58"/>
      <c r="H73" s="63"/>
      <c r="I73" s="63"/>
      <c r="J73" s="65"/>
      <c r="K73" s="62"/>
      <c r="L73" s="63"/>
      <c r="M73" s="63"/>
      <c r="N73" s="63"/>
      <c r="O73" s="64"/>
    </row>
    <row r="74" spans="1:15" ht="63.75" x14ac:dyDescent="0.2">
      <c r="A74" s="56"/>
      <c r="B74" s="56"/>
      <c r="C74" s="56"/>
      <c r="D74" s="56"/>
      <c r="E74" s="57" t="s">
        <v>157</v>
      </c>
      <c r="F74" s="57">
        <v>2147</v>
      </c>
      <c r="G74" s="58" t="s">
        <v>129</v>
      </c>
      <c r="H74" s="63" t="s">
        <v>16</v>
      </c>
      <c r="I74" s="63" t="s">
        <v>155</v>
      </c>
      <c r="J74" s="65">
        <v>2</v>
      </c>
      <c r="K74" s="16" t="s">
        <v>17</v>
      </c>
      <c r="L74" s="66" t="str">
        <f>IF(K74&lt;&gt;"",VLOOKUP(K74,Keuzemogelijkheden!$A$2:$E$6,2,FALSE),"")</f>
        <v>Maak een keuze in de kolom 'Antwoord fase'</v>
      </c>
      <c r="M74" s="66" t="str">
        <f>IF(K74&lt;&gt;"",VLOOKUP(K74,Keuzemogelijkheden!$A$2:$E$6,3,FALSE),"")</f>
        <v>Maak een keuze in de kolom 'Antwoord fase'</v>
      </c>
      <c r="N74" s="66" t="str">
        <f>IF(K74&lt;&gt;"",VLOOKUP(K74,Keuzemogelijkheden!$A$2:$E$6,4,FALSE),"")</f>
        <v>Maak een keuze in de kolom 'Antwoord fase'</v>
      </c>
      <c r="O74" s="67" t="str">
        <f>IF(K74=Keuzemogelijkheden!$A$2,$J74*Keuzemogelijkheden!$E$2,IF(K74=Keuzemogelijkheden!$A$3,$J74*Keuzemogelijkheden!$E$3,IF(K74=Keuzemogelijkheden!$A$4,$J74*Keuzemogelijkheden!$E$4,IF(K74=Keuzemogelijkheden!$A$5,$J74*Keuzemogelijkheden!$E$5,"0"))))</f>
        <v>0</v>
      </c>
    </row>
    <row r="75" spans="1:15" ht="76.5" x14ac:dyDescent="0.2">
      <c r="A75" s="56"/>
      <c r="B75" s="56"/>
      <c r="C75" s="56"/>
      <c r="D75" s="56"/>
      <c r="E75" s="57" t="s">
        <v>168</v>
      </c>
      <c r="F75" s="57">
        <v>2059</v>
      </c>
      <c r="G75" s="58" t="s">
        <v>212</v>
      </c>
      <c r="H75" s="63" t="s">
        <v>16</v>
      </c>
      <c r="I75" s="63" t="s">
        <v>155</v>
      </c>
      <c r="J75" s="65">
        <v>3</v>
      </c>
      <c r="K75" s="16" t="s">
        <v>17</v>
      </c>
      <c r="L75" s="66" t="str">
        <f>IF(K75&lt;&gt;"",VLOOKUP(K75,Keuzemogelijkheden!$A$2:$E$6,2,FALSE),"")</f>
        <v>Maak een keuze in de kolom 'Antwoord fase'</v>
      </c>
      <c r="M75" s="66" t="str">
        <f>IF(K75&lt;&gt;"",VLOOKUP(K75,Keuzemogelijkheden!$A$2:$E$6,3,FALSE),"")</f>
        <v>Maak een keuze in de kolom 'Antwoord fase'</v>
      </c>
      <c r="N75" s="66" t="str">
        <f>IF(K75&lt;&gt;"",VLOOKUP(K75,Keuzemogelijkheden!$A$2:$E$6,4,FALSE),"")</f>
        <v>Maak een keuze in de kolom 'Antwoord fase'</v>
      </c>
      <c r="O75" s="67" t="str">
        <f>IF(K75=Keuzemogelijkheden!$A$2,$J75*Keuzemogelijkheden!$E$2,IF(K75=Keuzemogelijkheden!$A$3,$J75*Keuzemogelijkheden!$E$3,IF(K75=Keuzemogelijkheden!$A$4,$J75*Keuzemogelijkheden!$E$4,IF(K75=Keuzemogelijkheden!$A$5,$J75*Keuzemogelijkheden!$E$5,"0"))))</f>
        <v>0</v>
      </c>
    </row>
    <row r="76" spans="1:15" ht="51" x14ac:dyDescent="0.2">
      <c r="A76" s="56"/>
      <c r="B76" s="56"/>
      <c r="C76" s="56"/>
      <c r="D76" s="56"/>
      <c r="E76" s="57" t="s">
        <v>153</v>
      </c>
      <c r="F76" s="57">
        <v>1895</v>
      </c>
      <c r="G76" s="58" t="s">
        <v>81</v>
      </c>
      <c r="H76" s="63" t="s">
        <v>108</v>
      </c>
      <c r="I76" s="63" t="s">
        <v>155</v>
      </c>
      <c r="J76" s="65">
        <v>2</v>
      </c>
      <c r="K76" s="16" t="s">
        <v>17</v>
      </c>
      <c r="L76" s="66" t="str">
        <f>IF(K76&lt;&gt;"",VLOOKUP(K76,Keuzemogelijkheden!$A$2:$E$6,2,FALSE),"")</f>
        <v>Maak een keuze in de kolom 'Antwoord fase'</v>
      </c>
      <c r="M76" s="66" t="str">
        <f>IF(K76&lt;&gt;"",VLOOKUP(K76,Keuzemogelijkheden!$A$2:$E$6,3,FALSE),"")</f>
        <v>Maak een keuze in de kolom 'Antwoord fase'</v>
      </c>
      <c r="N76" s="66" t="str">
        <f>IF(K76&lt;&gt;"",VLOOKUP(K76,Keuzemogelijkheden!$A$2:$E$6,4,FALSE),"")</f>
        <v>Maak een keuze in de kolom 'Antwoord fase'</v>
      </c>
      <c r="O76" s="67" t="str">
        <f>IF(K76=Keuzemogelijkheden!$A$2,$J76*Keuzemogelijkheden!$E$2,IF(K76=Keuzemogelijkheden!$A$3,$J76*Keuzemogelijkheden!$E$3,IF(K76=Keuzemogelijkheden!$A$4,$J76*Keuzemogelijkheden!$E$4,IF(K76=Keuzemogelijkheden!$A$5,$J76*Keuzemogelijkheden!$E$5,"0"))))</f>
        <v>0</v>
      </c>
    </row>
    <row r="77" spans="1:15" ht="14.25" x14ac:dyDescent="0.2">
      <c r="A77" s="56"/>
      <c r="B77" s="56"/>
      <c r="C77" s="56" t="s">
        <v>175</v>
      </c>
      <c r="D77" s="56" t="s">
        <v>43</v>
      </c>
      <c r="E77" s="57"/>
      <c r="F77" s="57"/>
      <c r="G77" s="58"/>
      <c r="H77" s="63"/>
      <c r="I77" s="63"/>
      <c r="J77" s="65"/>
      <c r="K77" s="62"/>
      <c r="L77" s="63"/>
      <c r="M77" s="63"/>
      <c r="N77" s="63"/>
      <c r="O77" s="64"/>
    </row>
    <row r="78" spans="1:15" ht="76.5" x14ac:dyDescent="0.2">
      <c r="A78" s="56"/>
      <c r="B78" s="56"/>
      <c r="C78" s="56"/>
      <c r="D78" s="56"/>
      <c r="E78" s="57" t="s">
        <v>184</v>
      </c>
      <c r="F78" s="57">
        <v>2159</v>
      </c>
      <c r="G78" s="58" t="s">
        <v>213</v>
      </c>
      <c r="H78" s="63" t="s">
        <v>108</v>
      </c>
      <c r="I78" s="63" t="s">
        <v>155</v>
      </c>
      <c r="J78" s="65">
        <v>9</v>
      </c>
      <c r="K78" s="16" t="s">
        <v>17</v>
      </c>
      <c r="L78" s="66" t="str">
        <f>IF(K78&lt;&gt;"",VLOOKUP(K78,Keuzemogelijkheden!$A$2:$E$6,2,FALSE),"")</f>
        <v>Maak een keuze in de kolom 'Antwoord fase'</v>
      </c>
      <c r="M78" s="66" t="str">
        <f>IF(K78&lt;&gt;"",VLOOKUP(K78,Keuzemogelijkheden!$A$2:$E$6,3,FALSE),"")</f>
        <v>Maak een keuze in de kolom 'Antwoord fase'</v>
      </c>
      <c r="N78" s="66" t="str">
        <f>IF(K78&lt;&gt;"",VLOOKUP(K78,Keuzemogelijkheden!$A$2:$E$6,4,FALSE),"")</f>
        <v>Maak een keuze in de kolom 'Antwoord fase'</v>
      </c>
      <c r="O78" s="67" t="str">
        <f>IF(K78=Keuzemogelijkheden!$A$2,$J78*Keuzemogelijkheden!$E$2,IF(K78=Keuzemogelijkheden!$A$3,$J78*Keuzemogelijkheden!$E$3,IF(K78=Keuzemogelijkheden!$A$4,$J78*Keuzemogelijkheden!$E$4,IF(K78=Keuzemogelijkheden!$A$5,$J78*Keuzemogelijkheden!$E$5,"0"))))</f>
        <v>0</v>
      </c>
    </row>
    <row r="79" spans="1:15" ht="51" x14ac:dyDescent="0.2">
      <c r="A79" s="56"/>
      <c r="B79" s="56"/>
      <c r="C79" s="56"/>
      <c r="D79" s="56"/>
      <c r="E79" s="57" t="s">
        <v>181</v>
      </c>
      <c r="F79" s="57">
        <v>1144</v>
      </c>
      <c r="G79" s="58" t="s">
        <v>83</v>
      </c>
      <c r="H79" s="63" t="s">
        <v>16</v>
      </c>
      <c r="I79" s="63" t="s">
        <v>155</v>
      </c>
      <c r="J79" s="65">
        <v>17</v>
      </c>
      <c r="K79" s="16" t="s">
        <v>17</v>
      </c>
      <c r="L79" s="66" t="str">
        <f>IF(K79&lt;&gt;"",VLOOKUP(K79,Keuzemogelijkheden!$A$2:$E$6,2,FALSE),"")</f>
        <v>Maak een keuze in de kolom 'Antwoord fase'</v>
      </c>
      <c r="M79" s="66" t="str">
        <f>IF(K79&lt;&gt;"",VLOOKUP(K79,Keuzemogelijkheden!$A$2:$E$6,3,FALSE),"")</f>
        <v>Maak een keuze in de kolom 'Antwoord fase'</v>
      </c>
      <c r="N79" s="66" t="str">
        <f>IF(K79&lt;&gt;"",VLOOKUP(K79,Keuzemogelijkheden!$A$2:$E$6,4,FALSE),"")</f>
        <v>Maak een keuze in de kolom 'Antwoord fase'</v>
      </c>
      <c r="O79" s="67" t="str">
        <f>IF(K79=Keuzemogelijkheden!$A$2,$J79*Keuzemogelijkheden!$E$2,IF(K79=Keuzemogelijkheden!$A$3,$J79*Keuzemogelijkheden!$E$3,IF(K79=Keuzemogelijkheden!$A$4,$J79*Keuzemogelijkheden!$E$4,IF(K79=Keuzemogelijkheden!$A$5,$J79*Keuzemogelijkheden!$E$5,"0"))))</f>
        <v>0</v>
      </c>
    </row>
    <row r="80" spans="1:15" ht="51" x14ac:dyDescent="0.2">
      <c r="A80" s="56"/>
      <c r="B80" s="56"/>
      <c r="C80" s="56"/>
      <c r="D80" s="56"/>
      <c r="E80" s="57" t="s">
        <v>214</v>
      </c>
      <c r="F80" s="57">
        <v>1389</v>
      </c>
      <c r="G80" s="58" t="s">
        <v>82</v>
      </c>
      <c r="H80" s="63" t="s">
        <v>16</v>
      </c>
      <c r="I80" s="63" t="s">
        <v>155</v>
      </c>
      <c r="J80" s="65">
        <v>2</v>
      </c>
      <c r="K80" s="16" t="s">
        <v>17</v>
      </c>
      <c r="L80" s="66" t="str">
        <f>IF(K80&lt;&gt;"",VLOOKUP(K80,Keuzemogelijkheden!$A$2:$E$6,2,FALSE),"")</f>
        <v>Maak een keuze in de kolom 'Antwoord fase'</v>
      </c>
      <c r="M80" s="66" t="str">
        <f>IF(K80&lt;&gt;"",VLOOKUP(K80,Keuzemogelijkheden!$A$2:$E$6,3,FALSE),"")</f>
        <v>Maak een keuze in de kolom 'Antwoord fase'</v>
      </c>
      <c r="N80" s="66" t="str">
        <f>IF(K80&lt;&gt;"",VLOOKUP(K80,Keuzemogelijkheden!$A$2:$E$6,4,FALSE),"")</f>
        <v>Maak een keuze in de kolom 'Antwoord fase'</v>
      </c>
      <c r="O80" s="67" t="str">
        <f>IF(K80=Keuzemogelijkheden!$A$2,$J80*Keuzemogelijkheden!$E$2,IF(K80=Keuzemogelijkheden!$A$3,$J80*Keuzemogelijkheden!$E$3,IF(K80=Keuzemogelijkheden!$A$4,$J80*Keuzemogelijkheden!$E$4,IF(K80=Keuzemogelijkheden!$A$5,$J80*Keuzemogelijkheden!$E$5,"0"))))</f>
        <v>0</v>
      </c>
    </row>
    <row r="81" spans="1:15" ht="14.25" x14ac:dyDescent="0.2">
      <c r="A81" s="56"/>
      <c r="B81" s="56"/>
      <c r="C81" s="56" t="s">
        <v>184</v>
      </c>
      <c r="D81" s="56" t="s">
        <v>44</v>
      </c>
      <c r="E81" s="57"/>
      <c r="F81" s="57"/>
      <c r="G81" s="58"/>
      <c r="H81" s="63"/>
      <c r="I81" s="63"/>
      <c r="J81" s="65"/>
      <c r="K81" s="62"/>
      <c r="L81" s="63"/>
      <c r="M81" s="63"/>
      <c r="N81" s="63"/>
      <c r="O81" s="64"/>
    </row>
    <row r="82" spans="1:15" ht="51" x14ac:dyDescent="0.2">
      <c r="A82" s="56"/>
      <c r="B82" s="56"/>
      <c r="C82" s="56"/>
      <c r="D82" s="56"/>
      <c r="E82" s="57" t="s">
        <v>168</v>
      </c>
      <c r="F82" s="57">
        <v>1195</v>
      </c>
      <c r="G82" s="58" t="s">
        <v>84</v>
      </c>
      <c r="H82" s="63" t="s">
        <v>16</v>
      </c>
      <c r="I82" s="63" t="s">
        <v>155</v>
      </c>
      <c r="J82" s="65">
        <v>17</v>
      </c>
      <c r="K82" s="16" t="s">
        <v>17</v>
      </c>
      <c r="L82" s="66" t="str">
        <f>IF(K82&lt;&gt;"",VLOOKUP(K82,Keuzemogelijkheden!$A$2:$E$6,2,FALSE),"")</f>
        <v>Maak een keuze in de kolom 'Antwoord fase'</v>
      </c>
      <c r="M82" s="66" t="str">
        <f>IF(K82&lt;&gt;"",VLOOKUP(K82,Keuzemogelijkheden!$A$2:$E$6,3,FALSE),"")</f>
        <v>Maak een keuze in de kolom 'Antwoord fase'</v>
      </c>
      <c r="N82" s="66" t="str">
        <f>IF(K82&lt;&gt;"",VLOOKUP(K82,Keuzemogelijkheden!$A$2:$E$6,4,FALSE),"")</f>
        <v>Maak een keuze in de kolom 'Antwoord fase'</v>
      </c>
      <c r="O82" s="67" t="str">
        <f>IF(K82=Keuzemogelijkheden!$A$2,$J82*Keuzemogelijkheden!$E$2,IF(K82=Keuzemogelijkheden!$A$3,$J82*Keuzemogelijkheden!$E$3,IF(K82=Keuzemogelijkheden!$A$4,$J82*Keuzemogelijkheden!$E$4,IF(K82=Keuzemogelijkheden!$A$5,$J82*Keuzemogelijkheden!$E$5,"0"))))</f>
        <v>0</v>
      </c>
    </row>
    <row r="83" spans="1:15" ht="76.5" x14ac:dyDescent="0.2">
      <c r="A83" s="56"/>
      <c r="B83" s="56"/>
      <c r="C83" s="56"/>
      <c r="D83" s="56"/>
      <c r="E83" s="57" t="s">
        <v>190</v>
      </c>
      <c r="F83" s="57">
        <v>1925</v>
      </c>
      <c r="G83" s="58" t="s">
        <v>215</v>
      </c>
      <c r="H83" s="63" t="s">
        <v>16</v>
      </c>
      <c r="I83" s="63" t="s">
        <v>155</v>
      </c>
      <c r="J83" s="65">
        <v>17</v>
      </c>
      <c r="K83" s="16" t="s">
        <v>17</v>
      </c>
      <c r="L83" s="66" t="str">
        <f>IF(K83&lt;&gt;"",VLOOKUP(K83,Keuzemogelijkheden!$A$2:$E$6,2,FALSE),"")</f>
        <v>Maak een keuze in de kolom 'Antwoord fase'</v>
      </c>
      <c r="M83" s="66" t="str">
        <f>IF(K83&lt;&gt;"",VLOOKUP(K83,Keuzemogelijkheden!$A$2:$E$6,3,FALSE),"")</f>
        <v>Maak een keuze in de kolom 'Antwoord fase'</v>
      </c>
      <c r="N83" s="66" t="str">
        <f>IF(K83&lt;&gt;"",VLOOKUP(K83,Keuzemogelijkheden!$A$2:$E$6,4,FALSE),"")</f>
        <v>Maak een keuze in de kolom 'Antwoord fase'</v>
      </c>
      <c r="O83" s="67" t="str">
        <f>IF(K83=Keuzemogelijkheden!$A$2,$J83*Keuzemogelijkheden!$E$2,IF(K83=Keuzemogelijkheden!$A$3,$J83*Keuzemogelijkheden!$E$3,IF(K83=Keuzemogelijkheden!$A$4,$J83*Keuzemogelijkheden!$E$4,IF(K83=Keuzemogelijkheden!$A$5,$J83*Keuzemogelijkheden!$E$5,"0"))))</f>
        <v>0</v>
      </c>
    </row>
    <row r="84" spans="1:15" ht="14.25" x14ac:dyDescent="0.2">
      <c r="A84" s="56"/>
      <c r="B84" s="56"/>
      <c r="C84" s="56" t="s">
        <v>181</v>
      </c>
      <c r="D84" s="56" t="s">
        <v>45</v>
      </c>
      <c r="E84" s="57"/>
      <c r="F84" s="57"/>
      <c r="G84" s="58"/>
      <c r="H84" s="63"/>
      <c r="I84" s="63"/>
      <c r="J84" s="65"/>
      <c r="K84" s="62"/>
      <c r="L84" s="63"/>
      <c r="M84" s="63"/>
      <c r="N84" s="63"/>
      <c r="O84" s="64"/>
    </row>
    <row r="85" spans="1:15" ht="76.5" x14ac:dyDescent="0.2">
      <c r="A85" s="56"/>
      <c r="B85" s="56"/>
      <c r="C85" s="56"/>
      <c r="D85" s="56"/>
      <c r="E85" s="57" t="s">
        <v>175</v>
      </c>
      <c r="F85" s="57">
        <v>1364</v>
      </c>
      <c r="G85" s="58" t="s">
        <v>85</v>
      </c>
      <c r="H85" s="63" t="s">
        <v>16</v>
      </c>
      <c r="I85" s="63" t="s">
        <v>155</v>
      </c>
      <c r="J85" s="65">
        <v>2</v>
      </c>
      <c r="K85" s="16" t="s">
        <v>17</v>
      </c>
      <c r="L85" s="66" t="str">
        <f>IF(K85&lt;&gt;"",VLOOKUP(K85,Keuzemogelijkheden!$A$2:$E$6,2,FALSE),"")</f>
        <v>Maak een keuze in de kolom 'Antwoord fase'</v>
      </c>
      <c r="M85" s="66" t="str">
        <f>IF(K85&lt;&gt;"",VLOOKUP(K85,Keuzemogelijkheden!$A$2:$E$6,3,FALSE),"")</f>
        <v>Maak een keuze in de kolom 'Antwoord fase'</v>
      </c>
      <c r="N85" s="66" t="str">
        <f>IF(K85&lt;&gt;"",VLOOKUP(K85,Keuzemogelijkheden!$A$2:$E$6,4,FALSE),"")</f>
        <v>Maak een keuze in de kolom 'Antwoord fase'</v>
      </c>
      <c r="O85" s="67" t="str">
        <f>IF(K85=Keuzemogelijkheden!$A$2,$J85*Keuzemogelijkheden!$E$2,IF(K85=Keuzemogelijkheden!$A$3,$J85*Keuzemogelijkheden!$E$3,IF(K85=Keuzemogelijkheden!$A$4,$J85*Keuzemogelijkheden!$E$4,IF(K85=Keuzemogelijkheden!$A$5,$J85*Keuzemogelijkheden!$E$5,"0"))))</f>
        <v>0</v>
      </c>
    </row>
    <row r="86" spans="1:15" ht="14.25" x14ac:dyDescent="0.2">
      <c r="A86" s="56"/>
      <c r="B86" s="56"/>
      <c r="C86" s="56" t="s">
        <v>151</v>
      </c>
      <c r="D86" s="56" t="s">
        <v>46</v>
      </c>
      <c r="E86" s="57"/>
      <c r="F86" s="57"/>
      <c r="G86" s="58"/>
      <c r="H86" s="63"/>
      <c r="I86" s="63"/>
      <c r="J86" s="65"/>
      <c r="K86" s="62"/>
      <c r="L86" s="63"/>
      <c r="M86" s="63"/>
      <c r="N86" s="63"/>
      <c r="O86" s="64"/>
    </row>
    <row r="87" spans="1:15" ht="51" x14ac:dyDescent="0.2">
      <c r="A87" s="56"/>
      <c r="B87" s="56"/>
      <c r="C87" s="56"/>
      <c r="D87" s="56"/>
      <c r="E87" s="57" t="s">
        <v>157</v>
      </c>
      <c r="F87" s="57">
        <v>1215</v>
      </c>
      <c r="G87" s="58" t="s">
        <v>144</v>
      </c>
      <c r="H87" s="63" t="s">
        <v>16</v>
      </c>
      <c r="I87" s="63" t="s">
        <v>171</v>
      </c>
      <c r="J87" s="65">
        <v>17</v>
      </c>
      <c r="K87" s="16" t="s">
        <v>17</v>
      </c>
      <c r="L87" s="66" t="str">
        <f>IF(K87&lt;&gt;"",VLOOKUP(K87,Keuzemogelijkheden!$A$2:$E$6,2,FALSE),"")</f>
        <v>Maak een keuze in de kolom 'Antwoord fase'</v>
      </c>
      <c r="M87" s="66" t="str">
        <f>IF(K87&lt;&gt;"",VLOOKUP(K87,Keuzemogelijkheden!$A$2:$E$6,3,FALSE),"")</f>
        <v>Maak een keuze in de kolom 'Antwoord fase'</v>
      </c>
      <c r="N87" s="66" t="str">
        <f>IF(K87&lt;&gt;"",VLOOKUP(K87,Keuzemogelijkheden!$A$2:$E$6,4,FALSE),"")</f>
        <v>Maak een keuze in de kolom 'Antwoord fase'</v>
      </c>
      <c r="O87" s="67" t="str">
        <f>IF(K87=Keuzemogelijkheden!$A$2,$J87*Keuzemogelijkheden!$E$2,IF(K87=Keuzemogelijkheden!$A$3,$J87*Keuzemogelijkheden!$E$3,IF(K87=Keuzemogelijkheden!$A$4,$J87*Keuzemogelijkheden!$E$4,IF(K87=Keuzemogelijkheden!$A$5,$J87*Keuzemogelijkheden!$E$5,"0"))))</f>
        <v>0</v>
      </c>
    </row>
    <row r="88" spans="1:15" ht="63.75" x14ac:dyDescent="0.2">
      <c r="A88" s="56"/>
      <c r="B88" s="56"/>
      <c r="C88" s="56"/>
      <c r="D88" s="56"/>
      <c r="E88" s="57" t="s">
        <v>164</v>
      </c>
      <c r="F88" s="57">
        <v>1341</v>
      </c>
      <c r="G88" s="58" t="s">
        <v>86</v>
      </c>
      <c r="H88" s="63" t="s">
        <v>16</v>
      </c>
      <c r="I88" s="63" t="s">
        <v>171</v>
      </c>
      <c r="J88" s="65">
        <v>2</v>
      </c>
      <c r="K88" s="16" t="s">
        <v>17</v>
      </c>
      <c r="L88" s="66" t="str">
        <f>IF(K88&lt;&gt;"",VLOOKUP(K88,Keuzemogelijkheden!$A$2:$E$6,2,FALSE),"")</f>
        <v>Maak een keuze in de kolom 'Antwoord fase'</v>
      </c>
      <c r="M88" s="66" t="str">
        <f>IF(K88&lt;&gt;"",VLOOKUP(K88,Keuzemogelijkheden!$A$2:$E$6,3,FALSE),"")</f>
        <v>Maak een keuze in de kolom 'Antwoord fase'</v>
      </c>
      <c r="N88" s="66" t="str">
        <f>IF(K88&lt;&gt;"",VLOOKUP(K88,Keuzemogelijkheden!$A$2:$E$6,4,FALSE),"")</f>
        <v>Maak een keuze in de kolom 'Antwoord fase'</v>
      </c>
      <c r="O88" s="67" t="str">
        <f>IF(K88=Keuzemogelijkheden!$A$2,$J88*Keuzemogelijkheden!$E$2,IF(K88=Keuzemogelijkheden!$A$3,$J88*Keuzemogelijkheden!$E$3,IF(K88=Keuzemogelijkheden!$A$4,$J88*Keuzemogelijkheden!$E$4,IF(K88=Keuzemogelijkheden!$A$5,$J88*Keuzemogelijkheden!$E$5,"0"))))</f>
        <v>0</v>
      </c>
    </row>
    <row r="89" spans="1:15" ht="51" x14ac:dyDescent="0.2">
      <c r="A89" s="56"/>
      <c r="B89" s="56"/>
      <c r="C89" s="56"/>
      <c r="D89" s="56"/>
      <c r="E89" s="57" t="s">
        <v>168</v>
      </c>
      <c r="F89" s="57">
        <v>1222</v>
      </c>
      <c r="G89" s="58" t="s">
        <v>87</v>
      </c>
      <c r="H89" s="63" t="s">
        <v>108</v>
      </c>
      <c r="I89" s="63" t="s">
        <v>171</v>
      </c>
      <c r="J89" s="65">
        <v>2</v>
      </c>
      <c r="K89" s="16" t="s">
        <v>17</v>
      </c>
      <c r="L89" s="66" t="str">
        <f>IF(K89&lt;&gt;"",VLOOKUP(K89,Keuzemogelijkheden!$A$2:$E$6,2,FALSE),"")</f>
        <v>Maak een keuze in de kolom 'Antwoord fase'</v>
      </c>
      <c r="M89" s="66" t="str">
        <f>IF(K89&lt;&gt;"",VLOOKUP(K89,Keuzemogelijkheden!$A$2:$E$6,3,FALSE),"")</f>
        <v>Maak een keuze in de kolom 'Antwoord fase'</v>
      </c>
      <c r="N89" s="66" t="str">
        <f>IF(K89&lt;&gt;"",VLOOKUP(K89,Keuzemogelijkheden!$A$2:$E$6,4,FALSE),"")</f>
        <v>Maak een keuze in de kolom 'Antwoord fase'</v>
      </c>
      <c r="O89" s="67" t="str">
        <f>IF(K89=Keuzemogelijkheden!$A$2,$J89*Keuzemogelijkheden!$E$2,IF(K89=Keuzemogelijkheden!$A$3,$J89*Keuzemogelijkheden!$E$3,IF(K89=Keuzemogelijkheden!$A$4,$J89*Keuzemogelijkheden!$E$4,IF(K89=Keuzemogelijkheden!$A$5,$J89*Keuzemogelijkheden!$E$5,"0"))))</f>
        <v>0</v>
      </c>
    </row>
    <row r="90" spans="1:15" ht="76.5" x14ac:dyDescent="0.2">
      <c r="A90" s="56"/>
      <c r="B90" s="56"/>
      <c r="C90" s="56"/>
      <c r="D90" s="56"/>
      <c r="E90" s="57" t="s">
        <v>190</v>
      </c>
      <c r="F90" s="57">
        <v>1148</v>
      </c>
      <c r="G90" s="58" t="s">
        <v>216</v>
      </c>
      <c r="H90" s="63" t="s">
        <v>16</v>
      </c>
      <c r="I90" s="63" t="s">
        <v>171</v>
      </c>
      <c r="J90" s="65">
        <v>17</v>
      </c>
      <c r="K90" s="16" t="s">
        <v>17</v>
      </c>
      <c r="L90" s="66" t="str">
        <f>IF(K90&lt;&gt;"",VLOOKUP(K90,Keuzemogelijkheden!$A$2:$E$6,2,FALSE),"")</f>
        <v>Maak een keuze in de kolom 'Antwoord fase'</v>
      </c>
      <c r="M90" s="66" t="str">
        <f>IF(K90&lt;&gt;"",VLOOKUP(K90,Keuzemogelijkheden!$A$2:$E$6,3,FALSE),"")</f>
        <v>Maak een keuze in de kolom 'Antwoord fase'</v>
      </c>
      <c r="N90" s="66" t="str">
        <f>IF(K90&lt;&gt;"",VLOOKUP(K90,Keuzemogelijkheden!$A$2:$E$6,4,FALSE),"")</f>
        <v>Maak een keuze in de kolom 'Antwoord fase'</v>
      </c>
      <c r="O90" s="67" t="str">
        <f>IF(K90=Keuzemogelijkheden!$A$2,$J90*Keuzemogelijkheden!$E$2,IF(K90=Keuzemogelijkheden!$A$3,$J90*Keuzemogelijkheden!$E$3,IF(K90=Keuzemogelijkheden!$A$4,$J90*Keuzemogelijkheden!$E$4,IF(K90=Keuzemogelijkheden!$A$5,$J90*Keuzemogelijkheden!$E$5,"0"))))</f>
        <v>0</v>
      </c>
    </row>
    <row r="91" spans="1:15" ht="76.5" x14ac:dyDescent="0.2">
      <c r="A91" s="56"/>
      <c r="B91" s="56"/>
      <c r="C91" s="56"/>
      <c r="D91" s="56"/>
      <c r="E91" s="57" t="s">
        <v>241</v>
      </c>
      <c r="F91" s="57">
        <v>538</v>
      </c>
      <c r="G91" s="58" t="s">
        <v>242</v>
      </c>
      <c r="H91" s="63" t="s">
        <v>16</v>
      </c>
      <c r="I91" s="63" t="s">
        <v>234</v>
      </c>
      <c r="J91" s="65">
        <v>3</v>
      </c>
      <c r="K91" s="16" t="s">
        <v>17</v>
      </c>
      <c r="L91" s="66" t="str">
        <f>IF(K91&lt;&gt;"",VLOOKUP(K91,Keuzemogelijkheden!$A$2:$E$6,2,FALSE),"")</f>
        <v>Maak een keuze in de kolom 'Antwoord fase'</v>
      </c>
      <c r="M91" s="66" t="str">
        <f>IF(K91&lt;&gt;"",VLOOKUP(K91,Keuzemogelijkheden!$A$2:$E$6,3,FALSE),"")</f>
        <v>Maak een keuze in de kolom 'Antwoord fase'</v>
      </c>
      <c r="N91" s="66" t="str">
        <f>IF(K91&lt;&gt;"",VLOOKUP(K91,Keuzemogelijkheden!$A$2:$E$6,4,FALSE),"")</f>
        <v>Maak een keuze in de kolom 'Antwoord fase'</v>
      </c>
      <c r="O91" s="67" t="str">
        <f>IF(K91=Keuzemogelijkheden!$A$2,$J91*Keuzemogelijkheden!$E$2,IF(K91=Keuzemogelijkheden!$A$3,$J91*Keuzemogelijkheden!$E$3,IF(K91=Keuzemogelijkheden!$A$4,$J91*Keuzemogelijkheden!$E$4,IF(K91=Keuzemogelijkheden!$A$5,$J91*Keuzemogelijkheden!$E$5,"0"))))</f>
        <v>0</v>
      </c>
    </row>
    <row r="92" spans="1:15" ht="63.75" x14ac:dyDescent="0.2">
      <c r="A92" s="56"/>
      <c r="B92" s="56"/>
      <c r="C92" s="56"/>
      <c r="D92" s="56"/>
      <c r="E92" s="57" t="s">
        <v>243</v>
      </c>
      <c r="F92" s="57">
        <v>581</v>
      </c>
      <c r="G92" s="58" t="s">
        <v>244</v>
      </c>
      <c r="H92" s="63" t="s">
        <v>108</v>
      </c>
      <c r="I92" s="63" t="s">
        <v>234</v>
      </c>
      <c r="J92" s="65">
        <v>3</v>
      </c>
      <c r="K92" s="16" t="s">
        <v>17</v>
      </c>
      <c r="L92" s="66" t="str">
        <f>IF(K92&lt;&gt;"",VLOOKUP(K92,Keuzemogelijkheden!$A$2:$E$6,2,FALSE),"")</f>
        <v>Maak een keuze in de kolom 'Antwoord fase'</v>
      </c>
      <c r="M92" s="66" t="str">
        <f>IF(K92&lt;&gt;"",VLOOKUP(K92,Keuzemogelijkheden!$A$2:$E$6,3,FALSE),"")</f>
        <v>Maak een keuze in de kolom 'Antwoord fase'</v>
      </c>
      <c r="N92" s="66" t="str">
        <f>IF(K92&lt;&gt;"",VLOOKUP(K92,Keuzemogelijkheden!$A$2:$E$6,4,FALSE),"")</f>
        <v>Maak een keuze in de kolom 'Antwoord fase'</v>
      </c>
      <c r="O92" s="67" t="str">
        <f>IF(K92=Keuzemogelijkheden!$A$2,$J92*Keuzemogelijkheden!$E$2,IF(K92=Keuzemogelijkheden!$A$3,$J92*Keuzemogelijkheden!$E$3,IF(K92=Keuzemogelijkheden!$A$4,$J92*Keuzemogelijkheden!$E$4,IF(K92=Keuzemogelijkheden!$A$5,$J92*Keuzemogelijkheden!$E$5,"0"))))</f>
        <v>0</v>
      </c>
    </row>
    <row r="93" spans="1:15" ht="51" x14ac:dyDescent="0.2">
      <c r="A93" s="56"/>
      <c r="B93" s="56"/>
      <c r="C93" s="56"/>
      <c r="D93" s="56"/>
      <c r="E93" s="57" t="s">
        <v>245</v>
      </c>
      <c r="F93" s="57">
        <v>582</v>
      </c>
      <c r="G93" s="58" t="s">
        <v>246</v>
      </c>
      <c r="H93" s="63" t="s">
        <v>108</v>
      </c>
      <c r="I93" s="63" t="s">
        <v>234</v>
      </c>
      <c r="J93" s="65">
        <v>9</v>
      </c>
      <c r="K93" s="16" t="s">
        <v>17</v>
      </c>
      <c r="L93" s="66" t="str">
        <f>IF(K93&lt;&gt;"",VLOOKUP(K93,Keuzemogelijkheden!$A$2:$E$6,2,FALSE),"")</f>
        <v>Maak een keuze in de kolom 'Antwoord fase'</v>
      </c>
      <c r="M93" s="66" t="str">
        <f>IF(K93&lt;&gt;"",VLOOKUP(K93,Keuzemogelijkheden!$A$2:$E$6,3,FALSE),"")</f>
        <v>Maak een keuze in de kolom 'Antwoord fase'</v>
      </c>
      <c r="N93" s="66" t="str">
        <f>IF(K93&lt;&gt;"",VLOOKUP(K93,Keuzemogelijkheden!$A$2:$E$6,4,FALSE),"")</f>
        <v>Maak een keuze in de kolom 'Antwoord fase'</v>
      </c>
      <c r="O93" s="67" t="str">
        <f>IF(K93=Keuzemogelijkheden!$A$2,$J93*Keuzemogelijkheden!$E$2,IF(K93=Keuzemogelijkheden!$A$3,$J93*Keuzemogelijkheden!$E$3,IF(K93=Keuzemogelijkheden!$A$4,$J93*Keuzemogelijkheden!$E$4,IF(K93=Keuzemogelijkheden!$A$5,$J93*Keuzemogelijkheden!$E$5,"0"))))</f>
        <v>0</v>
      </c>
    </row>
    <row r="94" spans="1:15" ht="14.25" x14ac:dyDescent="0.2">
      <c r="A94" s="56"/>
      <c r="B94" s="56"/>
      <c r="C94" s="56" t="s">
        <v>195</v>
      </c>
      <c r="D94" s="56" t="s">
        <v>47</v>
      </c>
      <c r="E94" s="57"/>
      <c r="F94" s="57"/>
      <c r="G94" s="58"/>
      <c r="H94" s="63"/>
      <c r="I94" s="63"/>
      <c r="J94" s="65"/>
      <c r="K94" s="62"/>
      <c r="L94" s="63"/>
      <c r="M94" s="63"/>
      <c r="N94" s="63"/>
      <c r="O94" s="64"/>
    </row>
    <row r="95" spans="1:15" ht="51" x14ac:dyDescent="0.2">
      <c r="A95" s="56"/>
      <c r="B95" s="56"/>
      <c r="C95" s="56"/>
      <c r="D95" s="56"/>
      <c r="E95" s="57" t="s">
        <v>190</v>
      </c>
      <c r="F95" s="57">
        <v>1339</v>
      </c>
      <c r="G95" s="58" t="s">
        <v>88</v>
      </c>
      <c r="H95" s="63" t="s">
        <v>16</v>
      </c>
      <c r="I95" s="63" t="s">
        <v>155</v>
      </c>
      <c r="J95" s="65">
        <v>3</v>
      </c>
      <c r="K95" s="16" t="s">
        <v>17</v>
      </c>
      <c r="L95" s="66" t="str">
        <f>IF(K95&lt;&gt;"",VLOOKUP(K95,Keuzemogelijkheden!$A$2:$E$6,2,FALSE),"")</f>
        <v>Maak een keuze in de kolom 'Antwoord fase'</v>
      </c>
      <c r="M95" s="66" t="str">
        <f>IF(K95&lt;&gt;"",VLOOKUP(K95,Keuzemogelijkheden!$A$2:$E$6,3,FALSE),"")</f>
        <v>Maak een keuze in de kolom 'Antwoord fase'</v>
      </c>
      <c r="N95" s="66" t="str">
        <f>IF(K95&lt;&gt;"",VLOOKUP(K95,Keuzemogelijkheden!$A$2:$E$6,4,FALSE),"")</f>
        <v>Maak een keuze in de kolom 'Antwoord fase'</v>
      </c>
      <c r="O95" s="67" t="str">
        <f>IF(K95=Keuzemogelijkheden!$A$2,$J95*Keuzemogelijkheden!$E$2,IF(K95=Keuzemogelijkheden!$A$3,$J95*Keuzemogelijkheden!$E$3,IF(K95=Keuzemogelijkheden!$A$4,$J95*Keuzemogelijkheden!$E$4,IF(K95=Keuzemogelijkheden!$A$5,$J95*Keuzemogelijkheden!$E$5,"0"))))</f>
        <v>0</v>
      </c>
    </row>
    <row r="96" spans="1:15" ht="76.5" x14ac:dyDescent="0.2">
      <c r="A96" s="56"/>
      <c r="B96" s="56"/>
      <c r="C96" s="56"/>
      <c r="D96" s="56"/>
      <c r="E96" s="57" t="s">
        <v>159</v>
      </c>
      <c r="F96" s="57">
        <v>1302</v>
      </c>
      <c r="G96" s="58" t="s">
        <v>217</v>
      </c>
      <c r="H96" s="63" t="s">
        <v>16</v>
      </c>
      <c r="I96" s="63" t="s">
        <v>155</v>
      </c>
      <c r="J96" s="65">
        <v>3</v>
      </c>
      <c r="K96" s="16" t="s">
        <v>17</v>
      </c>
      <c r="L96" s="66" t="str">
        <f>IF(K96&lt;&gt;"",VLOOKUP(K96,Keuzemogelijkheden!$A$2:$E$6,2,FALSE),"")</f>
        <v>Maak een keuze in de kolom 'Antwoord fase'</v>
      </c>
      <c r="M96" s="66" t="str">
        <f>IF(K96&lt;&gt;"",VLOOKUP(K96,Keuzemogelijkheden!$A$2:$E$6,3,FALSE),"")</f>
        <v>Maak een keuze in de kolom 'Antwoord fase'</v>
      </c>
      <c r="N96" s="66" t="str">
        <f>IF(K96&lt;&gt;"",VLOOKUP(K96,Keuzemogelijkheden!$A$2:$E$6,4,FALSE),"")</f>
        <v>Maak een keuze in de kolom 'Antwoord fase'</v>
      </c>
      <c r="O96" s="67" t="str">
        <f>IF(K96=Keuzemogelijkheden!$A$2,$J96*Keuzemogelijkheden!$E$2,IF(K96=Keuzemogelijkheden!$A$3,$J96*Keuzemogelijkheden!$E$3,IF(K96=Keuzemogelijkheden!$A$4,$J96*Keuzemogelijkheden!$E$4,IF(K96=Keuzemogelijkheden!$A$5,$J96*Keuzemogelijkheden!$E$5,"0"))))</f>
        <v>0</v>
      </c>
    </row>
    <row r="97" spans="1:15" ht="14.25" x14ac:dyDescent="0.2">
      <c r="A97" s="56"/>
      <c r="B97" s="56"/>
      <c r="C97" s="56" t="s">
        <v>179</v>
      </c>
      <c r="D97" s="56" t="s">
        <v>48</v>
      </c>
      <c r="E97" s="57"/>
      <c r="F97" s="57"/>
      <c r="G97" s="58"/>
      <c r="H97" s="63"/>
      <c r="I97" s="63"/>
      <c r="J97" s="65"/>
      <c r="K97" s="62"/>
      <c r="L97" s="63"/>
      <c r="M97" s="63"/>
      <c r="N97" s="63"/>
      <c r="O97" s="64"/>
    </row>
    <row r="98" spans="1:15" ht="51" x14ac:dyDescent="0.2">
      <c r="A98" s="56"/>
      <c r="B98" s="56"/>
      <c r="C98" s="56"/>
      <c r="D98" s="56"/>
      <c r="E98" s="57" t="s">
        <v>188</v>
      </c>
      <c r="F98" s="57">
        <v>2006</v>
      </c>
      <c r="G98" s="58" t="s">
        <v>130</v>
      </c>
      <c r="H98" s="63" t="s">
        <v>16</v>
      </c>
      <c r="I98" s="63" t="s">
        <v>155</v>
      </c>
      <c r="J98" s="65">
        <v>17</v>
      </c>
      <c r="K98" s="16" t="s">
        <v>17</v>
      </c>
      <c r="L98" s="66" t="str">
        <f>IF(K98&lt;&gt;"",VLOOKUP(K98,Keuzemogelijkheden!$A$2:$E$6,2,FALSE),"")</f>
        <v>Maak een keuze in de kolom 'Antwoord fase'</v>
      </c>
      <c r="M98" s="66" t="str">
        <f>IF(K98&lt;&gt;"",VLOOKUP(K98,Keuzemogelijkheden!$A$2:$E$6,3,FALSE),"")</f>
        <v>Maak een keuze in de kolom 'Antwoord fase'</v>
      </c>
      <c r="N98" s="66" t="str">
        <f>IF(K98&lt;&gt;"",VLOOKUP(K98,Keuzemogelijkheden!$A$2:$E$6,4,FALSE),"")</f>
        <v>Maak een keuze in de kolom 'Antwoord fase'</v>
      </c>
      <c r="O98" s="67" t="str">
        <f>IF(K98=Keuzemogelijkheden!$A$2,$J98*Keuzemogelijkheden!$E$2,IF(K98=Keuzemogelijkheden!$A$3,$J98*Keuzemogelijkheden!$E$3,IF(K98=Keuzemogelijkheden!$A$4,$J98*Keuzemogelijkheden!$E$4,IF(K98=Keuzemogelijkheden!$A$5,$J98*Keuzemogelijkheden!$E$5,"0"))))</f>
        <v>0</v>
      </c>
    </row>
    <row r="99" spans="1:15" ht="14.25" x14ac:dyDescent="0.2">
      <c r="A99" s="56"/>
      <c r="B99" s="56"/>
      <c r="C99" s="56" t="s">
        <v>160</v>
      </c>
      <c r="D99" s="56" t="s">
        <v>49</v>
      </c>
      <c r="E99" s="57"/>
      <c r="F99" s="57"/>
      <c r="G99" s="58"/>
      <c r="H99" s="63"/>
      <c r="I99" s="63"/>
      <c r="J99" s="65"/>
      <c r="K99" s="62"/>
      <c r="L99" s="63"/>
      <c r="M99" s="63"/>
      <c r="N99" s="63"/>
      <c r="O99" s="64"/>
    </row>
    <row r="100" spans="1:15" ht="51" x14ac:dyDescent="0.2">
      <c r="A100" s="56"/>
      <c r="B100" s="56"/>
      <c r="C100" s="56"/>
      <c r="D100" s="56"/>
      <c r="E100" s="57" t="s">
        <v>179</v>
      </c>
      <c r="F100" s="57">
        <v>1129</v>
      </c>
      <c r="G100" s="58" t="s">
        <v>90</v>
      </c>
      <c r="H100" s="63" t="s">
        <v>16</v>
      </c>
      <c r="I100" s="63" t="s">
        <v>155</v>
      </c>
      <c r="J100" s="65">
        <v>3</v>
      </c>
      <c r="K100" s="16" t="s">
        <v>17</v>
      </c>
      <c r="L100" s="66" t="str">
        <f>IF(K100&lt;&gt;"",VLOOKUP(K100,Keuzemogelijkheden!$A$2:$E$6,2,FALSE),"")</f>
        <v>Maak een keuze in de kolom 'Antwoord fase'</v>
      </c>
      <c r="M100" s="66" t="str">
        <f>IF(K100&lt;&gt;"",VLOOKUP(K100,Keuzemogelijkheden!$A$2:$E$6,3,FALSE),"")</f>
        <v>Maak een keuze in de kolom 'Antwoord fase'</v>
      </c>
      <c r="N100" s="66" t="str">
        <f>IF(K100&lt;&gt;"",VLOOKUP(K100,Keuzemogelijkheden!$A$2:$E$6,4,FALSE),"")</f>
        <v>Maak een keuze in de kolom 'Antwoord fase'</v>
      </c>
      <c r="O100" s="67" t="str">
        <f>IF(K100=Keuzemogelijkheden!$A$2,$J100*Keuzemogelijkheden!$E$2,IF(K100=Keuzemogelijkheden!$A$3,$J100*Keuzemogelijkheden!$E$3,IF(K100=Keuzemogelijkheden!$A$4,$J100*Keuzemogelijkheden!$E$4,IF(K100=Keuzemogelijkheden!$A$5,$J100*Keuzemogelijkheden!$E$5,"0"))))</f>
        <v>0</v>
      </c>
    </row>
    <row r="101" spans="1:15" ht="63.75" x14ac:dyDescent="0.2">
      <c r="A101" s="56"/>
      <c r="B101" s="56"/>
      <c r="C101" s="56"/>
      <c r="D101" s="56"/>
      <c r="E101" s="57" t="s">
        <v>190</v>
      </c>
      <c r="F101" s="57">
        <v>1166</v>
      </c>
      <c r="G101" s="58" t="s">
        <v>89</v>
      </c>
      <c r="H101" s="63" t="s">
        <v>16</v>
      </c>
      <c r="I101" s="63" t="s">
        <v>155</v>
      </c>
      <c r="J101" s="65">
        <v>9</v>
      </c>
      <c r="K101" s="16" t="s">
        <v>17</v>
      </c>
      <c r="L101" s="66" t="str">
        <f>IF(K101&lt;&gt;"",VLOOKUP(K101,Keuzemogelijkheden!$A$2:$E$6,2,FALSE),"")</f>
        <v>Maak een keuze in de kolom 'Antwoord fase'</v>
      </c>
      <c r="M101" s="66" t="str">
        <f>IF(K101&lt;&gt;"",VLOOKUP(K101,Keuzemogelijkheden!$A$2:$E$6,3,FALSE),"")</f>
        <v>Maak een keuze in de kolom 'Antwoord fase'</v>
      </c>
      <c r="N101" s="66" t="str">
        <f>IF(K101&lt;&gt;"",VLOOKUP(K101,Keuzemogelijkheden!$A$2:$E$6,4,FALSE),"")</f>
        <v>Maak een keuze in de kolom 'Antwoord fase'</v>
      </c>
      <c r="O101" s="67" t="str">
        <f>IF(K101=Keuzemogelijkheden!$A$2,$J101*Keuzemogelijkheden!$E$2,IF(K101=Keuzemogelijkheden!$A$3,$J101*Keuzemogelijkheden!$E$3,IF(K101=Keuzemogelijkheden!$A$4,$J101*Keuzemogelijkheden!$E$4,IF(K101=Keuzemogelijkheden!$A$5,$J101*Keuzemogelijkheden!$E$5,"0"))))</f>
        <v>0</v>
      </c>
    </row>
    <row r="102" spans="1:15" ht="51" x14ac:dyDescent="0.2">
      <c r="A102" s="56"/>
      <c r="B102" s="56"/>
      <c r="C102" s="56"/>
      <c r="D102" s="56"/>
      <c r="E102" s="57" t="s">
        <v>214</v>
      </c>
      <c r="F102" s="57">
        <v>1482</v>
      </c>
      <c r="G102" s="58" t="s">
        <v>115</v>
      </c>
      <c r="H102" s="63" t="s">
        <v>16</v>
      </c>
      <c r="I102" s="63" t="s">
        <v>155</v>
      </c>
      <c r="J102" s="65">
        <v>2</v>
      </c>
      <c r="K102" s="16" t="s">
        <v>17</v>
      </c>
      <c r="L102" s="66" t="str">
        <f>IF(K102&lt;&gt;"",VLOOKUP(K102,Keuzemogelijkheden!$A$2:$E$6,2,FALSE),"")</f>
        <v>Maak een keuze in de kolom 'Antwoord fase'</v>
      </c>
      <c r="M102" s="66" t="str">
        <f>IF(K102&lt;&gt;"",VLOOKUP(K102,Keuzemogelijkheden!$A$2:$E$6,3,FALSE),"")</f>
        <v>Maak een keuze in de kolom 'Antwoord fase'</v>
      </c>
      <c r="N102" s="66" t="str">
        <f>IF(K102&lt;&gt;"",VLOOKUP(K102,Keuzemogelijkheden!$A$2:$E$6,4,FALSE),"")</f>
        <v>Maak een keuze in de kolom 'Antwoord fase'</v>
      </c>
      <c r="O102" s="67" t="str">
        <f>IF(K102=Keuzemogelijkheden!$A$2,$J102*Keuzemogelijkheden!$E$2,IF(K102=Keuzemogelijkheden!$A$3,$J102*Keuzemogelijkheden!$E$3,IF(K102=Keuzemogelijkheden!$A$4,$J102*Keuzemogelijkheden!$E$4,IF(K102=Keuzemogelijkheden!$A$5,$J102*Keuzemogelijkheden!$E$5,"0"))))</f>
        <v>0</v>
      </c>
    </row>
    <row r="103" spans="1:15" ht="14.25" x14ac:dyDescent="0.2">
      <c r="A103" s="56" t="s">
        <v>166</v>
      </c>
      <c r="B103" s="56" t="s">
        <v>25</v>
      </c>
      <c r="C103" s="56"/>
      <c r="D103" s="56"/>
      <c r="E103" s="57"/>
      <c r="F103" s="57"/>
      <c r="G103" s="58"/>
      <c r="H103" s="63"/>
      <c r="I103" s="63"/>
      <c r="J103" s="65"/>
      <c r="K103" s="62"/>
      <c r="L103" s="63"/>
      <c r="M103" s="63"/>
      <c r="N103" s="63"/>
      <c r="O103" s="64"/>
    </row>
    <row r="104" spans="1:15" ht="14.25" x14ac:dyDescent="0.2">
      <c r="A104" s="56"/>
      <c r="B104" s="56"/>
      <c r="C104" s="56" t="s">
        <v>152</v>
      </c>
      <c r="D104" s="56" t="s">
        <v>25</v>
      </c>
      <c r="E104" s="57"/>
      <c r="F104" s="57"/>
      <c r="G104" s="58"/>
      <c r="H104" s="63"/>
      <c r="I104" s="63"/>
      <c r="J104" s="65"/>
      <c r="K104" s="62"/>
      <c r="L104" s="63"/>
      <c r="M104" s="63"/>
      <c r="N104" s="63"/>
      <c r="O104" s="64"/>
    </row>
    <row r="105" spans="1:15" ht="76.5" x14ac:dyDescent="0.2">
      <c r="A105" s="56"/>
      <c r="B105" s="56"/>
      <c r="C105" s="56"/>
      <c r="D105" s="56"/>
      <c r="E105" s="57" t="s">
        <v>188</v>
      </c>
      <c r="F105" s="57">
        <v>1054</v>
      </c>
      <c r="G105" s="58" t="s">
        <v>218</v>
      </c>
      <c r="H105" s="63" t="s">
        <v>16</v>
      </c>
      <c r="I105" s="63" t="s">
        <v>155</v>
      </c>
      <c r="J105" s="65">
        <v>17</v>
      </c>
      <c r="K105" s="16" t="s">
        <v>17</v>
      </c>
      <c r="L105" s="66" t="str">
        <f>IF(K105&lt;&gt;"",VLOOKUP(K105,Keuzemogelijkheden!$A$2:$E$6,2,FALSE),"")</f>
        <v>Maak een keuze in de kolom 'Antwoord fase'</v>
      </c>
      <c r="M105" s="66" t="str">
        <f>IF(K105&lt;&gt;"",VLOOKUP(K105,Keuzemogelijkheden!$A$2:$E$6,3,FALSE),"")</f>
        <v>Maak een keuze in de kolom 'Antwoord fase'</v>
      </c>
      <c r="N105" s="66" t="str">
        <f>IF(K105&lt;&gt;"",VLOOKUP(K105,Keuzemogelijkheden!$A$2:$E$6,4,FALSE),"")</f>
        <v>Maak een keuze in de kolom 'Antwoord fase'</v>
      </c>
      <c r="O105" s="67" t="str">
        <f>IF(K105=Keuzemogelijkheden!$A$2,$J105*Keuzemogelijkheden!$E$2,IF(K105=Keuzemogelijkheden!$A$3,$J105*Keuzemogelijkheden!$E$3,IF(K105=Keuzemogelijkheden!$A$4,$J105*Keuzemogelijkheden!$E$4,IF(K105=Keuzemogelijkheden!$A$5,$J105*Keuzemogelijkheden!$E$5,"0"))))</f>
        <v>0</v>
      </c>
    </row>
    <row r="106" spans="1:15" ht="14.25" x14ac:dyDescent="0.2">
      <c r="A106" s="56"/>
      <c r="B106" s="56"/>
      <c r="C106" s="56" t="s">
        <v>182</v>
      </c>
      <c r="D106" s="56" t="s">
        <v>219</v>
      </c>
      <c r="E106" s="57"/>
      <c r="F106" s="57"/>
      <c r="G106" s="58"/>
      <c r="H106" s="63"/>
      <c r="I106" s="63"/>
      <c r="J106" s="65"/>
      <c r="K106" s="62"/>
      <c r="L106" s="63"/>
      <c r="M106" s="63"/>
      <c r="N106" s="63"/>
      <c r="O106" s="64"/>
    </row>
    <row r="107" spans="1:15" ht="76.5" x14ac:dyDescent="0.2">
      <c r="A107" s="56"/>
      <c r="B107" s="56"/>
      <c r="C107" s="56"/>
      <c r="D107" s="56"/>
      <c r="E107" s="57" t="s">
        <v>181</v>
      </c>
      <c r="F107" s="57">
        <v>1116</v>
      </c>
      <c r="G107" s="58" t="s">
        <v>62</v>
      </c>
      <c r="H107" s="63" t="s">
        <v>16</v>
      </c>
      <c r="I107" s="63" t="s">
        <v>155</v>
      </c>
      <c r="J107" s="65">
        <v>9</v>
      </c>
      <c r="K107" s="16" t="s">
        <v>17</v>
      </c>
      <c r="L107" s="66" t="str">
        <f>IF(K107&lt;&gt;"",VLOOKUP(K107,Keuzemogelijkheden!$A$2:$E$6,2,FALSE),"")</f>
        <v>Maak een keuze in de kolom 'Antwoord fase'</v>
      </c>
      <c r="M107" s="66" t="str">
        <f>IF(K107&lt;&gt;"",VLOOKUP(K107,Keuzemogelijkheden!$A$2:$E$6,3,FALSE),"")</f>
        <v>Maak een keuze in de kolom 'Antwoord fase'</v>
      </c>
      <c r="N107" s="66" t="str">
        <f>IF(K107&lt;&gt;"",VLOOKUP(K107,Keuzemogelijkheden!$A$2:$E$6,4,FALSE),"")</f>
        <v>Maak een keuze in de kolom 'Antwoord fase'</v>
      </c>
      <c r="O107" s="67" t="str">
        <f>IF(K107=Keuzemogelijkheden!$A$2,$J107*Keuzemogelijkheden!$E$2,IF(K107=Keuzemogelijkheden!$A$3,$J107*Keuzemogelijkheden!$E$3,IF(K107=Keuzemogelijkheden!$A$4,$J107*Keuzemogelijkheden!$E$4,IF(K107=Keuzemogelijkheden!$A$5,$J107*Keuzemogelijkheden!$E$5,"0"))))</f>
        <v>0</v>
      </c>
    </row>
    <row r="108" spans="1:15" ht="14.25" x14ac:dyDescent="0.2">
      <c r="A108" s="56" t="s">
        <v>156</v>
      </c>
      <c r="B108" s="56" t="s">
        <v>23</v>
      </c>
      <c r="C108" s="56"/>
      <c r="D108" s="56"/>
      <c r="E108" s="57"/>
      <c r="F108" s="57"/>
      <c r="G108" s="58"/>
      <c r="H108" s="63"/>
      <c r="I108" s="63"/>
      <c r="J108" s="65"/>
      <c r="K108" s="62"/>
      <c r="L108" s="63"/>
      <c r="M108" s="63"/>
      <c r="N108" s="63"/>
      <c r="O108" s="64"/>
    </row>
    <row r="109" spans="1:15" ht="14.25" x14ac:dyDescent="0.2">
      <c r="A109" s="56"/>
      <c r="B109" s="56"/>
      <c r="C109" s="56" t="s">
        <v>182</v>
      </c>
      <c r="D109" s="56" t="s">
        <v>50</v>
      </c>
      <c r="E109" s="57"/>
      <c r="F109" s="57"/>
      <c r="G109" s="58"/>
      <c r="H109" s="63"/>
      <c r="I109" s="63"/>
      <c r="J109" s="65"/>
      <c r="K109" s="62"/>
      <c r="L109" s="63"/>
      <c r="M109" s="63"/>
      <c r="N109" s="63"/>
      <c r="O109" s="64"/>
    </row>
    <row r="110" spans="1:15" ht="63.75" x14ac:dyDescent="0.2">
      <c r="A110" s="56"/>
      <c r="B110" s="56"/>
      <c r="C110" s="56"/>
      <c r="D110" s="56"/>
      <c r="E110" s="57" t="s">
        <v>153</v>
      </c>
      <c r="F110" s="57">
        <v>1972</v>
      </c>
      <c r="G110" s="58" t="s">
        <v>63</v>
      </c>
      <c r="H110" s="63" t="s">
        <v>108</v>
      </c>
      <c r="I110" s="63" t="s">
        <v>155</v>
      </c>
      <c r="J110" s="65">
        <v>17</v>
      </c>
      <c r="K110" s="16" t="s">
        <v>17</v>
      </c>
      <c r="L110" s="66" t="str">
        <f>IF(K110&lt;&gt;"",VLOOKUP(K110,Keuzemogelijkheden!$A$2:$E$6,2,FALSE),"")</f>
        <v>Maak een keuze in de kolom 'Antwoord fase'</v>
      </c>
      <c r="M110" s="66" t="str">
        <f>IF(K110&lt;&gt;"",VLOOKUP(K110,Keuzemogelijkheden!$A$2:$E$6,3,FALSE),"")</f>
        <v>Maak een keuze in de kolom 'Antwoord fase'</v>
      </c>
      <c r="N110" s="66" t="str">
        <f>IF(K110&lt;&gt;"",VLOOKUP(K110,Keuzemogelijkheden!$A$2:$E$6,4,FALSE),"")</f>
        <v>Maak een keuze in de kolom 'Antwoord fase'</v>
      </c>
      <c r="O110" s="67" t="str">
        <f>IF(K110=Keuzemogelijkheden!$A$2,$J110*Keuzemogelijkheden!$E$2,IF(K110=Keuzemogelijkheden!$A$3,$J110*Keuzemogelijkheden!$E$3,IF(K110=Keuzemogelijkheden!$A$4,$J110*Keuzemogelijkheden!$E$4,IF(K110=Keuzemogelijkheden!$A$5,$J110*Keuzemogelijkheden!$E$5,"0"))))</f>
        <v>0</v>
      </c>
    </row>
    <row r="111" spans="1:15" ht="14.25" x14ac:dyDescent="0.2">
      <c r="A111" s="56"/>
      <c r="B111" s="56"/>
      <c r="C111" s="56" t="s">
        <v>186</v>
      </c>
      <c r="D111" s="56" t="s">
        <v>51</v>
      </c>
      <c r="E111" s="57"/>
      <c r="F111" s="57"/>
      <c r="G111" s="58"/>
      <c r="H111" s="63"/>
      <c r="I111" s="63"/>
      <c r="J111" s="65"/>
      <c r="K111" s="62"/>
      <c r="L111" s="63"/>
      <c r="M111" s="63"/>
      <c r="N111" s="63"/>
      <c r="O111" s="64"/>
    </row>
    <row r="112" spans="1:15" ht="51" x14ac:dyDescent="0.2">
      <c r="A112" s="56"/>
      <c r="B112" s="56"/>
      <c r="C112" s="56"/>
      <c r="D112" s="56"/>
      <c r="E112" s="57" t="s">
        <v>175</v>
      </c>
      <c r="F112" s="57">
        <v>1076</v>
      </c>
      <c r="G112" s="58" t="s">
        <v>79</v>
      </c>
      <c r="H112" s="63" t="s">
        <v>16</v>
      </c>
      <c r="I112" s="63" t="s">
        <v>155</v>
      </c>
      <c r="J112" s="65">
        <v>3</v>
      </c>
      <c r="K112" s="16" t="s">
        <v>17</v>
      </c>
      <c r="L112" s="66" t="str">
        <f>IF(K112&lt;&gt;"",VLOOKUP(K112,Keuzemogelijkheden!$A$2:$E$6,2,FALSE),"")</f>
        <v>Maak een keuze in de kolom 'Antwoord fase'</v>
      </c>
      <c r="M112" s="66" t="str">
        <f>IF(K112&lt;&gt;"",VLOOKUP(K112,Keuzemogelijkheden!$A$2:$E$6,3,FALSE),"")</f>
        <v>Maak een keuze in de kolom 'Antwoord fase'</v>
      </c>
      <c r="N112" s="66" t="str">
        <f>IF(K112&lt;&gt;"",VLOOKUP(K112,Keuzemogelijkheden!$A$2:$E$6,4,FALSE),"")</f>
        <v>Maak een keuze in de kolom 'Antwoord fase'</v>
      </c>
      <c r="O112" s="67" t="str">
        <f>IF(K112=Keuzemogelijkheden!$A$2,$J112*Keuzemogelijkheden!$E$2,IF(K112=Keuzemogelijkheden!$A$3,$J112*Keuzemogelijkheden!$E$3,IF(K112=Keuzemogelijkheden!$A$4,$J112*Keuzemogelijkheden!$E$4,IF(K112=Keuzemogelijkheden!$A$5,$J112*Keuzemogelijkheden!$E$5,"0"))))</f>
        <v>0</v>
      </c>
    </row>
    <row r="113" spans="1:15" ht="51" x14ac:dyDescent="0.2">
      <c r="A113" s="56"/>
      <c r="B113" s="56"/>
      <c r="C113" s="56"/>
      <c r="D113" s="56"/>
      <c r="E113" s="57" t="s">
        <v>190</v>
      </c>
      <c r="F113" s="57">
        <v>1526</v>
      </c>
      <c r="G113" s="58" t="s">
        <v>131</v>
      </c>
      <c r="H113" s="63" t="s">
        <v>16</v>
      </c>
      <c r="I113" s="63" t="s">
        <v>155</v>
      </c>
      <c r="J113" s="65">
        <v>2</v>
      </c>
      <c r="K113" s="16" t="s">
        <v>17</v>
      </c>
      <c r="L113" s="66" t="str">
        <f>IF(K113&lt;&gt;"",VLOOKUP(K113,Keuzemogelijkheden!$A$2:$E$6,2,FALSE),"")</f>
        <v>Maak een keuze in de kolom 'Antwoord fase'</v>
      </c>
      <c r="M113" s="66" t="str">
        <f>IF(K113&lt;&gt;"",VLOOKUP(K113,Keuzemogelijkheden!$A$2:$E$6,3,FALSE),"")</f>
        <v>Maak een keuze in de kolom 'Antwoord fase'</v>
      </c>
      <c r="N113" s="66" t="str">
        <f>IF(K113&lt;&gt;"",VLOOKUP(K113,Keuzemogelijkheden!$A$2:$E$6,4,FALSE),"")</f>
        <v>Maak een keuze in de kolom 'Antwoord fase'</v>
      </c>
      <c r="O113" s="67" t="str">
        <f>IF(K113=Keuzemogelijkheden!$A$2,$J113*Keuzemogelijkheden!$E$2,IF(K113=Keuzemogelijkheden!$A$3,$J113*Keuzemogelijkheden!$E$3,IF(K113=Keuzemogelijkheden!$A$4,$J113*Keuzemogelijkheden!$E$4,IF(K113=Keuzemogelijkheden!$A$5,$J113*Keuzemogelijkheden!$E$5,"0"))))</f>
        <v>0</v>
      </c>
    </row>
    <row r="114" spans="1:15" ht="51" x14ac:dyDescent="0.2">
      <c r="A114" s="56"/>
      <c r="B114" s="56"/>
      <c r="C114" s="56"/>
      <c r="D114" s="56"/>
      <c r="E114" s="57" t="s">
        <v>188</v>
      </c>
      <c r="F114" s="57">
        <v>1490</v>
      </c>
      <c r="G114" s="58" t="s">
        <v>220</v>
      </c>
      <c r="H114" s="63" t="s">
        <v>16</v>
      </c>
      <c r="I114" s="63" t="s">
        <v>155</v>
      </c>
      <c r="J114" s="65">
        <v>17</v>
      </c>
      <c r="K114" s="16" t="s">
        <v>17</v>
      </c>
      <c r="L114" s="66" t="str">
        <f>IF(K114&lt;&gt;"",VLOOKUP(K114,Keuzemogelijkheden!$A$2:$E$6,2,FALSE),"")</f>
        <v>Maak een keuze in de kolom 'Antwoord fase'</v>
      </c>
      <c r="M114" s="66" t="str">
        <f>IF(K114&lt;&gt;"",VLOOKUP(K114,Keuzemogelijkheden!$A$2:$E$6,3,FALSE),"")</f>
        <v>Maak een keuze in de kolom 'Antwoord fase'</v>
      </c>
      <c r="N114" s="66" t="str">
        <f>IF(K114&lt;&gt;"",VLOOKUP(K114,Keuzemogelijkheden!$A$2:$E$6,4,FALSE),"")</f>
        <v>Maak een keuze in de kolom 'Antwoord fase'</v>
      </c>
      <c r="O114" s="67" t="str">
        <f>IF(K114=Keuzemogelijkheden!$A$2,$J114*Keuzemogelijkheden!$E$2,IF(K114=Keuzemogelijkheden!$A$3,$J114*Keuzemogelijkheden!$E$3,IF(K114=Keuzemogelijkheden!$A$4,$J114*Keuzemogelijkheden!$E$4,IF(K114=Keuzemogelijkheden!$A$5,$J114*Keuzemogelijkheden!$E$5,"0"))))</f>
        <v>0</v>
      </c>
    </row>
    <row r="115" spans="1:15" ht="51" x14ac:dyDescent="0.2">
      <c r="A115" s="56"/>
      <c r="B115" s="56"/>
      <c r="C115" s="56"/>
      <c r="D115" s="56"/>
      <c r="E115" s="57" t="s">
        <v>206</v>
      </c>
      <c r="F115" s="57">
        <v>1502</v>
      </c>
      <c r="G115" s="58" t="s">
        <v>221</v>
      </c>
      <c r="H115" s="63" t="s">
        <v>16</v>
      </c>
      <c r="I115" s="63" t="s">
        <v>155</v>
      </c>
      <c r="J115" s="65">
        <v>17</v>
      </c>
      <c r="K115" s="16" t="s">
        <v>17</v>
      </c>
      <c r="L115" s="66" t="str">
        <f>IF(K115&lt;&gt;"",VLOOKUP(K115,Keuzemogelijkheden!$A$2:$E$6,2,FALSE),"")</f>
        <v>Maak een keuze in de kolom 'Antwoord fase'</v>
      </c>
      <c r="M115" s="66" t="str">
        <f>IF(K115&lt;&gt;"",VLOOKUP(K115,Keuzemogelijkheden!$A$2:$E$6,3,FALSE),"")</f>
        <v>Maak een keuze in de kolom 'Antwoord fase'</v>
      </c>
      <c r="N115" s="66" t="str">
        <f>IF(K115&lt;&gt;"",VLOOKUP(K115,Keuzemogelijkheden!$A$2:$E$6,4,FALSE),"")</f>
        <v>Maak een keuze in de kolom 'Antwoord fase'</v>
      </c>
      <c r="O115" s="67" t="str">
        <f>IF(K115=Keuzemogelijkheden!$A$2,$J115*Keuzemogelijkheden!$E$2,IF(K115=Keuzemogelijkheden!$A$3,$J115*Keuzemogelijkheden!$E$3,IF(K115=Keuzemogelijkheden!$A$4,$J115*Keuzemogelijkheden!$E$4,IF(K115=Keuzemogelijkheden!$A$5,$J115*Keuzemogelijkheden!$E$5,"0"))))</f>
        <v>0</v>
      </c>
    </row>
    <row r="116" spans="1:15" ht="14.25" x14ac:dyDescent="0.2">
      <c r="A116" s="56"/>
      <c r="B116" s="56"/>
      <c r="C116" s="56" t="s">
        <v>162</v>
      </c>
      <c r="D116" s="56" t="s">
        <v>52</v>
      </c>
      <c r="E116" s="57"/>
      <c r="F116" s="57"/>
      <c r="G116" s="58"/>
      <c r="H116" s="63"/>
      <c r="I116" s="63"/>
      <c r="J116" s="65"/>
      <c r="K116" s="62"/>
      <c r="L116" s="63"/>
      <c r="M116" s="63"/>
      <c r="N116" s="63"/>
      <c r="O116" s="64"/>
    </row>
    <row r="117" spans="1:15" ht="51" x14ac:dyDescent="0.2">
      <c r="A117" s="56"/>
      <c r="B117" s="56"/>
      <c r="C117" s="56"/>
      <c r="D117" s="56"/>
      <c r="E117" s="57" t="s">
        <v>184</v>
      </c>
      <c r="F117" s="57">
        <v>2127</v>
      </c>
      <c r="G117" s="58" t="s">
        <v>91</v>
      </c>
      <c r="H117" s="63" t="s">
        <v>16</v>
      </c>
      <c r="I117" s="63" t="s">
        <v>155</v>
      </c>
      <c r="J117" s="65">
        <v>9</v>
      </c>
      <c r="K117" s="16" t="s">
        <v>17</v>
      </c>
      <c r="L117" s="66" t="str">
        <f>IF(K117&lt;&gt;"",VLOOKUP(K117,Keuzemogelijkheden!$A$2:$E$6,2,FALSE),"")</f>
        <v>Maak een keuze in de kolom 'Antwoord fase'</v>
      </c>
      <c r="M117" s="66" t="str">
        <f>IF(K117&lt;&gt;"",VLOOKUP(K117,Keuzemogelijkheden!$A$2:$E$6,3,FALSE),"")</f>
        <v>Maak een keuze in de kolom 'Antwoord fase'</v>
      </c>
      <c r="N117" s="66" t="str">
        <f>IF(K117&lt;&gt;"",VLOOKUP(K117,Keuzemogelijkheden!$A$2:$E$6,4,FALSE),"")</f>
        <v>Maak een keuze in de kolom 'Antwoord fase'</v>
      </c>
      <c r="O117" s="67" t="str">
        <f>IF(K117=Keuzemogelijkheden!$A$2,$J117*Keuzemogelijkheden!$E$2,IF(K117=Keuzemogelijkheden!$A$3,$J117*Keuzemogelijkheden!$E$3,IF(K117=Keuzemogelijkheden!$A$4,$J117*Keuzemogelijkheden!$E$4,IF(K117=Keuzemogelijkheden!$A$5,$J117*Keuzemogelijkheden!$E$5,"0"))))</f>
        <v>0</v>
      </c>
    </row>
    <row r="118" spans="1:15" ht="76.5" x14ac:dyDescent="0.2">
      <c r="A118" s="56"/>
      <c r="B118" s="56"/>
      <c r="C118" s="56"/>
      <c r="D118" s="56"/>
      <c r="E118" s="57" t="s">
        <v>181</v>
      </c>
      <c r="F118" s="57">
        <v>2128</v>
      </c>
      <c r="G118" s="58" t="s">
        <v>132</v>
      </c>
      <c r="H118" s="63" t="s">
        <v>16</v>
      </c>
      <c r="I118" s="63" t="s">
        <v>155</v>
      </c>
      <c r="J118" s="65">
        <v>17</v>
      </c>
      <c r="K118" s="16" t="s">
        <v>17</v>
      </c>
      <c r="L118" s="66" t="str">
        <f>IF(K118&lt;&gt;"",VLOOKUP(K118,Keuzemogelijkheden!$A$2:$E$6,2,FALSE),"")</f>
        <v>Maak een keuze in de kolom 'Antwoord fase'</v>
      </c>
      <c r="M118" s="66" t="str">
        <f>IF(K118&lt;&gt;"",VLOOKUP(K118,Keuzemogelijkheden!$A$2:$E$6,3,FALSE),"")</f>
        <v>Maak een keuze in de kolom 'Antwoord fase'</v>
      </c>
      <c r="N118" s="66" t="str">
        <f>IF(K118&lt;&gt;"",VLOOKUP(K118,Keuzemogelijkheden!$A$2:$E$6,4,FALSE),"")</f>
        <v>Maak een keuze in de kolom 'Antwoord fase'</v>
      </c>
      <c r="O118" s="67" t="str">
        <f>IF(K118=Keuzemogelijkheden!$A$2,$J118*Keuzemogelijkheden!$E$2,IF(K118=Keuzemogelijkheden!$A$3,$J118*Keuzemogelijkheden!$E$3,IF(K118=Keuzemogelijkheden!$A$4,$J118*Keuzemogelijkheden!$E$4,IF(K118=Keuzemogelijkheden!$A$5,$J118*Keuzemogelijkheden!$E$5,"0"))))</f>
        <v>0</v>
      </c>
    </row>
    <row r="119" spans="1:15" ht="14.25" x14ac:dyDescent="0.2">
      <c r="A119" s="56"/>
      <c r="B119" s="56"/>
      <c r="C119" s="56" t="s">
        <v>166</v>
      </c>
      <c r="D119" s="56" t="s">
        <v>133</v>
      </c>
      <c r="E119" s="57"/>
      <c r="F119" s="57"/>
      <c r="G119" s="58"/>
      <c r="H119" s="63"/>
      <c r="I119" s="63"/>
      <c r="J119" s="65"/>
      <c r="K119" s="62"/>
      <c r="L119" s="63"/>
      <c r="M119" s="63"/>
      <c r="N119" s="63"/>
      <c r="O119" s="64"/>
    </row>
    <row r="120" spans="1:15" ht="76.5" x14ac:dyDescent="0.2">
      <c r="A120" s="56"/>
      <c r="B120" s="56"/>
      <c r="C120" s="56"/>
      <c r="D120" s="56"/>
      <c r="E120" s="57" t="s">
        <v>175</v>
      </c>
      <c r="F120" s="57">
        <v>2084</v>
      </c>
      <c r="G120" s="58" t="s">
        <v>134</v>
      </c>
      <c r="H120" s="63" t="s">
        <v>108</v>
      </c>
      <c r="I120" s="63" t="s">
        <v>155</v>
      </c>
      <c r="J120" s="65">
        <v>9</v>
      </c>
      <c r="K120" s="16" t="s">
        <v>17</v>
      </c>
      <c r="L120" s="66" t="str">
        <f>IF(K120&lt;&gt;"",VLOOKUP(K120,Keuzemogelijkheden!$A$2:$E$6,2,FALSE),"")</f>
        <v>Maak een keuze in de kolom 'Antwoord fase'</v>
      </c>
      <c r="M120" s="66" t="str">
        <f>IF(K120&lt;&gt;"",VLOOKUP(K120,Keuzemogelijkheden!$A$2:$E$6,3,FALSE),"")</f>
        <v>Maak een keuze in de kolom 'Antwoord fase'</v>
      </c>
      <c r="N120" s="66" t="str">
        <f>IF(K120&lt;&gt;"",VLOOKUP(K120,Keuzemogelijkheden!$A$2:$E$6,4,FALSE),"")</f>
        <v>Maak een keuze in de kolom 'Antwoord fase'</v>
      </c>
      <c r="O120" s="67" t="str">
        <f>IF(K120=Keuzemogelijkheden!$A$2,$J120*Keuzemogelijkheden!$E$2,IF(K120=Keuzemogelijkheden!$A$3,$J120*Keuzemogelijkheden!$E$3,IF(K120=Keuzemogelijkheden!$A$4,$J120*Keuzemogelijkheden!$E$4,IF(K120=Keuzemogelijkheden!$A$5,$J120*Keuzemogelijkheden!$E$5,"0"))))</f>
        <v>0</v>
      </c>
    </row>
    <row r="121" spans="1:15" ht="51" x14ac:dyDescent="0.2">
      <c r="A121" s="56"/>
      <c r="B121" s="56"/>
      <c r="C121" s="56"/>
      <c r="D121" s="56"/>
      <c r="E121" s="57" t="s">
        <v>168</v>
      </c>
      <c r="F121" s="57">
        <v>1677</v>
      </c>
      <c r="G121" s="58" t="s">
        <v>92</v>
      </c>
      <c r="H121" s="63" t="s">
        <v>108</v>
      </c>
      <c r="I121" s="63" t="s">
        <v>155</v>
      </c>
      <c r="J121" s="65">
        <v>17</v>
      </c>
      <c r="K121" s="16" t="s">
        <v>17</v>
      </c>
      <c r="L121" s="66" t="str">
        <f>IF(K121&lt;&gt;"",VLOOKUP(K121,Keuzemogelijkheden!$A$2:$E$6,2,FALSE),"")</f>
        <v>Maak een keuze in de kolom 'Antwoord fase'</v>
      </c>
      <c r="M121" s="66" t="str">
        <f>IF(K121&lt;&gt;"",VLOOKUP(K121,Keuzemogelijkheden!$A$2:$E$6,3,FALSE),"")</f>
        <v>Maak een keuze in de kolom 'Antwoord fase'</v>
      </c>
      <c r="N121" s="66" t="str">
        <f>IF(K121&lt;&gt;"",VLOOKUP(K121,Keuzemogelijkheden!$A$2:$E$6,4,FALSE),"")</f>
        <v>Maak een keuze in de kolom 'Antwoord fase'</v>
      </c>
      <c r="O121" s="67" t="str">
        <f>IF(K121=Keuzemogelijkheden!$A$2,$J121*Keuzemogelijkheden!$E$2,IF(K121=Keuzemogelijkheden!$A$3,$J121*Keuzemogelijkheden!$E$3,IF(K121=Keuzemogelijkheden!$A$4,$J121*Keuzemogelijkheden!$E$4,IF(K121=Keuzemogelijkheden!$A$5,$J121*Keuzemogelijkheden!$E$5,"0"))))</f>
        <v>0</v>
      </c>
    </row>
    <row r="122" spans="1:15" ht="51" x14ac:dyDescent="0.2">
      <c r="A122" s="56"/>
      <c r="B122" s="56"/>
      <c r="C122" s="56"/>
      <c r="D122" s="56"/>
      <c r="E122" s="57" t="s">
        <v>153</v>
      </c>
      <c r="F122" s="57">
        <v>1506</v>
      </c>
      <c r="G122" s="58" t="s">
        <v>93</v>
      </c>
      <c r="H122" s="63" t="s">
        <v>16</v>
      </c>
      <c r="I122" s="63" t="s">
        <v>155</v>
      </c>
      <c r="J122" s="65">
        <v>2</v>
      </c>
      <c r="K122" s="16" t="s">
        <v>17</v>
      </c>
      <c r="L122" s="66" t="str">
        <f>IF(K122&lt;&gt;"",VLOOKUP(K122,Keuzemogelijkheden!$A$2:$E$6,2,FALSE),"")</f>
        <v>Maak een keuze in de kolom 'Antwoord fase'</v>
      </c>
      <c r="M122" s="66" t="str">
        <f>IF(K122&lt;&gt;"",VLOOKUP(K122,Keuzemogelijkheden!$A$2:$E$6,3,FALSE),"")</f>
        <v>Maak een keuze in de kolom 'Antwoord fase'</v>
      </c>
      <c r="N122" s="66" t="str">
        <f>IF(K122&lt;&gt;"",VLOOKUP(K122,Keuzemogelijkheden!$A$2:$E$6,4,FALSE),"")</f>
        <v>Maak een keuze in de kolom 'Antwoord fase'</v>
      </c>
      <c r="O122" s="67" t="str">
        <f>IF(K122=Keuzemogelijkheden!$A$2,$J122*Keuzemogelijkheden!$E$2,IF(K122=Keuzemogelijkheden!$A$3,$J122*Keuzemogelijkheden!$E$3,IF(K122=Keuzemogelijkheden!$A$4,$J122*Keuzemogelijkheden!$E$4,IF(K122=Keuzemogelijkheden!$A$5,$J122*Keuzemogelijkheden!$E$5,"0"))))</f>
        <v>0</v>
      </c>
    </row>
    <row r="123" spans="1:15" ht="51" x14ac:dyDescent="0.2">
      <c r="A123" s="56"/>
      <c r="B123" s="56"/>
      <c r="C123" s="56"/>
      <c r="D123" s="56"/>
      <c r="E123" s="57" t="s">
        <v>206</v>
      </c>
      <c r="F123" s="57">
        <v>1208</v>
      </c>
      <c r="G123" s="58" t="s">
        <v>94</v>
      </c>
      <c r="H123" s="63" t="s">
        <v>16</v>
      </c>
      <c r="I123" s="63" t="s">
        <v>155</v>
      </c>
      <c r="J123" s="65">
        <v>3</v>
      </c>
      <c r="K123" s="16" t="s">
        <v>17</v>
      </c>
      <c r="L123" s="66" t="str">
        <f>IF(K123&lt;&gt;"",VLOOKUP(K123,Keuzemogelijkheden!$A$2:$E$6,2,FALSE),"")</f>
        <v>Maak een keuze in de kolom 'Antwoord fase'</v>
      </c>
      <c r="M123" s="66" t="str">
        <f>IF(K123&lt;&gt;"",VLOOKUP(K123,Keuzemogelijkheden!$A$2:$E$6,3,FALSE),"")</f>
        <v>Maak een keuze in de kolom 'Antwoord fase'</v>
      </c>
      <c r="N123" s="66" t="str">
        <f>IF(K123&lt;&gt;"",VLOOKUP(K123,Keuzemogelijkheden!$A$2:$E$6,4,FALSE),"")</f>
        <v>Maak een keuze in de kolom 'Antwoord fase'</v>
      </c>
      <c r="O123" s="67" t="str">
        <f>IF(K123=Keuzemogelijkheden!$A$2,$J123*Keuzemogelijkheden!$E$2,IF(K123=Keuzemogelijkheden!$A$3,$J123*Keuzemogelijkheden!$E$3,IF(K123=Keuzemogelijkheden!$A$4,$J123*Keuzemogelijkheden!$E$4,IF(K123=Keuzemogelijkheden!$A$5,$J123*Keuzemogelijkheden!$E$5,"0"))))</f>
        <v>0</v>
      </c>
    </row>
    <row r="124" spans="1:15" ht="14.25" x14ac:dyDescent="0.2">
      <c r="A124" s="56"/>
      <c r="B124" s="56"/>
      <c r="C124" s="56" t="s">
        <v>156</v>
      </c>
      <c r="D124" s="56" t="s">
        <v>53</v>
      </c>
      <c r="E124" s="57"/>
      <c r="F124" s="57"/>
      <c r="G124" s="58"/>
      <c r="H124" s="63"/>
      <c r="I124" s="63"/>
      <c r="J124" s="65"/>
      <c r="K124" s="62"/>
      <c r="L124" s="63"/>
      <c r="M124" s="63"/>
      <c r="N124" s="63"/>
      <c r="O124" s="64"/>
    </row>
    <row r="125" spans="1:15" ht="51" x14ac:dyDescent="0.2">
      <c r="A125" s="56"/>
      <c r="B125" s="56"/>
      <c r="C125" s="56"/>
      <c r="D125" s="56"/>
      <c r="E125" s="57" t="s">
        <v>190</v>
      </c>
      <c r="F125" s="57">
        <v>1475</v>
      </c>
      <c r="G125" s="58" t="s">
        <v>135</v>
      </c>
      <c r="H125" s="63" t="s">
        <v>16</v>
      </c>
      <c r="I125" s="63" t="s">
        <v>155</v>
      </c>
      <c r="J125" s="65">
        <v>3</v>
      </c>
      <c r="K125" s="16" t="s">
        <v>17</v>
      </c>
      <c r="L125" s="66" t="str">
        <f>IF(K125&lt;&gt;"",VLOOKUP(K125,Keuzemogelijkheden!$A$2:$E$6,2,FALSE),"")</f>
        <v>Maak een keuze in de kolom 'Antwoord fase'</v>
      </c>
      <c r="M125" s="66" t="str">
        <f>IF(K125&lt;&gt;"",VLOOKUP(K125,Keuzemogelijkheden!$A$2:$E$6,3,FALSE),"")</f>
        <v>Maak een keuze in de kolom 'Antwoord fase'</v>
      </c>
      <c r="N125" s="66" t="str">
        <f>IF(K125&lt;&gt;"",VLOOKUP(K125,Keuzemogelijkheden!$A$2:$E$6,4,FALSE),"")</f>
        <v>Maak een keuze in de kolom 'Antwoord fase'</v>
      </c>
      <c r="O125" s="67" t="str">
        <f>IF(K125=Keuzemogelijkheden!$A$2,$J125*Keuzemogelijkheden!$E$2,IF(K125=Keuzemogelijkheden!$A$3,$J125*Keuzemogelijkheden!$E$3,IF(K125=Keuzemogelijkheden!$A$4,$J125*Keuzemogelijkheden!$E$4,IF(K125=Keuzemogelijkheden!$A$5,$J125*Keuzemogelijkheden!$E$5,"0"))))</f>
        <v>0</v>
      </c>
    </row>
    <row r="126" spans="1:15" ht="14.25" x14ac:dyDescent="0.2">
      <c r="A126" s="56" t="s">
        <v>207</v>
      </c>
      <c r="B126" s="56" t="s">
        <v>222</v>
      </c>
      <c r="C126" s="56"/>
      <c r="D126" s="56"/>
      <c r="E126" s="57"/>
      <c r="F126" s="57"/>
      <c r="G126" s="58"/>
      <c r="H126" s="63"/>
      <c r="I126" s="63"/>
      <c r="J126" s="65"/>
      <c r="K126" s="62"/>
      <c r="L126" s="63"/>
      <c r="M126" s="63"/>
      <c r="N126" s="63"/>
      <c r="O126" s="64"/>
    </row>
    <row r="127" spans="1:15" ht="14.25" x14ac:dyDescent="0.2">
      <c r="A127" s="56"/>
      <c r="B127" s="56"/>
      <c r="C127" s="56" t="s">
        <v>152</v>
      </c>
      <c r="D127" s="56" t="s">
        <v>223</v>
      </c>
      <c r="E127" s="57"/>
      <c r="F127" s="57"/>
      <c r="G127" s="58"/>
      <c r="H127" s="63"/>
      <c r="I127" s="63"/>
      <c r="J127" s="65"/>
      <c r="K127" s="62"/>
      <c r="L127" s="63"/>
      <c r="M127" s="63"/>
      <c r="N127" s="63"/>
      <c r="O127" s="64"/>
    </row>
    <row r="128" spans="1:15" ht="89.25" x14ac:dyDescent="0.2">
      <c r="A128" s="56"/>
      <c r="B128" s="56"/>
      <c r="C128" s="56"/>
      <c r="D128" s="56"/>
      <c r="E128" s="57" t="s">
        <v>179</v>
      </c>
      <c r="F128" s="57">
        <v>1086</v>
      </c>
      <c r="G128" s="58" t="s">
        <v>224</v>
      </c>
      <c r="H128" s="63" t="s">
        <v>16</v>
      </c>
      <c r="I128" s="63" t="s">
        <v>171</v>
      </c>
      <c r="J128" s="65">
        <v>9</v>
      </c>
      <c r="K128" s="16" t="s">
        <v>17</v>
      </c>
      <c r="L128" s="66" t="str">
        <f>IF(K128&lt;&gt;"",VLOOKUP(K128,Keuzemogelijkheden!$A$2:$E$6,2,FALSE),"")</f>
        <v>Maak een keuze in de kolom 'Antwoord fase'</v>
      </c>
      <c r="M128" s="66" t="str">
        <f>IF(K128&lt;&gt;"",VLOOKUP(K128,Keuzemogelijkheden!$A$2:$E$6,3,FALSE),"")</f>
        <v>Maak een keuze in de kolom 'Antwoord fase'</v>
      </c>
      <c r="N128" s="66" t="str">
        <f>IF(K128&lt;&gt;"",VLOOKUP(K128,Keuzemogelijkheden!$A$2:$E$6,4,FALSE),"")</f>
        <v>Maak een keuze in de kolom 'Antwoord fase'</v>
      </c>
      <c r="O128" s="67" t="str">
        <f>IF(K128=Keuzemogelijkheden!$A$2,$J128*Keuzemogelijkheden!$E$2,IF(K128=Keuzemogelijkheden!$A$3,$J128*Keuzemogelijkheden!$E$3,IF(K128=Keuzemogelijkheden!$A$4,$J128*Keuzemogelijkheden!$E$4,IF(K128=Keuzemogelijkheden!$A$5,$J128*Keuzemogelijkheden!$E$5,"0"))))</f>
        <v>0</v>
      </c>
    </row>
    <row r="129" spans="1:15" ht="76.5" x14ac:dyDescent="0.2">
      <c r="A129" s="56"/>
      <c r="B129" s="56"/>
      <c r="C129" s="56"/>
      <c r="D129" s="56"/>
      <c r="E129" s="57" t="s">
        <v>247</v>
      </c>
      <c r="F129" s="57">
        <v>481</v>
      </c>
      <c r="G129" s="58" t="s">
        <v>248</v>
      </c>
      <c r="H129" s="63" t="s">
        <v>16</v>
      </c>
      <c r="I129" s="63" t="s">
        <v>234</v>
      </c>
      <c r="J129" s="65">
        <v>9</v>
      </c>
      <c r="K129" s="16" t="s">
        <v>17</v>
      </c>
      <c r="L129" s="66" t="str">
        <f>IF(K129&lt;&gt;"",VLOOKUP(K129,Keuzemogelijkheden!$A$2:$E$6,2,FALSE),"")</f>
        <v>Maak een keuze in de kolom 'Antwoord fase'</v>
      </c>
      <c r="M129" s="66" t="str">
        <f>IF(K129&lt;&gt;"",VLOOKUP(K129,Keuzemogelijkheden!$A$2:$E$6,3,FALSE),"")</f>
        <v>Maak een keuze in de kolom 'Antwoord fase'</v>
      </c>
      <c r="N129" s="66" t="str">
        <f>IF(K129&lt;&gt;"",VLOOKUP(K129,Keuzemogelijkheden!$A$2:$E$6,4,FALSE),"")</f>
        <v>Maak een keuze in de kolom 'Antwoord fase'</v>
      </c>
      <c r="O129" s="67" t="str">
        <f>IF(K129=Keuzemogelijkheden!$A$2,$J129*Keuzemogelijkheden!$E$2,IF(K129=Keuzemogelijkheden!$A$3,$J129*Keuzemogelijkheden!$E$3,IF(K129=Keuzemogelijkheden!$A$4,$J129*Keuzemogelijkheden!$E$4,IF(K129=Keuzemogelijkheden!$A$5,$J129*Keuzemogelijkheden!$E$5,"0"))))</f>
        <v>0</v>
      </c>
    </row>
    <row r="130" spans="1:15" ht="76.5" x14ac:dyDescent="0.2">
      <c r="A130" s="56"/>
      <c r="B130" s="56"/>
      <c r="C130" s="56"/>
      <c r="D130" s="56"/>
      <c r="E130" s="57" t="s">
        <v>249</v>
      </c>
      <c r="F130" s="57">
        <v>483</v>
      </c>
      <c r="G130" s="58" t="s">
        <v>250</v>
      </c>
      <c r="H130" s="63" t="s">
        <v>16</v>
      </c>
      <c r="I130" s="63" t="s">
        <v>234</v>
      </c>
      <c r="J130" s="65">
        <v>9</v>
      </c>
      <c r="K130" s="16" t="s">
        <v>17</v>
      </c>
      <c r="L130" s="66" t="str">
        <f>IF(K130&lt;&gt;"",VLOOKUP(K130,Keuzemogelijkheden!$A$2:$E$6,2,FALSE),"")</f>
        <v>Maak een keuze in de kolom 'Antwoord fase'</v>
      </c>
      <c r="M130" s="66" t="str">
        <f>IF(K130&lt;&gt;"",VLOOKUP(K130,Keuzemogelijkheden!$A$2:$E$6,3,FALSE),"")</f>
        <v>Maak een keuze in de kolom 'Antwoord fase'</v>
      </c>
      <c r="N130" s="66" t="str">
        <f>IF(K130&lt;&gt;"",VLOOKUP(K130,Keuzemogelijkheden!$A$2:$E$6,4,FALSE),"")</f>
        <v>Maak een keuze in de kolom 'Antwoord fase'</v>
      </c>
      <c r="O130" s="67" t="str">
        <f>IF(K130=Keuzemogelijkheden!$A$2,$J130*Keuzemogelijkheden!$E$2,IF(K130=Keuzemogelijkheden!$A$3,$J130*Keuzemogelijkheden!$E$3,IF(K130=Keuzemogelijkheden!$A$4,$J130*Keuzemogelijkheden!$E$4,IF(K130=Keuzemogelijkheden!$A$5,$J130*Keuzemogelijkheden!$E$5,"0"))))</f>
        <v>0</v>
      </c>
    </row>
    <row r="131" spans="1:15" ht="14.25" x14ac:dyDescent="0.2">
      <c r="A131" s="56" t="s">
        <v>172</v>
      </c>
      <c r="B131" s="56" t="s">
        <v>251</v>
      </c>
      <c r="C131" s="56"/>
      <c r="D131" s="56"/>
      <c r="E131" s="57"/>
      <c r="F131" s="57"/>
      <c r="G131" s="58"/>
      <c r="H131" s="63"/>
      <c r="I131" s="63"/>
      <c r="J131" s="65"/>
      <c r="K131" s="62"/>
      <c r="L131" s="63"/>
      <c r="M131" s="63"/>
      <c r="N131" s="63"/>
      <c r="O131" s="64"/>
    </row>
    <row r="132" spans="1:15" ht="14.25" x14ac:dyDescent="0.2">
      <c r="A132" s="56"/>
      <c r="B132" s="56"/>
      <c r="C132" s="56" t="s">
        <v>186</v>
      </c>
      <c r="D132" s="56" t="s">
        <v>252</v>
      </c>
      <c r="E132" s="57"/>
      <c r="F132" s="57"/>
      <c r="G132" s="58"/>
      <c r="H132" s="63"/>
      <c r="I132" s="63"/>
      <c r="J132" s="65"/>
      <c r="K132" s="62"/>
      <c r="L132" s="63"/>
      <c r="M132" s="63"/>
      <c r="N132" s="63"/>
      <c r="O132" s="64"/>
    </row>
    <row r="133" spans="1:15" ht="63.75" x14ac:dyDescent="0.2">
      <c r="A133" s="56"/>
      <c r="B133" s="56"/>
      <c r="C133" s="56"/>
      <c r="D133" s="56"/>
      <c r="E133" s="57" t="s">
        <v>253</v>
      </c>
      <c r="F133" s="57">
        <v>506</v>
      </c>
      <c r="G133" s="58" t="s">
        <v>254</v>
      </c>
      <c r="H133" s="63" t="s">
        <v>16</v>
      </c>
      <c r="I133" s="63" t="s">
        <v>234</v>
      </c>
      <c r="J133" s="65">
        <v>9</v>
      </c>
      <c r="K133" s="16" t="s">
        <v>17</v>
      </c>
      <c r="L133" s="66" t="str">
        <f>IF(K133&lt;&gt;"",VLOOKUP(K133,Keuzemogelijkheden!$A$2:$E$6,2,FALSE),"")</f>
        <v>Maak een keuze in de kolom 'Antwoord fase'</v>
      </c>
      <c r="M133" s="66" t="str">
        <f>IF(K133&lt;&gt;"",VLOOKUP(K133,Keuzemogelijkheden!$A$2:$E$6,3,FALSE),"")</f>
        <v>Maak een keuze in de kolom 'Antwoord fase'</v>
      </c>
      <c r="N133" s="66" t="str">
        <f>IF(K133&lt;&gt;"",VLOOKUP(K133,Keuzemogelijkheden!$A$2:$E$6,4,FALSE),"")</f>
        <v>Maak een keuze in de kolom 'Antwoord fase'</v>
      </c>
      <c r="O133" s="67" t="str">
        <f>IF(K133=Keuzemogelijkheden!$A$2,$J133*Keuzemogelijkheden!$E$2,IF(K133=Keuzemogelijkheden!$A$3,$J133*Keuzemogelijkheden!$E$3,IF(K133=Keuzemogelijkheden!$A$4,$J133*Keuzemogelijkheden!$E$4,IF(K133=Keuzemogelijkheden!$A$5,$J133*Keuzemogelijkheden!$E$5,"0"))))</f>
        <v>0</v>
      </c>
    </row>
    <row r="134" spans="1:15" ht="51" x14ac:dyDescent="0.2">
      <c r="A134" s="56"/>
      <c r="B134" s="56"/>
      <c r="C134" s="56"/>
      <c r="D134" s="56"/>
      <c r="E134" s="57" t="s">
        <v>255</v>
      </c>
      <c r="F134" s="57">
        <v>507</v>
      </c>
      <c r="G134" s="58" t="s">
        <v>256</v>
      </c>
      <c r="H134" s="63" t="s">
        <v>16</v>
      </c>
      <c r="I134" s="63" t="s">
        <v>234</v>
      </c>
      <c r="J134" s="65">
        <v>3</v>
      </c>
      <c r="K134" s="16" t="s">
        <v>17</v>
      </c>
      <c r="L134" s="66" t="str">
        <f>IF(K134&lt;&gt;"",VLOOKUP(K134,Keuzemogelijkheden!$A$2:$E$6,2,FALSE),"")</f>
        <v>Maak een keuze in de kolom 'Antwoord fase'</v>
      </c>
      <c r="M134" s="66" t="str">
        <f>IF(K134&lt;&gt;"",VLOOKUP(K134,Keuzemogelijkheden!$A$2:$E$6,3,FALSE),"")</f>
        <v>Maak een keuze in de kolom 'Antwoord fase'</v>
      </c>
      <c r="N134" s="66" t="str">
        <f>IF(K134&lt;&gt;"",VLOOKUP(K134,Keuzemogelijkheden!$A$2:$E$6,4,FALSE),"")</f>
        <v>Maak een keuze in de kolom 'Antwoord fase'</v>
      </c>
      <c r="O134" s="67" t="str">
        <f>IF(K134=Keuzemogelijkheden!$A$2,$J134*Keuzemogelijkheden!$E$2,IF(K134=Keuzemogelijkheden!$A$3,$J134*Keuzemogelijkheden!$E$3,IF(K134=Keuzemogelijkheden!$A$4,$J134*Keuzemogelijkheden!$E$4,IF(K134=Keuzemogelijkheden!$A$5,$J134*Keuzemogelijkheden!$E$5,"0"))))</f>
        <v>0</v>
      </c>
    </row>
    <row r="135" spans="1:15" ht="51" x14ac:dyDescent="0.2">
      <c r="A135" s="56"/>
      <c r="B135" s="56"/>
      <c r="C135" s="56"/>
      <c r="D135" s="56"/>
      <c r="E135" s="57" t="s">
        <v>257</v>
      </c>
      <c r="F135" s="57">
        <v>531</v>
      </c>
      <c r="G135" s="58" t="s">
        <v>258</v>
      </c>
      <c r="H135" s="63" t="s">
        <v>16</v>
      </c>
      <c r="I135" s="63" t="s">
        <v>234</v>
      </c>
      <c r="J135" s="65">
        <v>9</v>
      </c>
      <c r="K135" s="16" t="s">
        <v>17</v>
      </c>
      <c r="L135" s="66" t="str">
        <f>IF(K135&lt;&gt;"",VLOOKUP(K135,Keuzemogelijkheden!$A$2:$E$6,2,FALSE),"")</f>
        <v>Maak een keuze in de kolom 'Antwoord fase'</v>
      </c>
      <c r="M135" s="66" t="str">
        <f>IF(K135&lt;&gt;"",VLOOKUP(K135,Keuzemogelijkheden!$A$2:$E$6,3,FALSE),"")</f>
        <v>Maak een keuze in de kolom 'Antwoord fase'</v>
      </c>
      <c r="N135" s="66" t="str">
        <f>IF(K135&lt;&gt;"",VLOOKUP(K135,Keuzemogelijkheden!$A$2:$E$6,4,FALSE),"")</f>
        <v>Maak een keuze in de kolom 'Antwoord fase'</v>
      </c>
      <c r="O135" s="67" t="str">
        <f>IF(K135=Keuzemogelijkheden!$A$2,$J135*Keuzemogelijkheden!$E$2,IF(K135=Keuzemogelijkheden!$A$3,$J135*Keuzemogelijkheden!$E$3,IF(K135=Keuzemogelijkheden!$A$4,$J135*Keuzemogelijkheden!$E$4,IF(K135=Keuzemogelijkheden!$A$5,$J135*Keuzemogelijkheden!$E$5,"0"))))</f>
        <v>0</v>
      </c>
    </row>
    <row r="136" spans="1:15" ht="14.25" x14ac:dyDescent="0.2">
      <c r="A136" s="56" t="s">
        <v>211</v>
      </c>
      <c r="B136" s="56" t="s">
        <v>225</v>
      </c>
      <c r="C136" s="56"/>
      <c r="D136" s="56"/>
      <c r="E136" s="57"/>
      <c r="F136" s="57"/>
      <c r="G136" s="58"/>
      <c r="H136" s="63"/>
      <c r="I136" s="63"/>
      <c r="J136" s="65"/>
      <c r="K136" s="62"/>
      <c r="L136" s="63"/>
      <c r="M136" s="63"/>
      <c r="N136" s="63"/>
      <c r="O136" s="64"/>
    </row>
    <row r="137" spans="1:15" ht="14.25" x14ac:dyDescent="0.2">
      <c r="A137" s="56"/>
      <c r="B137" s="56"/>
      <c r="C137" s="56" t="s">
        <v>259</v>
      </c>
      <c r="D137" s="56" t="s">
        <v>260</v>
      </c>
      <c r="E137" s="57"/>
      <c r="F137" s="57"/>
      <c r="G137" s="58"/>
      <c r="H137" s="63"/>
      <c r="I137" s="63"/>
      <c r="J137" s="65"/>
      <c r="K137" s="62"/>
      <c r="L137" s="63"/>
      <c r="M137" s="63"/>
      <c r="N137" s="63"/>
      <c r="O137" s="64"/>
    </row>
    <row r="138" spans="1:15" ht="51" x14ac:dyDescent="0.2">
      <c r="A138" s="56"/>
      <c r="B138" s="56"/>
      <c r="C138" s="56"/>
      <c r="D138" s="56"/>
      <c r="E138" s="57" t="s">
        <v>261</v>
      </c>
      <c r="F138" s="57">
        <v>475</v>
      </c>
      <c r="G138" s="58" t="s">
        <v>262</v>
      </c>
      <c r="H138" s="63" t="s">
        <v>16</v>
      </c>
      <c r="I138" s="63" t="s">
        <v>234</v>
      </c>
      <c r="J138" s="65">
        <v>3</v>
      </c>
      <c r="K138" s="16" t="s">
        <v>17</v>
      </c>
      <c r="L138" s="66" t="str">
        <f>IF(K138&lt;&gt;"",VLOOKUP(K138,Keuzemogelijkheden!$A$2:$E$6,2,FALSE),"")</f>
        <v>Maak een keuze in de kolom 'Antwoord fase'</v>
      </c>
      <c r="M138" s="66" t="str">
        <f>IF(K138&lt;&gt;"",VLOOKUP(K138,Keuzemogelijkheden!$A$2:$E$6,3,FALSE),"")</f>
        <v>Maak een keuze in de kolom 'Antwoord fase'</v>
      </c>
      <c r="N138" s="66" t="str">
        <f>IF(K138&lt;&gt;"",VLOOKUP(K138,Keuzemogelijkheden!$A$2:$E$6,4,FALSE),"")</f>
        <v>Maak een keuze in de kolom 'Antwoord fase'</v>
      </c>
      <c r="O138" s="67" t="str">
        <f>IF(K138=Keuzemogelijkheden!$A$2,$J138*Keuzemogelijkheden!$E$2,IF(K138=Keuzemogelijkheden!$A$3,$J138*Keuzemogelijkheden!$E$3,IF(K138=Keuzemogelijkheden!$A$4,$J138*Keuzemogelijkheden!$E$4,IF(K138=Keuzemogelijkheden!$A$5,$J138*Keuzemogelijkheden!$E$5,"0"))))</f>
        <v>0</v>
      </c>
    </row>
    <row r="139" spans="1:15" ht="14.25" x14ac:dyDescent="0.2">
      <c r="A139" s="56"/>
      <c r="B139" s="56"/>
      <c r="C139" s="56" t="s">
        <v>226</v>
      </c>
      <c r="D139" s="56" t="s">
        <v>227</v>
      </c>
      <c r="E139" s="57"/>
      <c r="F139" s="57"/>
      <c r="G139" s="58"/>
      <c r="H139" s="63"/>
      <c r="I139" s="63"/>
      <c r="J139" s="65"/>
      <c r="K139" s="62"/>
      <c r="L139" s="63"/>
      <c r="M139" s="63"/>
      <c r="N139" s="63"/>
      <c r="O139" s="64"/>
    </row>
    <row r="140" spans="1:15" ht="51" x14ac:dyDescent="0.2">
      <c r="A140" s="56"/>
      <c r="B140" s="56"/>
      <c r="C140" s="56"/>
      <c r="D140" s="56"/>
      <c r="E140" s="57" t="s">
        <v>175</v>
      </c>
      <c r="F140" s="57">
        <v>2126</v>
      </c>
      <c r="G140" s="58" t="s">
        <v>96</v>
      </c>
      <c r="H140" s="63" t="s">
        <v>16</v>
      </c>
      <c r="I140" s="63" t="s">
        <v>171</v>
      </c>
      <c r="J140" s="65">
        <v>2</v>
      </c>
      <c r="K140" s="16" t="s">
        <v>17</v>
      </c>
      <c r="L140" s="66" t="str">
        <f>IF(K140&lt;&gt;"",VLOOKUP(K140,Keuzemogelijkheden!$A$2:$E$6,2,FALSE),"")</f>
        <v>Maak een keuze in de kolom 'Antwoord fase'</v>
      </c>
      <c r="M140" s="66" t="str">
        <f>IF(K140&lt;&gt;"",VLOOKUP(K140,Keuzemogelijkheden!$A$2:$E$6,3,FALSE),"")</f>
        <v>Maak een keuze in de kolom 'Antwoord fase'</v>
      </c>
      <c r="N140" s="66" t="str">
        <f>IF(K140&lt;&gt;"",VLOOKUP(K140,Keuzemogelijkheden!$A$2:$E$6,4,FALSE),"")</f>
        <v>Maak een keuze in de kolom 'Antwoord fase'</v>
      </c>
      <c r="O140" s="67" t="str">
        <f>IF(K140=Keuzemogelijkheden!$A$2,$J140*Keuzemogelijkheden!$E$2,IF(K140=Keuzemogelijkheden!$A$3,$J140*Keuzemogelijkheden!$E$3,IF(K140=Keuzemogelijkheden!$A$4,$J140*Keuzemogelijkheden!$E$4,IF(K140=Keuzemogelijkheden!$A$5,$J140*Keuzemogelijkheden!$E$5,"0"))))</f>
        <v>0</v>
      </c>
    </row>
    <row r="141" spans="1:15" ht="51" x14ac:dyDescent="0.2">
      <c r="A141" s="56"/>
      <c r="B141" s="56"/>
      <c r="C141" s="56"/>
      <c r="D141" s="56"/>
      <c r="E141" s="57" t="s">
        <v>184</v>
      </c>
      <c r="F141" s="57">
        <v>1286</v>
      </c>
      <c r="G141" s="58" t="s">
        <v>97</v>
      </c>
      <c r="H141" s="63" t="s">
        <v>108</v>
      </c>
      <c r="I141" s="63" t="s">
        <v>171</v>
      </c>
      <c r="J141" s="65">
        <v>3</v>
      </c>
      <c r="K141" s="16" t="s">
        <v>17</v>
      </c>
      <c r="L141" s="66" t="str">
        <f>IF(K141&lt;&gt;"",VLOOKUP(K141,Keuzemogelijkheden!$A$2:$E$6,2,FALSE),"")</f>
        <v>Maak een keuze in de kolom 'Antwoord fase'</v>
      </c>
      <c r="M141" s="66" t="str">
        <f>IF(K141&lt;&gt;"",VLOOKUP(K141,Keuzemogelijkheden!$A$2:$E$6,3,FALSE),"")</f>
        <v>Maak een keuze in de kolom 'Antwoord fase'</v>
      </c>
      <c r="N141" s="66" t="str">
        <f>IF(K141&lt;&gt;"",VLOOKUP(K141,Keuzemogelijkheden!$A$2:$E$6,4,FALSE),"")</f>
        <v>Maak een keuze in de kolom 'Antwoord fase'</v>
      </c>
      <c r="O141" s="67" t="str">
        <f>IF(K141=Keuzemogelijkheden!$A$2,$J141*Keuzemogelijkheden!$E$2,IF(K141=Keuzemogelijkheden!$A$3,$J141*Keuzemogelijkheden!$E$3,IF(K141=Keuzemogelijkheden!$A$4,$J141*Keuzemogelijkheden!$E$4,IF(K141=Keuzemogelijkheden!$A$5,$J141*Keuzemogelijkheden!$E$5,"0"))))</f>
        <v>0</v>
      </c>
    </row>
    <row r="142" spans="1:15" ht="51" x14ac:dyDescent="0.2">
      <c r="A142" s="56"/>
      <c r="B142" s="56"/>
      <c r="C142" s="56"/>
      <c r="D142" s="56"/>
      <c r="E142" s="57" t="s">
        <v>160</v>
      </c>
      <c r="F142" s="57">
        <v>1948</v>
      </c>
      <c r="G142" s="58" t="s">
        <v>98</v>
      </c>
      <c r="H142" s="63" t="s">
        <v>16</v>
      </c>
      <c r="I142" s="63" t="s">
        <v>171</v>
      </c>
      <c r="J142" s="65">
        <v>2</v>
      </c>
      <c r="K142" s="16" t="s">
        <v>17</v>
      </c>
      <c r="L142" s="66" t="str">
        <f>IF(K142&lt;&gt;"",VLOOKUP(K142,Keuzemogelijkheden!$A$2:$E$6,2,FALSE),"")</f>
        <v>Maak een keuze in de kolom 'Antwoord fase'</v>
      </c>
      <c r="M142" s="66" t="str">
        <f>IF(K142&lt;&gt;"",VLOOKUP(K142,Keuzemogelijkheden!$A$2:$E$6,3,FALSE),"")</f>
        <v>Maak een keuze in de kolom 'Antwoord fase'</v>
      </c>
      <c r="N142" s="66" t="str">
        <f>IF(K142&lt;&gt;"",VLOOKUP(K142,Keuzemogelijkheden!$A$2:$E$6,4,FALSE),"")</f>
        <v>Maak een keuze in de kolom 'Antwoord fase'</v>
      </c>
      <c r="O142" s="67" t="str">
        <f>IF(K142=Keuzemogelijkheden!$A$2,$J142*Keuzemogelijkheden!$E$2,IF(K142=Keuzemogelijkheden!$A$3,$J142*Keuzemogelijkheden!$E$3,IF(K142=Keuzemogelijkheden!$A$4,$J142*Keuzemogelijkheden!$E$4,IF(K142=Keuzemogelijkheden!$A$5,$J142*Keuzemogelijkheden!$E$5,"0"))))</f>
        <v>0</v>
      </c>
    </row>
    <row r="143" spans="1:15" ht="76.5" x14ac:dyDescent="0.2">
      <c r="A143" s="56"/>
      <c r="B143" s="56"/>
      <c r="C143" s="56"/>
      <c r="D143" s="56"/>
      <c r="E143" s="57" t="s">
        <v>228</v>
      </c>
      <c r="F143" s="57">
        <v>1014</v>
      </c>
      <c r="G143" s="58" t="s">
        <v>99</v>
      </c>
      <c r="H143" s="63" t="s">
        <v>16</v>
      </c>
      <c r="I143" s="63" t="s">
        <v>171</v>
      </c>
      <c r="J143" s="65">
        <v>9</v>
      </c>
      <c r="K143" s="16" t="s">
        <v>17</v>
      </c>
      <c r="L143" s="66" t="str">
        <f>IF(K143&lt;&gt;"",VLOOKUP(K143,Keuzemogelijkheden!$A$2:$E$6,2,FALSE),"")</f>
        <v>Maak een keuze in de kolom 'Antwoord fase'</v>
      </c>
      <c r="M143" s="66" t="str">
        <f>IF(K143&lt;&gt;"",VLOOKUP(K143,Keuzemogelijkheden!$A$2:$E$6,3,FALSE),"")</f>
        <v>Maak een keuze in de kolom 'Antwoord fase'</v>
      </c>
      <c r="N143" s="66" t="str">
        <f>IF(K143&lt;&gt;"",VLOOKUP(K143,Keuzemogelijkheden!$A$2:$E$6,4,FALSE),"")</f>
        <v>Maak een keuze in de kolom 'Antwoord fase'</v>
      </c>
      <c r="O143" s="67" t="str">
        <f>IF(K143=Keuzemogelijkheden!$A$2,$J143*Keuzemogelijkheden!$E$2,IF(K143=Keuzemogelijkheden!$A$3,$J143*Keuzemogelijkheden!$E$3,IF(K143=Keuzemogelijkheden!$A$4,$J143*Keuzemogelijkheden!$E$4,IF(K143=Keuzemogelijkheden!$A$5,$J143*Keuzemogelijkheden!$E$5,"0"))))</f>
        <v>0</v>
      </c>
    </row>
    <row r="144" spans="1:15" ht="14.25" x14ac:dyDescent="0.2">
      <c r="A144" s="56"/>
      <c r="B144" s="56"/>
      <c r="C144" s="56" t="s">
        <v>263</v>
      </c>
      <c r="D144" s="56" t="s">
        <v>264</v>
      </c>
      <c r="E144" s="57"/>
      <c r="F144" s="57"/>
      <c r="G144" s="58"/>
      <c r="H144" s="63"/>
      <c r="I144" s="63"/>
      <c r="J144" s="65"/>
      <c r="K144" s="62"/>
      <c r="L144" s="63"/>
      <c r="M144" s="63"/>
      <c r="N144" s="63"/>
      <c r="O144" s="64"/>
    </row>
    <row r="145" spans="1:15" ht="76.5" x14ac:dyDescent="0.2">
      <c r="A145" s="56"/>
      <c r="B145" s="56"/>
      <c r="C145" s="56"/>
      <c r="D145" s="56"/>
      <c r="E145" s="57" t="s">
        <v>265</v>
      </c>
      <c r="F145" s="57">
        <v>169</v>
      </c>
      <c r="G145" s="58" t="s">
        <v>266</v>
      </c>
      <c r="H145" s="63" t="s">
        <v>16</v>
      </c>
      <c r="I145" s="63" t="s">
        <v>234</v>
      </c>
      <c r="J145" s="65">
        <v>3</v>
      </c>
      <c r="K145" s="16" t="s">
        <v>17</v>
      </c>
      <c r="L145" s="66" t="str">
        <f>IF(K145&lt;&gt;"",VLOOKUP(K145,Keuzemogelijkheden!$A$2:$E$6,2,FALSE),"")</f>
        <v>Maak een keuze in de kolom 'Antwoord fase'</v>
      </c>
      <c r="M145" s="66" t="str">
        <f>IF(K145&lt;&gt;"",VLOOKUP(K145,Keuzemogelijkheden!$A$2:$E$6,3,FALSE),"")</f>
        <v>Maak een keuze in de kolom 'Antwoord fase'</v>
      </c>
      <c r="N145" s="66" t="str">
        <f>IF(K145&lt;&gt;"",VLOOKUP(K145,Keuzemogelijkheden!$A$2:$E$6,4,FALSE),"")</f>
        <v>Maak een keuze in de kolom 'Antwoord fase'</v>
      </c>
      <c r="O145" s="67" t="str">
        <f>IF(K145=Keuzemogelijkheden!$A$2,$J145*Keuzemogelijkheden!$E$2,IF(K145=Keuzemogelijkheden!$A$3,$J145*Keuzemogelijkheden!$E$3,IF(K145=Keuzemogelijkheden!$A$4,$J145*Keuzemogelijkheden!$E$4,IF(K145=Keuzemogelijkheden!$A$5,$J145*Keuzemogelijkheden!$E$5,"0"))))</f>
        <v>0</v>
      </c>
    </row>
    <row r="146" spans="1:15" ht="14.25" x14ac:dyDescent="0.2">
      <c r="A146" s="56"/>
      <c r="B146" s="56"/>
      <c r="C146" s="56" t="s">
        <v>267</v>
      </c>
      <c r="D146" s="56" t="s">
        <v>268</v>
      </c>
      <c r="E146" s="57"/>
      <c r="F146" s="57"/>
      <c r="G146" s="58"/>
      <c r="H146" s="63"/>
      <c r="I146" s="63"/>
      <c r="J146" s="65"/>
      <c r="K146" s="62"/>
      <c r="L146" s="63"/>
      <c r="M146" s="63"/>
      <c r="N146" s="63"/>
      <c r="O146" s="64"/>
    </row>
    <row r="147" spans="1:15" ht="51" x14ac:dyDescent="0.2">
      <c r="A147" s="56"/>
      <c r="B147" s="56"/>
      <c r="C147" s="56"/>
      <c r="D147" s="56"/>
      <c r="E147" s="57" t="s">
        <v>269</v>
      </c>
      <c r="F147" s="57">
        <v>566</v>
      </c>
      <c r="G147" s="58" t="s">
        <v>270</v>
      </c>
      <c r="H147" s="63" t="s">
        <v>16</v>
      </c>
      <c r="I147" s="63" t="s">
        <v>234</v>
      </c>
      <c r="J147" s="65">
        <v>3</v>
      </c>
      <c r="K147" s="16" t="s">
        <v>17</v>
      </c>
      <c r="L147" s="66" t="str">
        <f>IF(K147&lt;&gt;"",VLOOKUP(K147,Keuzemogelijkheden!$A$2:$E$6,2,FALSE),"")</f>
        <v>Maak een keuze in de kolom 'Antwoord fase'</v>
      </c>
      <c r="M147" s="66" t="str">
        <f>IF(K147&lt;&gt;"",VLOOKUP(K147,Keuzemogelijkheden!$A$2:$E$6,3,FALSE),"")</f>
        <v>Maak een keuze in de kolom 'Antwoord fase'</v>
      </c>
      <c r="N147" s="66" t="str">
        <f>IF(K147&lt;&gt;"",VLOOKUP(K147,Keuzemogelijkheden!$A$2:$E$6,4,FALSE),"")</f>
        <v>Maak een keuze in de kolom 'Antwoord fase'</v>
      </c>
      <c r="O147" s="67" t="str">
        <f>IF(K147=Keuzemogelijkheden!$A$2,$J147*Keuzemogelijkheden!$E$2,IF(K147=Keuzemogelijkheden!$A$3,$J147*Keuzemogelijkheden!$E$3,IF(K147=Keuzemogelijkheden!$A$4,$J147*Keuzemogelijkheden!$E$4,IF(K147=Keuzemogelijkheden!$A$5,$J147*Keuzemogelijkheden!$E$5,"0"))))</f>
        <v>0</v>
      </c>
    </row>
    <row r="148" spans="1:15" ht="14.25" x14ac:dyDescent="0.2">
      <c r="A148" s="56" t="s">
        <v>175</v>
      </c>
      <c r="B148" s="56" t="s">
        <v>54</v>
      </c>
      <c r="C148" s="56"/>
      <c r="D148" s="56"/>
      <c r="E148" s="57"/>
      <c r="F148" s="57"/>
      <c r="G148" s="58"/>
      <c r="H148" s="63"/>
      <c r="I148" s="63"/>
      <c r="J148" s="65"/>
      <c r="K148" s="62"/>
      <c r="L148" s="63"/>
      <c r="M148" s="63"/>
      <c r="N148" s="63"/>
      <c r="O148" s="64"/>
    </row>
    <row r="149" spans="1:15" ht="14.25" x14ac:dyDescent="0.2">
      <c r="A149" s="56"/>
      <c r="B149" s="56"/>
      <c r="C149" s="56" t="s">
        <v>152</v>
      </c>
      <c r="D149" s="56" t="s">
        <v>229</v>
      </c>
      <c r="E149" s="57"/>
      <c r="F149" s="57"/>
      <c r="G149" s="58"/>
      <c r="H149" s="63"/>
      <c r="I149" s="63"/>
      <c r="J149" s="65"/>
      <c r="K149" s="62"/>
      <c r="L149" s="63"/>
      <c r="M149" s="63"/>
      <c r="N149" s="63"/>
      <c r="O149" s="64"/>
    </row>
    <row r="150" spans="1:15" ht="51" x14ac:dyDescent="0.2">
      <c r="A150" s="56"/>
      <c r="B150" s="56"/>
      <c r="C150" s="56"/>
      <c r="D150" s="56"/>
      <c r="E150" s="57" t="s">
        <v>164</v>
      </c>
      <c r="F150" s="57">
        <v>1343</v>
      </c>
      <c r="G150" s="58" t="s">
        <v>100</v>
      </c>
      <c r="H150" s="63" t="s">
        <v>16</v>
      </c>
      <c r="I150" s="63" t="s">
        <v>171</v>
      </c>
      <c r="J150" s="65">
        <v>3</v>
      </c>
      <c r="K150" s="16" t="s">
        <v>17</v>
      </c>
      <c r="L150" s="66" t="str">
        <f>IF(K150&lt;&gt;"",VLOOKUP(K150,Keuzemogelijkheden!$A$2:$E$6,2,FALSE),"")</f>
        <v>Maak een keuze in de kolom 'Antwoord fase'</v>
      </c>
      <c r="M150" s="66" t="str">
        <f>IF(K150&lt;&gt;"",VLOOKUP(K150,Keuzemogelijkheden!$A$2:$E$6,3,FALSE),"")</f>
        <v>Maak een keuze in de kolom 'Antwoord fase'</v>
      </c>
      <c r="N150" s="66" t="str">
        <f>IF(K150&lt;&gt;"",VLOOKUP(K150,Keuzemogelijkheden!$A$2:$E$6,4,FALSE),"")</f>
        <v>Maak een keuze in de kolom 'Antwoord fase'</v>
      </c>
      <c r="O150" s="67" t="str">
        <f>IF(K150=Keuzemogelijkheden!$A$2,$J150*Keuzemogelijkheden!$E$2,IF(K150=Keuzemogelijkheden!$A$3,$J150*Keuzemogelijkheden!$E$3,IF(K150=Keuzemogelijkheden!$A$4,$J150*Keuzemogelijkheden!$E$4,IF(K150=Keuzemogelijkheden!$A$5,$J150*Keuzemogelijkheden!$E$5,"0"))))</f>
        <v>0</v>
      </c>
    </row>
    <row r="151" spans="1:15" ht="14.25" x14ac:dyDescent="0.2">
      <c r="A151" s="56"/>
      <c r="B151" s="56"/>
      <c r="C151" s="56" t="s">
        <v>162</v>
      </c>
      <c r="D151" s="56" t="s">
        <v>271</v>
      </c>
      <c r="E151" s="57"/>
      <c r="F151" s="57"/>
      <c r="G151" s="58"/>
      <c r="H151" s="63"/>
      <c r="I151" s="63"/>
      <c r="J151" s="65"/>
      <c r="K151" s="62"/>
      <c r="L151" s="63"/>
      <c r="M151" s="63"/>
      <c r="N151" s="63"/>
      <c r="O151" s="64"/>
    </row>
    <row r="152" spans="1:15" ht="51" x14ac:dyDescent="0.2">
      <c r="A152" s="56"/>
      <c r="B152" s="56"/>
      <c r="C152" s="56"/>
      <c r="D152" s="56"/>
      <c r="E152" s="57" t="s">
        <v>272</v>
      </c>
      <c r="F152" s="57">
        <v>61</v>
      </c>
      <c r="G152" s="58" t="s">
        <v>273</v>
      </c>
      <c r="H152" s="63" t="s">
        <v>16</v>
      </c>
      <c r="I152" s="63" t="s">
        <v>234</v>
      </c>
      <c r="J152" s="65">
        <v>3</v>
      </c>
      <c r="K152" s="16" t="s">
        <v>17</v>
      </c>
      <c r="L152" s="66" t="str">
        <f>IF(K152&lt;&gt;"",VLOOKUP(K152,Keuzemogelijkheden!$A$2:$E$6,2,FALSE),"")</f>
        <v>Maak een keuze in de kolom 'Antwoord fase'</v>
      </c>
      <c r="M152" s="66" t="str">
        <f>IF(K152&lt;&gt;"",VLOOKUP(K152,Keuzemogelijkheden!$A$2:$E$6,3,FALSE),"")</f>
        <v>Maak een keuze in de kolom 'Antwoord fase'</v>
      </c>
      <c r="N152" s="66" t="str">
        <f>IF(K152&lt;&gt;"",VLOOKUP(K152,Keuzemogelijkheden!$A$2:$E$6,4,FALSE),"")</f>
        <v>Maak een keuze in de kolom 'Antwoord fase'</v>
      </c>
      <c r="O152" s="67" t="str">
        <f>IF(K152=Keuzemogelijkheden!$A$2,$J152*Keuzemogelijkheden!$E$2,IF(K152=Keuzemogelijkheden!$A$3,$J152*Keuzemogelijkheden!$E$3,IF(K152=Keuzemogelijkheden!$A$4,$J152*Keuzemogelijkheden!$E$4,IF(K152=Keuzemogelijkheden!$A$5,$J152*Keuzemogelijkheden!$E$5,"0"))))</f>
        <v>0</v>
      </c>
    </row>
    <row r="153" spans="1:15" ht="14.25" x14ac:dyDescent="0.2">
      <c r="A153" s="56"/>
      <c r="B153" s="56"/>
      <c r="C153" s="56" t="s">
        <v>207</v>
      </c>
      <c r="D153" s="56" t="s">
        <v>274</v>
      </c>
      <c r="E153" s="57"/>
      <c r="F153" s="57"/>
      <c r="G153" s="58"/>
      <c r="H153" s="63"/>
      <c r="I153" s="63"/>
      <c r="J153" s="65"/>
      <c r="K153" s="62"/>
      <c r="L153" s="63"/>
      <c r="M153" s="63"/>
      <c r="N153" s="63"/>
      <c r="O153" s="64"/>
    </row>
    <row r="154" spans="1:15" ht="51" x14ac:dyDescent="0.2">
      <c r="A154" s="56"/>
      <c r="B154" s="56"/>
      <c r="C154" s="56"/>
      <c r="D154" s="56"/>
      <c r="E154" s="57" t="s">
        <v>275</v>
      </c>
      <c r="F154" s="57">
        <v>588</v>
      </c>
      <c r="G154" s="58" t="s">
        <v>276</v>
      </c>
      <c r="H154" s="63" t="s">
        <v>16</v>
      </c>
      <c r="I154" s="63" t="s">
        <v>234</v>
      </c>
      <c r="J154" s="65">
        <v>2</v>
      </c>
      <c r="K154" s="16" t="s">
        <v>17</v>
      </c>
      <c r="L154" s="66" t="str">
        <f>IF(K154&lt;&gt;"",VLOOKUP(K154,Keuzemogelijkheden!$A$2:$E$6,2,FALSE),"")</f>
        <v>Maak een keuze in de kolom 'Antwoord fase'</v>
      </c>
      <c r="M154" s="66" t="str">
        <f>IF(K154&lt;&gt;"",VLOOKUP(K154,Keuzemogelijkheden!$A$2:$E$6,3,FALSE),"")</f>
        <v>Maak een keuze in de kolom 'Antwoord fase'</v>
      </c>
      <c r="N154" s="66" t="str">
        <f>IF(K154&lt;&gt;"",VLOOKUP(K154,Keuzemogelijkheden!$A$2:$E$6,4,FALSE),"")</f>
        <v>Maak een keuze in de kolom 'Antwoord fase'</v>
      </c>
      <c r="O154" s="67" t="str">
        <f>IF(K154=Keuzemogelijkheden!$A$2,$J154*Keuzemogelijkheden!$E$2,IF(K154=Keuzemogelijkheden!$A$3,$J154*Keuzemogelijkheden!$E$3,IF(K154=Keuzemogelijkheden!$A$4,$J154*Keuzemogelijkheden!$E$4,IF(K154=Keuzemogelijkheden!$A$5,$J154*Keuzemogelijkheden!$E$5,"0"))))</f>
        <v>0</v>
      </c>
    </row>
    <row r="155" spans="1:15" ht="14.25" x14ac:dyDescent="0.2">
      <c r="A155" s="56"/>
      <c r="B155" s="56"/>
      <c r="C155" s="56" t="s">
        <v>175</v>
      </c>
      <c r="D155" s="56" t="s">
        <v>277</v>
      </c>
      <c r="E155" s="57"/>
      <c r="F155" s="57"/>
      <c r="G155" s="58"/>
      <c r="H155" s="63"/>
      <c r="I155" s="63"/>
      <c r="J155" s="65"/>
      <c r="K155" s="62"/>
      <c r="L155" s="63"/>
      <c r="M155" s="63"/>
      <c r="N155" s="63"/>
      <c r="O155" s="64"/>
    </row>
    <row r="156" spans="1:15" ht="51" x14ac:dyDescent="0.2">
      <c r="A156" s="56"/>
      <c r="B156" s="56"/>
      <c r="C156" s="56"/>
      <c r="D156" s="56"/>
      <c r="E156" s="57" t="s">
        <v>278</v>
      </c>
      <c r="F156" s="57">
        <v>567</v>
      </c>
      <c r="G156" s="58" t="s">
        <v>279</v>
      </c>
      <c r="H156" s="63" t="s">
        <v>16</v>
      </c>
      <c r="I156" s="63" t="s">
        <v>234</v>
      </c>
      <c r="J156" s="65">
        <v>9</v>
      </c>
      <c r="K156" s="16" t="s">
        <v>17</v>
      </c>
      <c r="L156" s="66" t="str">
        <f>IF(K156&lt;&gt;"",VLOOKUP(K156,Keuzemogelijkheden!$A$2:$E$6,2,FALSE),"")</f>
        <v>Maak een keuze in de kolom 'Antwoord fase'</v>
      </c>
      <c r="M156" s="66" t="str">
        <f>IF(K156&lt;&gt;"",VLOOKUP(K156,Keuzemogelijkheden!$A$2:$E$6,3,FALSE),"")</f>
        <v>Maak een keuze in de kolom 'Antwoord fase'</v>
      </c>
      <c r="N156" s="66" t="str">
        <f>IF(K156&lt;&gt;"",VLOOKUP(K156,Keuzemogelijkheden!$A$2:$E$6,4,FALSE),"")</f>
        <v>Maak een keuze in de kolom 'Antwoord fase'</v>
      </c>
      <c r="O156" s="67" t="str">
        <f>IF(K156=Keuzemogelijkheden!$A$2,$J156*Keuzemogelijkheden!$E$2,IF(K156=Keuzemogelijkheden!$A$3,$J156*Keuzemogelijkheden!$E$3,IF(K156=Keuzemogelijkheden!$A$4,$J156*Keuzemogelijkheden!$E$4,IF(K156=Keuzemogelijkheden!$A$5,$J156*Keuzemogelijkheden!$E$5,"0"))))</f>
        <v>0</v>
      </c>
    </row>
    <row r="157" spans="1:15" ht="14.25" x14ac:dyDescent="0.2">
      <c r="A157" s="56" t="s">
        <v>184</v>
      </c>
      <c r="B157" s="56" t="s">
        <v>280</v>
      </c>
      <c r="C157" s="56"/>
      <c r="D157" s="56"/>
      <c r="E157" s="57"/>
      <c r="F157" s="57"/>
      <c r="G157" s="58"/>
      <c r="H157" s="63"/>
      <c r="I157" s="63"/>
      <c r="J157" s="65"/>
      <c r="K157" s="62"/>
      <c r="L157" s="63"/>
      <c r="M157" s="63"/>
      <c r="N157" s="63"/>
      <c r="O157" s="64"/>
    </row>
    <row r="158" spans="1:15" ht="14.25" x14ac:dyDescent="0.2">
      <c r="A158" s="56"/>
      <c r="B158" s="56"/>
      <c r="C158" s="56" t="s">
        <v>152</v>
      </c>
      <c r="D158" s="56" t="s">
        <v>281</v>
      </c>
      <c r="E158" s="57"/>
      <c r="F158" s="57"/>
      <c r="G158" s="58"/>
      <c r="H158" s="63"/>
      <c r="I158" s="63"/>
      <c r="J158" s="65"/>
      <c r="K158" s="62"/>
      <c r="L158" s="63"/>
      <c r="M158" s="63"/>
      <c r="N158" s="63"/>
      <c r="O158" s="64"/>
    </row>
    <row r="159" spans="1:15" ht="63.75" x14ac:dyDescent="0.2">
      <c r="A159" s="56"/>
      <c r="B159" s="56"/>
      <c r="C159" s="56"/>
      <c r="D159" s="56"/>
      <c r="E159" s="57" t="s">
        <v>282</v>
      </c>
      <c r="F159" s="57">
        <v>573</v>
      </c>
      <c r="G159" s="58" t="s">
        <v>283</v>
      </c>
      <c r="H159" s="63" t="s">
        <v>16</v>
      </c>
      <c r="I159" s="63" t="s">
        <v>234</v>
      </c>
      <c r="J159" s="65">
        <v>9</v>
      </c>
      <c r="K159" s="16" t="s">
        <v>17</v>
      </c>
      <c r="L159" s="66" t="str">
        <f>IF(K159&lt;&gt;"",VLOOKUP(K159,Keuzemogelijkheden!$A$2:$E$6,2,FALSE),"")</f>
        <v>Maak een keuze in de kolom 'Antwoord fase'</v>
      </c>
      <c r="M159" s="66" t="str">
        <f>IF(K159&lt;&gt;"",VLOOKUP(K159,Keuzemogelijkheden!$A$2:$E$6,3,FALSE),"")</f>
        <v>Maak een keuze in de kolom 'Antwoord fase'</v>
      </c>
      <c r="N159" s="66" t="str">
        <f>IF(K159&lt;&gt;"",VLOOKUP(K159,Keuzemogelijkheden!$A$2:$E$6,4,FALSE),"")</f>
        <v>Maak een keuze in de kolom 'Antwoord fase'</v>
      </c>
      <c r="O159" s="67" t="str">
        <f>IF(K159=Keuzemogelijkheden!$A$2,$J159*Keuzemogelijkheden!$E$2,IF(K159=Keuzemogelijkheden!$A$3,$J159*Keuzemogelijkheden!$E$3,IF(K159=Keuzemogelijkheden!$A$4,$J159*Keuzemogelijkheden!$E$4,IF(K159=Keuzemogelijkheden!$A$5,$J159*Keuzemogelijkheden!$E$5,"0"))))</f>
        <v>0</v>
      </c>
    </row>
    <row r="160" spans="1:15" ht="14.25" x14ac:dyDescent="0.2">
      <c r="A160" s="56"/>
      <c r="B160" s="56"/>
      <c r="C160" s="56" t="s">
        <v>186</v>
      </c>
      <c r="D160" s="56" t="s">
        <v>284</v>
      </c>
      <c r="E160" s="57"/>
      <c r="F160" s="57"/>
      <c r="G160" s="58"/>
      <c r="H160" s="63"/>
      <c r="I160" s="63"/>
      <c r="J160" s="65"/>
      <c r="K160" s="62"/>
      <c r="L160" s="63"/>
      <c r="M160" s="63"/>
      <c r="N160" s="63"/>
      <c r="O160" s="64"/>
    </row>
    <row r="161" spans="1:15" ht="51" x14ac:dyDescent="0.2">
      <c r="A161" s="56"/>
      <c r="B161" s="56"/>
      <c r="C161" s="56"/>
      <c r="D161" s="56"/>
      <c r="E161" s="57" t="s">
        <v>285</v>
      </c>
      <c r="F161" s="57">
        <v>222</v>
      </c>
      <c r="G161" s="58" t="s">
        <v>286</v>
      </c>
      <c r="H161" s="63" t="s">
        <v>16</v>
      </c>
      <c r="I161" s="63" t="s">
        <v>234</v>
      </c>
      <c r="J161" s="65">
        <v>9</v>
      </c>
      <c r="K161" s="16" t="s">
        <v>17</v>
      </c>
      <c r="L161" s="66" t="str">
        <f>IF(K161&lt;&gt;"",VLOOKUP(K161,Keuzemogelijkheden!$A$2:$E$6,2,FALSE),"")</f>
        <v>Maak een keuze in de kolom 'Antwoord fase'</v>
      </c>
      <c r="M161" s="66" t="str">
        <f>IF(K161&lt;&gt;"",VLOOKUP(K161,Keuzemogelijkheden!$A$2:$E$6,3,FALSE),"")</f>
        <v>Maak een keuze in de kolom 'Antwoord fase'</v>
      </c>
      <c r="N161" s="66" t="str">
        <f>IF(K161&lt;&gt;"",VLOOKUP(K161,Keuzemogelijkheden!$A$2:$E$6,4,FALSE),"")</f>
        <v>Maak een keuze in de kolom 'Antwoord fase'</v>
      </c>
      <c r="O161" s="67" t="str">
        <f>IF(K161=Keuzemogelijkheden!$A$2,$J161*Keuzemogelijkheden!$E$2,IF(K161=Keuzemogelijkheden!$A$3,$J161*Keuzemogelijkheden!$E$3,IF(K161=Keuzemogelijkheden!$A$4,$J161*Keuzemogelijkheden!$E$4,IF(K161=Keuzemogelijkheden!$A$5,$J161*Keuzemogelijkheden!$E$5,"0"))))</f>
        <v>0</v>
      </c>
    </row>
    <row r="162" spans="1:15" ht="51" x14ac:dyDescent="0.2">
      <c r="A162" s="56"/>
      <c r="B162" s="56"/>
      <c r="C162" s="56"/>
      <c r="D162" s="56"/>
      <c r="E162" s="57" t="s">
        <v>287</v>
      </c>
      <c r="F162" s="57">
        <v>223</v>
      </c>
      <c r="G162" s="58" t="s">
        <v>288</v>
      </c>
      <c r="H162" s="63" t="s">
        <v>16</v>
      </c>
      <c r="I162" s="63" t="s">
        <v>234</v>
      </c>
      <c r="J162" s="65">
        <v>2</v>
      </c>
      <c r="K162" s="16" t="s">
        <v>17</v>
      </c>
      <c r="L162" s="66" t="str">
        <f>IF(K162&lt;&gt;"",VLOOKUP(K162,Keuzemogelijkheden!$A$2:$E$6,2,FALSE),"")</f>
        <v>Maak een keuze in de kolom 'Antwoord fase'</v>
      </c>
      <c r="M162" s="66" t="str">
        <f>IF(K162&lt;&gt;"",VLOOKUP(K162,Keuzemogelijkheden!$A$2:$E$6,3,FALSE),"")</f>
        <v>Maak een keuze in de kolom 'Antwoord fase'</v>
      </c>
      <c r="N162" s="66" t="str">
        <f>IF(K162&lt;&gt;"",VLOOKUP(K162,Keuzemogelijkheden!$A$2:$E$6,4,FALSE),"")</f>
        <v>Maak een keuze in de kolom 'Antwoord fase'</v>
      </c>
      <c r="O162" s="67" t="str">
        <f>IF(K162=Keuzemogelijkheden!$A$2,$J162*Keuzemogelijkheden!$E$2,IF(K162=Keuzemogelijkheden!$A$3,$J162*Keuzemogelijkheden!$E$3,IF(K162=Keuzemogelijkheden!$A$4,$J162*Keuzemogelijkheden!$E$4,IF(K162=Keuzemogelijkheden!$A$5,$J162*Keuzemogelijkheden!$E$5,"0"))))</f>
        <v>0</v>
      </c>
    </row>
    <row r="163" spans="1:15" ht="51" x14ac:dyDescent="0.2">
      <c r="A163" s="56"/>
      <c r="B163" s="56"/>
      <c r="C163" s="56"/>
      <c r="D163" s="56"/>
      <c r="E163" s="57" t="s">
        <v>289</v>
      </c>
      <c r="F163" s="57">
        <v>229</v>
      </c>
      <c r="G163" s="58" t="s">
        <v>290</v>
      </c>
      <c r="H163" s="63" t="s">
        <v>16</v>
      </c>
      <c r="I163" s="63" t="s">
        <v>234</v>
      </c>
      <c r="J163" s="65">
        <v>2</v>
      </c>
      <c r="K163" s="16" t="s">
        <v>17</v>
      </c>
      <c r="L163" s="66" t="str">
        <f>IF(K163&lt;&gt;"",VLOOKUP(K163,Keuzemogelijkheden!$A$2:$E$6,2,FALSE),"")</f>
        <v>Maak een keuze in de kolom 'Antwoord fase'</v>
      </c>
      <c r="M163" s="66" t="str">
        <f>IF(K163&lt;&gt;"",VLOOKUP(K163,Keuzemogelijkheden!$A$2:$E$6,3,FALSE),"")</f>
        <v>Maak een keuze in de kolom 'Antwoord fase'</v>
      </c>
      <c r="N163" s="66" t="str">
        <f>IF(K163&lt;&gt;"",VLOOKUP(K163,Keuzemogelijkheden!$A$2:$E$6,4,FALSE),"")</f>
        <v>Maak een keuze in de kolom 'Antwoord fase'</v>
      </c>
      <c r="O163" s="67" t="str">
        <f>IF(K163=Keuzemogelijkheden!$A$2,$J163*Keuzemogelijkheden!$E$2,IF(K163=Keuzemogelijkheden!$A$3,$J163*Keuzemogelijkheden!$E$3,IF(K163=Keuzemogelijkheden!$A$4,$J163*Keuzemogelijkheden!$E$4,IF(K163=Keuzemogelijkheden!$A$5,$J163*Keuzemogelijkheden!$E$5,"0"))))</f>
        <v>0</v>
      </c>
    </row>
    <row r="164" spans="1:15" ht="14.25" x14ac:dyDescent="0.2">
      <c r="A164" s="56"/>
      <c r="B164" s="56"/>
      <c r="C164" s="56" t="s">
        <v>162</v>
      </c>
      <c r="D164" s="56" t="s">
        <v>291</v>
      </c>
      <c r="E164" s="57"/>
      <c r="F164" s="57"/>
      <c r="G164" s="58"/>
      <c r="H164" s="63"/>
      <c r="I164" s="63"/>
      <c r="J164" s="65"/>
      <c r="K164" s="62"/>
      <c r="L164" s="63"/>
      <c r="M164" s="63"/>
      <c r="N164" s="63"/>
      <c r="O164" s="64"/>
    </row>
    <row r="165" spans="1:15" ht="76.5" x14ac:dyDescent="0.2">
      <c r="A165" s="56"/>
      <c r="B165" s="56"/>
      <c r="C165" s="56"/>
      <c r="D165" s="56"/>
      <c r="E165" s="57" t="s">
        <v>292</v>
      </c>
      <c r="F165" s="57">
        <v>474</v>
      </c>
      <c r="G165" s="58" t="s">
        <v>293</v>
      </c>
      <c r="H165" s="63" t="s">
        <v>16</v>
      </c>
      <c r="I165" s="63" t="s">
        <v>234</v>
      </c>
      <c r="J165" s="65">
        <v>3</v>
      </c>
      <c r="K165" s="16" t="s">
        <v>17</v>
      </c>
      <c r="L165" s="66" t="str">
        <f>IF(K165&lt;&gt;"",VLOOKUP(K165,Keuzemogelijkheden!$A$2:$E$6,2,FALSE),"")</f>
        <v>Maak een keuze in de kolom 'Antwoord fase'</v>
      </c>
      <c r="M165" s="66" t="str">
        <f>IF(K165&lt;&gt;"",VLOOKUP(K165,Keuzemogelijkheden!$A$2:$E$6,3,FALSE),"")</f>
        <v>Maak een keuze in de kolom 'Antwoord fase'</v>
      </c>
      <c r="N165" s="66" t="str">
        <f>IF(K165&lt;&gt;"",VLOOKUP(K165,Keuzemogelijkheden!$A$2:$E$6,4,FALSE),"")</f>
        <v>Maak een keuze in de kolom 'Antwoord fase'</v>
      </c>
      <c r="O165" s="67" t="str">
        <f>IF(K165=Keuzemogelijkheden!$A$2,$J165*Keuzemogelijkheden!$E$2,IF(K165=Keuzemogelijkheden!$A$3,$J165*Keuzemogelijkheden!$E$3,IF(K165=Keuzemogelijkheden!$A$4,$J165*Keuzemogelijkheden!$E$4,IF(K165=Keuzemogelijkheden!$A$5,$J165*Keuzemogelijkheden!$E$5,"0"))))</f>
        <v>0</v>
      </c>
    </row>
    <row r="166" spans="1:15" ht="76.5" x14ac:dyDescent="0.2">
      <c r="A166" s="56"/>
      <c r="B166" s="56"/>
      <c r="C166" s="56"/>
      <c r="D166" s="56"/>
      <c r="E166" s="57" t="s">
        <v>294</v>
      </c>
      <c r="F166" s="57">
        <v>530</v>
      </c>
      <c r="G166" s="58" t="s">
        <v>295</v>
      </c>
      <c r="H166" s="63" t="s">
        <v>16</v>
      </c>
      <c r="I166" s="63" t="s">
        <v>234</v>
      </c>
      <c r="J166" s="65">
        <v>2</v>
      </c>
      <c r="K166" s="16" t="s">
        <v>17</v>
      </c>
      <c r="L166" s="66" t="str">
        <f>IF(K166&lt;&gt;"",VLOOKUP(K166,Keuzemogelijkheden!$A$2:$E$6,2,FALSE),"")</f>
        <v>Maak een keuze in de kolom 'Antwoord fase'</v>
      </c>
      <c r="M166" s="66" t="str">
        <f>IF(K166&lt;&gt;"",VLOOKUP(K166,Keuzemogelijkheden!$A$2:$E$6,3,FALSE),"")</f>
        <v>Maak een keuze in de kolom 'Antwoord fase'</v>
      </c>
      <c r="N166" s="66" t="str">
        <f>IF(K166&lt;&gt;"",VLOOKUP(K166,Keuzemogelijkheden!$A$2:$E$6,4,FALSE),"")</f>
        <v>Maak een keuze in de kolom 'Antwoord fase'</v>
      </c>
      <c r="O166" s="67" t="str">
        <f>IF(K166=Keuzemogelijkheden!$A$2,$J166*Keuzemogelijkheden!$E$2,IF(K166=Keuzemogelijkheden!$A$3,$J166*Keuzemogelijkheden!$E$3,IF(K166=Keuzemogelijkheden!$A$4,$J166*Keuzemogelijkheden!$E$4,IF(K166=Keuzemogelijkheden!$A$5,$J166*Keuzemogelijkheden!$E$5,"0"))))</f>
        <v>0</v>
      </c>
    </row>
    <row r="167" spans="1:15" ht="14.25" x14ac:dyDescent="0.2">
      <c r="A167" s="56" t="s">
        <v>181</v>
      </c>
      <c r="B167" s="56" t="s">
        <v>296</v>
      </c>
      <c r="C167" s="56"/>
      <c r="D167" s="56"/>
      <c r="E167" s="57"/>
      <c r="F167" s="57"/>
      <c r="G167" s="58"/>
      <c r="H167" s="63"/>
      <c r="I167" s="63"/>
      <c r="J167" s="65"/>
      <c r="K167" s="62"/>
      <c r="L167" s="63"/>
      <c r="M167" s="63"/>
      <c r="N167" s="63"/>
      <c r="O167" s="64"/>
    </row>
    <row r="168" spans="1:15" ht="14.25" x14ac:dyDescent="0.2">
      <c r="A168" s="56"/>
      <c r="B168" s="56"/>
      <c r="C168" s="56" t="s">
        <v>152</v>
      </c>
      <c r="D168" s="56" t="s">
        <v>297</v>
      </c>
      <c r="E168" s="57"/>
      <c r="F168" s="57"/>
      <c r="G168" s="58"/>
      <c r="H168" s="63"/>
      <c r="I168" s="63"/>
      <c r="J168" s="65"/>
      <c r="K168" s="62"/>
      <c r="L168" s="63"/>
      <c r="M168" s="63"/>
      <c r="N168" s="63"/>
      <c r="O168" s="64"/>
    </row>
    <row r="169" spans="1:15" ht="76.5" x14ac:dyDescent="0.2">
      <c r="A169" s="56"/>
      <c r="B169" s="56"/>
      <c r="C169" s="56"/>
      <c r="D169" s="56"/>
      <c r="E169" s="57" t="s">
        <v>298</v>
      </c>
      <c r="F169" s="57">
        <v>185</v>
      </c>
      <c r="G169" s="58" t="s">
        <v>299</v>
      </c>
      <c r="H169" s="63" t="s">
        <v>16</v>
      </c>
      <c r="I169" s="63" t="s">
        <v>234</v>
      </c>
      <c r="J169" s="65">
        <v>2</v>
      </c>
      <c r="K169" s="16" t="s">
        <v>17</v>
      </c>
      <c r="L169" s="66" t="str">
        <f>IF(K169&lt;&gt;"",VLOOKUP(K169,Keuzemogelijkheden!$A$2:$E$6,2,FALSE),"")</f>
        <v>Maak een keuze in de kolom 'Antwoord fase'</v>
      </c>
      <c r="M169" s="66" t="str">
        <f>IF(K169&lt;&gt;"",VLOOKUP(K169,Keuzemogelijkheden!$A$2:$E$6,3,FALSE),"")</f>
        <v>Maak een keuze in de kolom 'Antwoord fase'</v>
      </c>
      <c r="N169" s="66" t="str">
        <f>IF(K169&lt;&gt;"",VLOOKUP(K169,Keuzemogelijkheden!$A$2:$E$6,4,FALSE),"")</f>
        <v>Maak een keuze in de kolom 'Antwoord fase'</v>
      </c>
      <c r="O169" s="67" t="str">
        <f>IF(K169=Keuzemogelijkheden!$A$2,$J169*Keuzemogelijkheden!$E$2,IF(K169=Keuzemogelijkheden!$A$3,$J169*Keuzemogelijkheden!$E$3,IF(K169=Keuzemogelijkheden!$A$4,$J169*Keuzemogelijkheden!$E$4,IF(K169=Keuzemogelijkheden!$A$5,$J169*Keuzemogelijkheden!$E$5,"0"))))</f>
        <v>0</v>
      </c>
    </row>
    <row r="170" spans="1:15" ht="51" x14ac:dyDescent="0.2">
      <c r="A170" s="56"/>
      <c r="B170" s="56"/>
      <c r="C170" s="56"/>
      <c r="D170" s="56"/>
      <c r="E170" s="57" t="s">
        <v>300</v>
      </c>
      <c r="F170" s="57">
        <v>491</v>
      </c>
      <c r="G170" s="58" t="s">
        <v>301</v>
      </c>
      <c r="H170" s="63" t="s">
        <v>16</v>
      </c>
      <c r="I170" s="63" t="s">
        <v>234</v>
      </c>
      <c r="J170" s="65">
        <v>2</v>
      </c>
      <c r="K170" s="16" t="s">
        <v>17</v>
      </c>
      <c r="L170" s="66" t="str">
        <f>IF(K170&lt;&gt;"",VLOOKUP(K170,Keuzemogelijkheden!$A$2:$E$6,2,FALSE),"")</f>
        <v>Maak een keuze in de kolom 'Antwoord fase'</v>
      </c>
      <c r="M170" s="66" t="str">
        <f>IF(K170&lt;&gt;"",VLOOKUP(K170,Keuzemogelijkheden!$A$2:$E$6,3,FALSE),"")</f>
        <v>Maak een keuze in de kolom 'Antwoord fase'</v>
      </c>
      <c r="N170" s="66" t="str">
        <f>IF(K170&lt;&gt;"",VLOOKUP(K170,Keuzemogelijkheden!$A$2:$E$6,4,FALSE),"")</f>
        <v>Maak een keuze in de kolom 'Antwoord fase'</v>
      </c>
      <c r="O170" s="67" t="str">
        <f>IF(K170=Keuzemogelijkheden!$A$2,$J170*Keuzemogelijkheden!$E$2,IF(K170=Keuzemogelijkheden!$A$3,$J170*Keuzemogelijkheden!$E$3,IF(K170=Keuzemogelijkheden!$A$4,$J170*Keuzemogelijkheden!$E$4,IF(K170=Keuzemogelijkheden!$A$5,$J170*Keuzemogelijkheden!$E$5,"0"))))</f>
        <v>0</v>
      </c>
    </row>
    <row r="171" spans="1:15" ht="14.25" x14ac:dyDescent="0.2">
      <c r="A171" s="56"/>
      <c r="B171" s="56"/>
      <c r="C171" s="56" t="s">
        <v>182</v>
      </c>
      <c r="D171" s="56" t="s">
        <v>302</v>
      </c>
      <c r="E171" s="57"/>
      <c r="F171" s="57"/>
      <c r="G171" s="58"/>
      <c r="H171" s="63"/>
      <c r="I171" s="63"/>
      <c r="J171" s="65"/>
      <c r="K171" s="62"/>
      <c r="L171" s="63"/>
      <c r="M171" s="63"/>
      <c r="N171" s="63"/>
      <c r="O171" s="64"/>
    </row>
    <row r="172" spans="1:15" ht="63.75" x14ac:dyDescent="0.2">
      <c r="A172" s="56"/>
      <c r="B172" s="56"/>
      <c r="C172" s="56"/>
      <c r="D172" s="56"/>
      <c r="E172" s="57" t="s">
        <v>303</v>
      </c>
      <c r="F172" s="57">
        <v>490</v>
      </c>
      <c r="G172" s="58" t="s">
        <v>304</v>
      </c>
      <c r="H172" s="63" t="s">
        <v>16</v>
      </c>
      <c r="I172" s="63" t="s">
        <v>234</v>
      </c>
      <c r="J172" s="65">
        <v>2</v>
      </c>
      <c r="K172" s="16" t="s">
        <v>17</v>
      </c>
      <c r="L172" s="66" t="str">
        <f>IF(K172&lt;&gt;"",VLOOKUP(K172,Keuzemogelijkheden!$A$2:$E$6,2,FALSE),"")</f>
        <v>Maak een keuze in de kolom 'Antwoord fase'</v>
      </c>
      <c r="M172" s="66" t="str">
        <f>IF(K172&lt;&gt;"",VLOOKUP(K172,Keuzemogelijkheden!$A$2:$E$6,3,FALSE),"")</f>
        <v>Maak een keuze in de kolom 'Antwoord fase'</v>
      </c>
      <c r="N172" s="66" t="str">
        <f>IF(K172&lt;&gt;"",VLOOKUP(K172,Keuzemogelijkheden!$A$2:$E$6,4,FALSE),"")</f>
        <v>Maak een keuze in de kolom 'Antwoord fase'</v>
      </c>
      <c r="O172" s="67" t="str">
        <f>IF(K172=Keuzemogelijkheden!$A$2,$J172*Keuzemogelijkheden!$E$2,IF(K172=Keuzemogelijkheden!$A$3,$J172*Keuzemogelijkheden!$E$3,IF(K172=Keuzemogelijkheden!$A$4,$J172*Keuzemogelijkheden!$E$4,IF(K172=Keuzemogelijkheden!$A$5,$J172*Keuzemogelijkheden!$E$5,"0"))))</f>
        <v>0</v>
      </c>
    </row>
    <row r="173" spans="1:15" ht="14.25" x14ac:dyDescent="0.2">
      <c r="A173" s="56" t="s">
        <v>185</v>
      </c>
      <c r="B173" s="56" t="s">
        <v>305</v>
      </c>
      <c r="C173" s="56"/>
      <c r="D173" s="56"/>
      <c r="E173" s="57"/>
      <c r="F173" s="57"/>
      <c r="G173" s="58"/>
      <c r="H173" s="63"/>
      <c r="I173" s="63"/>
      <c r="J173" s="65"/>
      <c r="K173" s="62"/>
      <c r="L173" s="63"/>
      <c r="M173" s="63"/>
      <c r="N173" s="63"/>
      <c r="O173" s="64"/>
    </row>
    <row r="174" spans="1:15" ht="14.25" x14ac:dyDescent="0.2">
      <c r="A174" s="56"/>
      <c r="B174" s="56"/>
      <c r="C174" s="56" t="s">
        <v>152</v>
      </c>
      <c r="D174" s="56" t="s">
        <v>306</v>
      </c>
      <c r="E174" s="57"/>
      <c r="F174" s="57"/>
      <c r="G174" s="58"/>
      <c r="H174" s="63"/>
      <c r="I174" s="63"/>
      <c r="J174" s="65"/>
      <c r="K174" s="62"/>
      <c r="L174" s="63"/>
      <c r="M174" s="63"/>
      <c r="N174" s="63"/>
      <c r="O174" s="64"/>
    </row>
    <row r="175" spans="1:15" ht="51" x14ac:dyDescent="0.2">
      <c r="A175" s="56"/>
      <c r="B175" s="56"/>
      <c r="C175" s="56"/>
      <c r="D175" s="56"/>
      <c r="E175" s="57" t="s">
        <v>307</v>
      </c>
      <c r="F175" s="57">
        <v>587</v>
      </c>
      <c r="G175" s="58" t="s">
        <v>308</v>
      </c>
      <c r="H175" s="63" t="s">
        <v>16</v>
      </c>
      <c r="I175" s="63" t="s">
        <v>234</v>
      </c>
      <c r="J175" s="65">
        <v>9</v>
      </c>
      <c r="K175" s="16" t="s">
        <v>17</v>
      </c>
      <c r="L175" s="66" t="str">
        <f>IF(K175&lt;&gt;"",VLOOKUP(K175,Keuzemogelijkheden!$A$2:$E$6,2,FALSE),"")</f>
        <v>Maak een keuze in de kolom 'Antwoord fase'</v>
      </c>
      <c r="M175" s="66" t="str">
        <f>IF(K175&lt;&gt;"",VLOOKUP(K175,Keuzemogelijkheden!$A$2:$E$6,3,FALSE),"")</f>
        <v>Maak een keuze in de kolom 'Antwoord fase'</v>
      </c>
      <c r="N175" s="66" t="str">
        <f>IF(K175&lt;&gt;"",VLOOKUP(K175,Keuzemogelijkheden!$A$2:$E$6,4,FALSE),"")</f>
        <v>Maak een keuze in de kolom 'Antwoord fase'</v>
      </c>
      <c r="O175" s="67" t="str">
        <f>IF(K175=Keuzemogelijkheden!$A$2,$J175*Keuzemogelijkheden!$E$2,IF(K175=Keuzemogelijkheden!$A$3,$J175*Keuzemogelijkheden!$E$3,IF(K175=Keuzemogelijkheden!$A$4,$J175*Keuzemogelijkheden!$E$4,IF(K175=Keuzemogelijkheden!$A$5,$J175*Keuzemogelijkheden!$E$5,"0"))))</f>
        <v>0</v>
      </c>
    </row>
    <row r="176" spans="1:15" ht="14.25" x14ac:dyDescent="0.2">
      <c r="A176" s="56" t="s">
        <v>151</v>
      </c>
      <c r="B176" s="56" t="s">
        <v>20</v>
      </c>
      <c r="C176" s="56"/>
      <c r="D176" s="56"/>
      <c r="E176" s="57"/>
      <c r="F176" s="57"/>
      <c r="G176" s="58"/>
      <c r="H176" s="63"/>
      <c r="I176" s="63"/>
      <c r="J176" s="65"/>
      <c r="K176" s="62"/>
      <c r="L176" s="63"/>
      <c r="M176" s="63"/>
      <c r="N176" s="63"/>
      <c r="O176" s="64"/>
    </row>
    <row r="177" spans="1:15" ht="14.25" x14ac:dyDescent="0.2">
      <c r="A177" s="56"/>
      <c r="B177" s="56"/>
      <c r="C177" s="56" t="s">
        <v>152</v>
      </c>
      <c r="D177" s="56" t="s">
        <v>26</v>
      </c>
      <c r="E177" s="57"/>
      <c r="F177" s="57"/>
      <c r="G177" s="58"/>
      <c r="H177" s="63"/>
      <c r="I177" s="63"/>
      <c r="J177" s="65"/>
      <c r="K177" s="62"/>
      <c r="L177" s="63"/>
      <c r="M177" s="63"/>
      <c r="N177" s="63"/>
      <c r="O177" s="64"/>
    </row>
    <row r="178" spans="1:15" ht="76.5" x14ac:dyDescent="0.2">
      <c r="A178" s="56"/>
      <c r="B178" s="56"/>
      <c r="C178" s="56"/>
      <c r="D178" s="56"/>
      <c r="E178" s="57" t="s">
        <v>153</v>
      </c>
      <c r="F178" s="57">
        <v>1199</v>
      </c>
      <c r="G178" s="58" t="s">
        <v>154</v>
      </c>
      <c r="H178" s="63" t="s">
        <v>16</v>
      </c>
      <c r="I178" s="63" t="s">
        <v>155</v>
      </c>
      <c r="J178" s="65">
        <v>3</v>
      </c>
      <c r="K178" s="16" t="s">
        <v>17</v>
      </c>
      <c r="L178" s="66" t="str">
        <f>IF(K178&lt;&gt;"",VLOOKUP(K178,Keuzemogelijkheden!$A$2:$E$6,2,FALSE),"")</f>
        <v>Maak een keuze in de kolom 'Antwoord fase'</v>
      </c>
      <c r="M178" s="66" t="str">
        <f>IF(K178&lt;&gt;"",VLOOKUP(K178,Keuzemogelijkheden!$A$2:$E$6,3,FALSE),"")</f>
        <v>Maak een keuze in de kolom 'Antwoord fase'</v>
      </c>
      <c r="N178" s="66" t="str">
        <f>IF(K178&lt;&gt;"",VLOOKUP(K178,Keuzemogelijkheden!$A$2:$E$6,4,FALSE),"")</f>
        <v>Maak een keuze in de kolom 'Antwoord fase'</v>
      </c>
      <c r="O178" s="67" t="str">
        <f>IF(K178=Keuzemogelijkheden!$A$2,$J178*Keuzemogelijkheden!$E$2,IF(K178=Keuzemogelijkheden!$A$3,$J178*Keuzemogelijkheden!$E$3,IF(K178=Keuzemogelijkheden!$A$4,$J178*Keuzemogelijkheden!$E$4,IF(K178=Keuzemogelijkheden!$A$5,$J178*Keuzemogelijkheden!$E$5,"0"))))</f>
        <v>0</v>
      </c>
    </row>
    <row r="179" spans="1:15" ht="14.25" x14ac:dyDescent="0.2">
      <c r="A179" s="56"/>
      <c r="B179" s="56"/>
      <c r="C179" s="56" t="s">
        <v>156</v>
      </c>
      <c r="D179" s="56" t="s">
        <v>27</v>
      </c>
      <c r="E179" s="57"/>
      <c r="F179" s="57"/>
      <c r="G179" s="58"/>
      <c r="H179" s="63"/>
      <c r="I179" s="63"/>
      <c r="J179" s="65"/>
      <c r="K179" s="62"/>
      <c r="L179" s="63"/>
      <c r="M179" s="63"/>
      <c r="N179" s="63"/>
      <c r="O179" s="64"/>
    </row>
    <row r="180" spans="1:15" ht="89.25" x14ac:dyDescent="0.2">
      <c r="A180" s="56"/>
      <c r="B180" s="56"/>
      <c r="C180" s="56"/>
      <c r="D180" s="56"/>
      <c r="E180" s="57" t="s">
        <v>157</v>
      </c>
      <c r="F180" s="57">
        <v>2219</v>
      </c>
      <c r="G180" s="58" t="s">
        <v>158</v>
      </c>
      <c r="H180" s="63" t="s">
        <v>16</v>
      </c>
      <c r="I180" s="63" t="s">
        <v>155</v>
      </c>
      <c r="J180" s="65">
        <v>17</v>
      </c>
      <c r="K180" s="16" t="s">
        <v>17</v>
      </c>
      <c r="L180" s="66" t="str">
        <f>IF(K180&lt;&gt;"",VLOOKUP(K180,Keuzemogelijkheden!$A$2:$E$6,2,FALSE),"")</f>
        <v>Maak een keuze in de kolom 'Antwoord fase'</v>
      </c>
      <c r="M180" s="66" t="str">
        <f>IF(K180&lt;&gt;"",VLOOKUP(K180,Keuzemogelijkheden!$A$2:$E$6,3,FALSE),"")</f>
        <v>Maak een keuze in de kolom 'Antwoord fase'</v>
      </c>
      <c r="N180" s="66" t="str">
        <f>IF(K180&lt;&gt;"",VLOOKUP(K180,Keuzemogelijkheden!$A$2:$E$6,4,FALSE),"")</f>
        <v>Maak een keuze in de kolom 'Antwoord fase'</v>
      </c>
      <c r="O180" s="67" t="str">
        <f>IF(K180=Keuzemogelijkheden!$A$2,$J180*Keuzemogelijkheden!$E$2,IF(K180=Keuzemogelijkheden!$A$3,$J180*Keuzemogelijkheden!$E$3,IF(K180=Keuzemogelijkheden!$A$4,$J180*Keuzemogelijkheden!$E$4,IF(K180=Keuzemogelijkheden!$A$5,$J180*Keuzemogelijkheden!$E$5,"0"))))</f>
        <v>0</v>
      </c>
    </row>
    <row r="181" spans="1:15" ht="51" x14ac:dyDescent="0.2">
      <c r="A181" s="56"/>
      <c r="B181" s="56"/>
      <c r="C181" s="56"/>
      <c r="D181" s="56"/>
      <c r="E181" s="57" t="s">
        <v>159</v>
      </c>
      <c r="F181" s="57">
        <v>2211</v>
      </c>
      <c r="G181" s="58" t="s">
        <v>137</v>
      </c>
      <c r="H181" s="63" t="s">
        <v>16</v>
      </c>
      <c r="I181" s="63" t="s">
        <v>155</v>
      </c>
      <c r="J181" s="65">
        <v>3</v>
      </c>
      <c r="K181" s="16" t="s">
        <v>17</v>
      </c>
      <c r="L181" s="66" t="str">
        <f>IF(K181&lt;&gt;"",VLOOKUP(K181,Keuzemogelijkheden!$A$2:$E$6,2,FALSE),"")</f>
        <v>Maak een keuze in de kolom 'Antwoord fase'</v>
      </c>
      <c r="M181" s="66" t="str">
        <f>IF(K181&lt;&gt;"",VLOOKUP(K181,Keuzemogelijkheden!$A$2:$E$6,3,FALSE),"")</f>
        <v>Maak een keuze in de kolom 'Antwoord fase'</v>
      </c>
      <c r="N181" s="66" t="str">
        <f>IF(K181&lt;&gt;"",VLOOKUP(K181,Keuzemogelijkheden!$A$2:$E$6,4,FALSE),"")</f>
        <v>Maak een keuze in de kolom 'Antwoord fase'</v>
      </c>
      <c r="O181" s="67" t="str">
        <f>IF(K181=Keuzemogelijkheden!$A$2,$J181*Keuzemogelijkheden!$E$2,IF(K181=Keuzemogelijkheden!$A$3,$J181*Keuzemogelijkheden!$E$3,IF(K181=Keuzemogelijkheden!$A$4,$J181*Keuzemogelijkheden!$E$4,IF(K181=Keuzemogelijkheden!$A$5,$J181*Keuzemogelijkheden!$E$5,"0"))))</f>
        <v>0</v>
      </c>
    </row>
    <row r="182" spans="1:15" ht="14.25" x14ac:dyDescent="0.2">
      <c r="A182" s="56" t="s">
        <v>179</v>
      </c>
      <c r="B182" s="56" t="s">
        <v>309</v>
      </c>
      <c r="C182" s="56"/>
      <c r="D182" s="56"/>
      <c r="E182" s="57"/>
      <c r="F182" s="57"/>
      <c r="G182" s="58"/>
      <c r="H182" s="63"/>
      <c r="I182" s="63"/>
      <c r="J182" s="65"/>
      <c r="K182" s="62"/>
      <c r="L182" s="63"/>
      <c r="M182" s="63"/>
      <c r="N182" s="63"/>
      <c r="O182" s="64"/>
    </row>
    <row r="183" spans="1:15" ht="14.25" x14ac:dyDescent="0.2">
      <c r="A183" s="56"/>
      <c r="B183" s="56"/>
      <c r="C183" s="56" t="s">
        <v>162</v>
      </c>
      <c r="D183" s="56" t="s">
        <v>310</v>
      </c>
      <c r="E183" s="57"/>
      <c r="F183" s="57"/>
      <c r="G183" s="58"/>
      <c r="H183" s="63"/>
      <c r="I183" s="63"/>
      <c r="J183" s="65"/>
      <c r="K183" s="62"/>
      <c r="L183" s="63"/>
      <c r="M183" s="63"/>
      <c r="N183" s="63"/>
      <c r="O183" s="64"/>
    </row>
    <row r="184" spans="1:15" ht="51" x14ac:dyDescent="0.2">
      <c r="A184" s="56"/>
      <c r="B184" s="56"/>
      <c r="C184" s="56"/>
      <c r="D184" s="56"/>
      <c r="E184" s="57" t="s">
        <v>311</v>
      </c>
      <c r="F184" s="57">
        <v>44</v>
      </c>
      <c r="G184" s="58" t="s">
        <v>312</v>
      </c>
      <c r="H184" s="63" t="s">
        <v>16</v>
      </c>
      <c r="I184" s="63" t="s">
        <v>234</v>
      </c>
      <c r="J184" s="65">
        <v>9</v>
      </c>
      <c r="K184" s="16" t="s">
        <v>17</v>
      </c>
      <c r="L184" s="66" t="str">
        <f>IF(K184&lt;&gt;"",VLOOKUP(K184,Keuzemogelijkheden!$A$2:$E$6,2,FALSE),"")</f>
        <v>Maak een keuze in de kolom 'Antwoord fase'</v>
      </c>
      <c r="M184" s="66" t="str">
        <f>IF(K184&lt;&gt;"",VLOOKUP(K184,Keuzemogelijkheden!$A$2:$E$6,3,FALSE),"")</f>
        <v>Maak een keuze in de kolom 'Antwoord fase'</v>
      </c>
      <c r="N184" s="66" t="str">
        <f>IF(K184&lt;&gt;"",VLOOKUP(K184,Keuzemogelijkheden!$A$2:$E$6,4,FALSE),"")</f>
        <v>Maak een keuze in de kolom 'Antwoord fase'</v>
      </c>
      <c r="O184" s="67" t="str">
        <f>IF(K184=Keuzemogelijkheden!$A$2,$J184*Keuzemogelijkheden!$E$2,IF(K184=Keuzemogelijkheden!$A$3,$J184*Keuzemogelijkheden!$E$3,IF(K184=Keuzemogelijkheden!$A$4,$J184*Keuzemogelijkheden!$E$4,IF(K184=Keuzemogelijkheden!$A$5,$J184*Keuzemogelijkheden!$E$5,"0"))))</f>
        <v>0</v>
      </c>
    </row>
    <row r="185" spans="1:15" ht="51" x14ac:dyDescent="0.2">
      <c r="A185" s="56"/>
      <c r="B185" s="56"/>
      <c r="C185" s="56"/>
      <c r="D185" s="56"/>
      <c r="E185" s="57" t="s">
        <v>313</v>
      </c>
      <c r="F185" s="57">
        <v>45</v>
      </c>
      <c r="G185" s="58" t="s">
        <v>312</v>
      </c>
      <c r="H185" s="63" t="s">
        <v>16</v>
      </c>
      <c r="I185" s="63" t="s">
        <v>234</v>
      </c>
      <c r="J185" s="65">
        <v>9</v>
      </c>
      <c r="K185" s="16" t="s">
        <v>17</v>
      </c>
      <c r="L185" s="66" t="str">
        <f>IF(K185&lt;&gt;"",VLOOKUP(K185,Keuzemogelijkheden!$A$2:$E$6,2,FALSE),"")</f>
        <v>Maak een keuze in de kolom 'Antwoord fase'</v>
      </c>
      <c r="M185" s="66" t="str">
        <f>IF(K185&lt;&gt;"",VLOOKUP(K185,Keuzemogelijkheden!$A$2:$E$6,3,FALSE),"")</f>
        <v>Maak een keuze in de kolom 'Antwoord fase'</v>
      </c>
      <c r="N185" s="66" t="str">
        <f>IF(K185&lt;&gt;"",VLOOKUP(K185,Keuzemogelijkheden!$A$2:$E$6,4,FALSE),"")</f>
        <v>Maak een keuze in de kolom 'Antwoord fase'</v>
      </c>
      <c r="O185" s="67" t="str">
        <f>IF(K185=Keuzemogelijkheden!$A$2,$J185*Keuzemogelijkheden!$E$2,IF(K185=Keuzemogelijkheden!$A$3,$J185*Keuzemogelijkheden!$E$3,IF(K185=Keuzemogelijkheden!$A$4,$J185*Keuzemogelijkheden!$E$4,IF(K185=Keuzemogelijkheden!$A$5,$J185*Keuzemogelijkheden!$E$5,"0"))))</f>
        <v>0</v>
      </c>
    </row>
    <row r="186" spans="1:15" ht="14.25" x14ac:dyDescent="0.2">
      <c r="A186" s="56" t="s">
        <v>160</v>
      </c>
      <c r="B186" s="56" t="s">
        <v>161</v>
      </c>
      <c r="C186" s="56"/>
      <c r="D186" s="56"/>
      <c r="E186" s="57"/>
      <c r="F186" s="57"/>
      <c r="G186" s="58"/>
      <c r="H186" s="63"/>
      <c r="I186" s="63"/>
      <c r="J186" s="65"/>
      <c r="K186" s="62"/>
      <c r="L186" s="63"/>
      <c r="M186" s="63"/>
      <c r="N186" s="63"/>
      <c r="O186" s="64"/>
    </row>
    <row r="187" spans="1:15" ht="14.25" x14ac:dyDescent="0.2">
      <c r="A187" s="56"/>
      <c r="B187" s="56"/>
      <c r="C187" s="56" t="s">
        <v>152</v>
      </c>
      <c r="D187" s="56" t="s">
        <v>314</v>
      </c>
      <c r="E187" s="57"/>
      <c r="F187" s="57"/>
      <c r="G187" s="58"/>
      <c r="H187" s="63"/>
      <c r="I187" s="63"/>
      <c r="J187" s="65"/>
      <c r="K187" s="62"/>
      <c r="L187" s="63"/>
      <c r="M187" s="63"/>
      <c r="N187" s="63"/>
      <c r="O187" s="64"/>
    </row>
    <row r="188" spans="1:15" ht="51" x14ac:dyDescent="0.2">
      <c r="A188" s="56"/>
      <c r="B188" s="56"/>
      <c r="C188" s="56"/>
      <c r="D188" s="56"/>
      <c r="E188" s="57" t="s">
        <v>315</v>
      </c>
      <c r="F188" s="57">
        <v>72</v>
      </c>
      <c r="G188" s="58" t="s">
        <v>316</v>
      </c>
      <c r="H188" s="63" t="s">
        <v>16</v>
      </c>
      <c r="I188" s="63" t="s">
        <v>234</v>
      </c>
      <c r="J188" s="65">
        <v>3</v>
      </c>
      <c r="K188" s="16" t="s">
        <v>17</v>
      </c>
      <c r="L188" s="66" t="str">
        <f>IF(K188&lt;&gt;"",VLOOKUP(K188,Keuzemogelijkheden!$A$2:$E$6,2,FALSE),"")</f>
        <v>Maak een keuze in de kolom 'Antwoord fase'</v>
      </c>
      <c r="M188" s="66" t="str">
        <f>IF(K188&lt;&gt;"",VLOOKUP(K188,Keuzemogelijkheden!$A$2:$E$6,3,FALSE),"")</f>
        <v>Maak een keuze in de kolom 'Antwoord fase'</v>
      </c>
      <c r="N188" s="66" t="str">
        <f>IF(K188&lt;&gt;"",VLOOKUP(K188,Keuzemogelijkheden!$A$2:$E$6,4,FALSE),"")</f>
        <v>Maak een keuze in de kolom 'Antwoord fase'</v>
      </c>
      <c r="O188" s="67" t="str">
        <f>IF(K188=Keuzemogelijkheden!$A$2,$J188*Keuzemogelijkheden!$E$2,IF(K188=Keuzemogelijkheden!$A$3,$J188*Keuzemogelijkheden!$E$3,IF(K188=Keuzemogelijkheden!$A$4,$J188*Keuzemogelijkheden!$E$4,IF(K188=Keuzemogelijkheden!$A$5,$J188*Keuzemogelijkheden!$E$5,"0"))))</f>
        <v>0</v>
      </c>
    </row>
    <row r="189" spans="1:15" ht="14.25" x14ac:dyDescent="0.2">
      <c r="A189" s="56"/>
      <c r="B189" s="56"/>
      <c r="C189" s="56" t="s">
        <v>162</v>
      </c>
      <c r="D189" s="56" t="s">
        <v>163</v>
      </c>
      <c r="E189" s="57"/>
      <c r="F189" s="57"/>
      <c r="G189" s="58"/>
      <c r="H189" s="63"/>
      <c r="I189" s="63"/>
      <c r="J189" s="65"/>
      <c r="K189" s="62"/>
      <c r="L189" s="63"/>
      <c r="M189" s="63"/>
      <c r="N189" s="63"/>
      <c r="O189" s="64"/>
    </row>
    <row r="190" spans="1:15" ht="76.5" x14ac:dyDescent="0.2">
      <c r="A190" s="56"/>
      <c r="B190" s="56"/>
      <c r="C190" s="56"/>
      <c r="D190" s="56"/>
      <c r="E190" s="57" t="s">
        <v>164</v>
      </c>
      <c r="F190" s="57">
        <v>1970</v>
      </c>
      <c r="G190" s="58" t="s">
        <v>122</v>
      </c>
      <c r="H190" s="63" t="s">
        <v>108</v>
      </c>
      <c r="I190" s="63" t="s">
        <v>165</v>
      </c>
      <c r="J190" s="65">
        <v>9</v>
      </c>
      <c r="K190" s="16" t="s">
        <v>17</v>
      </c>
      <c r="L190" s="66" t="str">
        <f>IF(K190&lt;&gt;"",VLOOKUP(K190,Keuzemogelijkheden!$A$2:$E$6,2,FALSE),"")</f>
        <v>Maak een keuze in de kolom 'Antwoord fase'</v>
      </c>
      <c r="M190" s="66" t="str">
        <f>IF(K190&lt;&gt;"",VLOOKUP(K190,Keuzemogelijkheden!$A$2:$E$6,3,FALSE),"")</f>
        <v>Maak een keuze in de kolom 'Antwoord fase'</v>
      </c>
      <c r="N190" s="66" t="str">
        <f>IF(K190&lt;&gt;"",VLOOKUP(K190,Keuzemogelijkheden!$A$2:$E$6,4,FALSE),"")</f>
        <v>Maak een keuze in de kolom 'Antwoord fase'</v>
      </c>
      <c r="O190" s="67" t="str">
        <f>IF(K190=Keuzemogelijkheden!$A$2,$J190*Keuzemogelijkheden!$E$2,IF(K190=Keuzemogelijkheden!$A$3,$J190*Keuzemogelijkheden!$E$3,IF(K190=Keuzemogelijkheden!$A$4,$J190*Keuzemogelijkheden!$E$4,IF(K190=Keuzemogelijkheden!$A$5,$J190*Keuzemogelijkheden!$E$5,"0"))))</f>
        <v>0</v>
      </c>
    </row>
    <row r="191" spans="1:15" ht="14.25" x14ac:dyDescent="0.2">
      <c r="A191" s="56"/>
      <c r="B191" s="56"/>
      <c r="C191" s="56" t="s">
        <v>166</v>
      </c>
      <c r="D191" s="56" t="s">
        <v>167</v>
      </c>
      <c r="E191" s="57"/>
      <c r="F191" s="57"/>
      <c r="G191" s="58"/>
      <c r="H191" s="63"/>
      <c r="I191" s="63"/>
      <c r="J191" s="65"/>
      <c r="K191" s="62"/>
      <c r="L191" s="63"/>
      <c r="M191" s="63"/>
      <c r="N191" s="63"/>
      <c r="O191" s="64"/>
    </row>
    <row r="192" spans="1:15" ht="89.25" x14ac:dyDescent="0.2">
      <c r="A192" s="56"/>
      <c r="B192" s="56"/>
      <c r="C192" s="56"/>
      <c r="D192" s="56"/>
      <c r="E192" s="57" t="s">
        <v>168</v>
      </c>
      <c r="F192" s="57">
        <v>2087</v>
      </c>
      <c r="G192" s="58" t="s">
        <v>169</v>
      </c>
      <c r="H192" s="63" t="s">
        <v>16</v>
      </c>
      <c r="I192" s="63" t="s">
        <v>165</v>
      </c>
      <c r="J192" s="65">
        <v>3</v>
      </c>
      <c r="K192" s="16" t="s">
        <v>17</v>
      </c>
      <c r="L192" s="66" t="str">
        <f>IF(K192&lt;&gt;"",VLOOKUP(K192,Keuzemogelijkheden!$A$2:$E$6,2,FALSE),"")</f>
        <v>Maak een keuze in de kolom 'Antwoord fase'</v>
      </c>
      <c r="M192" s="66" t="str">
        <f>IF(K192&lt;&gt;"",VLOOKUP(K192,Keuzemogelijkheden!$A$2:$E$6,3,FALSE),"")</f>
        <v>Maak een keuze in de kolom 'Antwoord fase'</v>
      </c>
      <c r="N192" s="66" t="str">
        <f>IF(K192&lt;&gt;"",VLOOKUP(K192,Keuzemogelijkheden!$A$2:$E$6,4,FALSE),"")</f>
        <v>Maak een keuze in de kolom 'Antwoord fase'</v>
      </c>
      <c r="O192" s="67" t="str">
        <f>IF(K192=Keuzemogelijkheden!$A$2,$J192*Keuzemogelijkheden!$E$2,IF(K192=Keuzemogelijkheden!$A$3,$J192*Keuzemogelijkheden!$E$3,IF(K192=Keuzemogelijkheden!$A$4,$J192*Keuzemogelijkheden!$E$4,IF(K192=Keuzemogelijkheden!$A$5,$J192*Keuzemogelijkheden!$E$5,"0"))))</f>
        <v>0</v>
      </c>
    </row>
    <row r="193" spans="1:17" ht="14.25" x14ac:dyDescent="0.2">
      <c r="A193" s="56"/>
      <c r="B193" s="56"/>
      <c r="C193" s="56" t="s">
        <v>156</v>
      </c>
      <c r="D193" s="56" t="s">
        <v>170</v>
      </c>
      <c r="E193" s="57"/>
      <c r="F193" s="57"/>
      <c r="G193" s="58"/>
      <c r="H193" s="63"/>
      <c r="I193" s="63"/>
      <c r="J193" s="65"/>
      <c r="K193" s="62"/>
      <c r="L193" s="63"/>
      <c r="M193" s="63"/>
      <c r="N193" s="63"/>
      <c r="O193" s="64"/>
    </row>
    <row r="194" spans="1:17" ht="51" x14ac:dyDescent="0.2">
      <c r="A194" s="56"/>
      <c r="B194" s="56"/>
      <c r="C194" s="56"/>
      <c r="D194" s="56"/>
      <c r="E194" s="57" t="s">
        <v>168</v>
      </c>
      <c r="F194" s="57">
        <v>1975</v>
      </c>
      <c r="G194" s="58" t="s">
        <v>123</v>
      </c>
      <c r="H194" s="63" t="s">
        <v>108</v>
      </c>
      <c r="I194" s="63" t="s">
        <v>171</v>
      </c>
      <c r="J194" s="65">
        <v>2</v>
      </c>
      <c r="K194" s="16" t="s">
        <v>17</v>
      </c>
      <c r="L194" s="66" t="str">
        <f>IF(K194&lt;&gt;"",VLOOKUP(K194,Keuzemogelijkheden!$A$2:$E$6,2,FALSE),"")</f>
        <v>Maak een keuze in de kolom 'Antwoord fase'</v>
      </c>
      <c r="M194" s="66" t="str">
        <f>IF(K194&lt;&gt;"",VLOOKUP(K194,Keuzemogelijkheden!$A$2:$E$6,3,FALSE),"")</f>
        <v>Maak een keuze in de kolom 'Antwoord fase'</v>
      </c>
      <c r="N194" s="66" t="str">
        <f>IF(K194&lt;&gt;"",VLOOKUP(K194,Keuzemogelijkheden!$A$2:$E$6,4,FALSE),"")</f>
        <v>Maak een keuze in de kolom 'Antwoord fase'</v>
      </c>
      <c r="O194" s="67" t="str">
        <f>IF(K194=Keuzemogelijkheden!$A$2,$J194*Keuzemogelijkheden!$E$2,IF(K194=Keuzemogelijkheden!$A$3,$J194*Keuzemogelijkheden!$E$3,IF(K194=Keuzemogelijkheden!$A$4,$J194*Keuzemogelijkheden!$E$4,IF(K194=Keuzemogelijkheden!$A$5,$J194*Keuzemogelijkheden!$E$5,"0"))))</f>
        <v>0</v>
      </c>
    </row>
    <row r="195" spans="1:17" ht="14.25" x14ac:dyDescent="0.2">
      <c r="A195" s="56"/>
      <c r="B195" s="56"/>
      <c r="C195" s="56" t="s">
        <v>172</v>
      </c>
      <c r="D195" s="56" t="s">
        <v>173</v>
      </c>
      <c r="E195" s="57"/>
      <c r="F195" s="57"/>
      <c r="G195" s="58"/>
      <c r="H195" s="63"/>
      <c r="I195" s="63"/>
      <c r="J195" s="65"/>
      <c r="K195" s="62"/>
      <c r="L195" s="63"/>
      <c r="M195" s="63"/>
      <c r="N195" s="63"/>
      <c r="O195" s="64"/>
    </row>
    <row r="196" spans="1:17" ht="76.5" x14ac:dyDescent="0.2">
      <c r="A196" s="56"/>
      <c r="B196" s="56"/>
      <c r="C196" s="56"/>
      <c r="D196" s="56"/>
      <c r="E196" s="57" t="s">
        <v>157</v>
      </c>
      <c r="F196" s="57">
        <v>2176</v>
      </c>
      <c r="G196" s="58" t="s">
        <v>174</v>
      </c>
      <c r="H196" s="63" t="s">
        <v>108</v>
      </c>
      <c r="I196" s="63" t="s">
        <v>171</v>
      </c>
      <c r="J196" s="65">
        <v>9</v>
      </c>
      <c r="K196" s="16" t="s">
        <v>17</v>
      </c>
      <c r="L196" s="66" t="str">
        <f>IF(K196&lt;&gt;"",VLOOKUP(K196,Keuzemogelijkheden!$A$2:$E$6,2,FALSE),"")</f>
        <v>Maak een keuze in de kolom 'Antwoord fase'</v>
      </c>
      <c r="M196" s="66" t="str">
        <f>IF(K196&lt;&gt;"",VLOOKUP(K196,Keuzemogelijkheden!$A$2:$E$6,3,FALSE),"")</f>
        <v>Maak een keuze in de kolom 'Antwoord fase'</v>
      </c>
      <c r="N196" s="66" t="str">
        <f>IF(K196&lt;&gt;"",VLOOKUP(K196,Keuzemogelijkheden!$A$2:$E$6,4,FALSE),"")</f>
        <v>Maak een keuze in de kolom 'Antwoord fase'</v>
      </c>
      <c r="O196" s="67" t="str">
        <f>IF(K196=Keuzemogelijkheden!$A$2,$J196*Keuzemogelijkheden!$E$2,IF(K196=Keuzemogelijkheden!$A$3,$J196*Keuzemogelijkheden!$E$3,IF(K196=Keuzemogelijkheden!$A$4,$J196*Keuzemogelijkheden!$E$4,IF(K196=Keuzemogelijkheden!$A$5,$J196*Keuzemogelijkheden!$E$5,"0"))))</f>
        <v>0</v>
      </c>
    </row>
    <row r="197" spans="1:17" ht="14.25" x14ac:dyDescent="0.2">
      <c r="A197" s="56"/>
      <c r="B197" s="56"/>
      <c r="C197" s="56" t="s">
        <v>175</v>
      </c>
      <c r="D197" s="56" t="s">
        <v>176</v>
      </c>
      <c r="E197" s="57"/>
      <c r="F197" s="57"/>
      <c r="G197" s="58"/>
      <c r="H197" s="63"/>
      <c r="I197" s="63"/>
      <c r="J197" s="65"/>
      <c r="K197" s="62"/>
      <c r="L197" s="63"/>
      <c r="M197" s="63"/>
      <c r="N197" s="63"/>
      <c r="O197" s="64"/>
    </row>
    <row r="198" spans="1:17" ht="89.25" x14ac:dyDescent="0.2">
      <c r="A198" s="56"/>
      <c r="B198" s="56"/>
      <c r="C198" s="56"/>
      <c r="D198" s="56"/>
      <c r="E198" s="57" t="s">
        <v>164</v>
      </c>
      <c r="F198" s="57">
        <v>2090</v>
      </c>
      <c r="G198" s="58" t="s">
        <v>177</v>
      </c>
      <c r="H198" s="63" t="s">
        <v>108</v>
      </c>
      <c r="I198" s="63" t="s">
        <v>171</v>
      </c>
      <c r="J198" s="65">
        <v>3</v>
      </c>
      <c r="K198" s="16" t="s">
        <v>17</v>
      </c>
      <c r="L198" s="66" t="str">
        <f>IF(K198&lt;&gt;"",VLOOKUP(K198,Keuzemogelijkheden!$A$2:$E$6,2,FALSE),"")</f>
        <v>Maak een keuze in de kolom 'Antwoord fase'</v>
      </c>
      <c r="M198" s="66" t="str">
        <f>IF(K198&lt;&gt;"",VLOOKUP(K198,Keuzemogelijkheden!$A$2:$E$6,3,FALSE),"")</f>
        <v>Maak een keuze in de kolom 'Antwoord fase'</v>
      </c>
      <c r="N198" s="66" t="str">
        <f>IF(K198&lt;&gt;"",VLOOKUP(K198,Keuzemogelijkheden!$A$2:$E$6,4,FALSE),"")</f>
        <v>Maak een keuze in de kolom 'Antwoord fase'</v>
      </c>
      <c r="O198" s="67" t="str">
        <f>IF(K198=Keuzemogelijkheden!$A$2,$J198*Keuzemogelijkheden!$E$2,IF(K198=Keuzemogelijkheden!$A$3,$J198*Keuzemogelijkheden!$E$3,IF(K198=Keuzemogelijkheden!$A$4,$J198*Keuzemogelijkheden!$E$4,IF(K198=Keuzemogelijkheden!$A$5,$J198*Keuzemogelijkheden!$E$5,"0"))))</f>
        <v>0</v>
      </c>
    </row>
    <row r="199" spans="1:17" ht="14.25" x14ac:dyDescent="0.2">
      <c r="A199" s="56" t="s">
        <v>178</v>
      </c>
      <c r="B199" s="56" t="s">
        <v>24</v>
      </c>
      <c r="C199" s="56"/>
      <c r="D199" s="56"/>
      <c r="E199" s="57"/>
      <c r="F199" s="57"/>
      <c r="G199" s="58"/>
      <c r="H199" s="63"/>
      <c r="I199" s="63"/>
      <c r="J199" s="65"/>
      <c r="K199" s="62"/>
      <c r="L199" s="63"/>
      <c r="M199" s="63"/>
      <c r="N199" s="63"/>
      <c r="O199" s="64"/>
    </row>
    <row r="200" spans="1:17" ht="14.25" x14ac:dyDescent="0.2">
      <c r="A200" s="56"/>
      <c r="B200" s="56"/>
      <c r="C200" s="56" t="s">
        <v>166</v>
      </c>
      <c r="D200" s="56" t="s">
        <v>55</v>
      </c>
      <c r="E200" s="57"/>
      <c r="F200" s="57"/>
      <c r="G200" s="58"/>
      <c r="H200" s="63"/>
      <c r="I200" s="63"/>
      <c r="J200" s="65"/>
      <c r="K200" s="62"/>
      <c r="L200" s="63"/>
      <c r="M200" s="63"/>
      <c r="N200" s="63"/>
      <c r="O200" s="64"/>
    </row>
    <row r="201" spans="1:17" ht="76.5" x14ac:dyDescent="0.2">
      <c r="A201" s="56"/>
      <c r="B201" s="56"/>
      <c r="C201" s="56"/>
      <c r="D201" s="56"/>
      <c r="E201" s="57" t="s">
        <v>179</v>
      </c>
      <c r="F201" s="57">
        <v>1168</v>
      </c>
      <c r="G201" s="58" t="s">
        <v>180</v>
      </c>
      <c r="H201" s="63" t="s">
        <v>16</v>
      </c>
      <c r="I201" s="63" t="s">
        <v>155</v>
      </c>
      <c r="J201" s="65">
        <v>3</v>
      </c>
      <c r="K201" s="16" t="s">
        <v>17</v>
      </c>
      <c r="L201" s="66" t="str">
        <f>IF(K201&lt;&gt;"",VLOOKUP(K201,Keuzemogelijkheden!$A$2:$E$6,2,FALSE),"")</f>
        <v>Maak een keuze in de kolom 'Antwoord fase'</v>
      </c>
      <c r="M201" s="66" t="str">
        <f>IF(K201&lt;&gt;"",VLOOKUP(K201,Keuzemogelijkheden!$A$2:$E$6,3,FALSE),"")</f>
        <v>Maak een keuze in de kolom 'Antwoord fase'</v>
      </c>
      <c r="N201" s="66" t="str">
        <f>IF(K201&lt;&gt;"",VLOOKUP(K201,Keuzemogelijkheden!$A$2:$E$6,4,FALSE),"")</f>
        <v>Maak een keuze in de kolom 'Antwoord fase'</v>
      </c>
      <c r="O201" s="67" t="str">
        <f>IF(K201=Keuzemogelijkheden!$A$2,$J201*Keuzemogelijkheden!$E$2,IF(K201=Keuzemogelijkheden!$A$3,$J201*Keuzemogelijkheden!$E$3,IF(K201=Keuzemogelijkheden!$A$4,$J201*Keuzemogelijkheden!$E$4,IF(K201=Keuzemogelijkheden!$A$5,$J201*Keuzemogelijkheden!$E$5,"0"))))</f>
        <v>0</v>
      </c>
    </row>
    <row r="202" spans="1:17" ht="14.25" x14ac:dyDescent="0.2">
      <c r="A202" s="71"/>
      <c r="B202" s="71"/>
      <c r="C202" s="71"/>
      <c r="D202" s="71"/>
      <c r="E202" s="72"/>
      <c r="F202" s="72"/>
      <c r="G202" s="73"/>
      <c r="H202" s="73"/>
      <c r="I202" s="15" t="s">
        <v>145</v>
      </c>
      <c r="J202" s="69">
        <f>SUM(J2:J201)*Keuzemogelijkheden!E2</f>
        <v>3200</v>
      </c>
      <c r="K202" s="70"/>
      <c r="L202" s="15"/>
      <c r="M202" s="15"/>
      <c r="N202" s="15" t="s">
        <v>101</v>
      </c>
      <c r="O202" s="69">
        <f>SUM(O2:O201)</f>
        <v>0</v>
      </c>
      <c r="P202" s="15"/>
      <c r="Q202" s="15"/>
    </row>
    <row r="203" spans="1:17" ht="14.25" x14ac:dyDescent="0.2">
      <c r="A203" s="71"/>
      <c r="B203" s="71"/>
      <c r="C203" s="71"/>
      <c r="D203" s="71"/>
      <c r="E203" s="72"/>
      <c r="F203" s="72"/>
      <c r="G203" s="73"/>
      <c r="H203" s="73"/>
      <c r="I203" s="73"/>
      <c r="K203" s="70"/>
      <c r="L203" s="15"/>
      <c r="M203" s="15"/>
      <c r="N203" s="15"/>
      <c r="O203" s="15"/>
      <c r="P203" s="15"/>
      <c r="Q203" s="15"/>
    </row>
    <row r="204" spans="1:17" ht="14.25" x14ac:dyDescent="0.2">
      <c r="A204" s="71"/>
      <c r="B204" s="71"/>
      <c r="C204" s="71"/>
      <c r="D204" s="71"/>
      <c r="E204" s="72"/>
      <c r="F204" s="72"/>
      <c r="G204" s="73"/>
      <c r="H204" s="73"/>
      <c r="I204" s="73"/>
      <c r="K204" s="70"/>
      <c r="L204" s="15"/>
      <c r="M204" s="15"/>
      <c r="N204" s="15"/>
      <c r="O204" s="15"/>
      <c r="P204" s="15"/>
      <c r="Q204" s="15"/>
    </row>
    <row r="205" spans="1:17" x14ac:dyDescent="0.2">
      <c r="O205" s="1"/>
    </row>
    <row r="206" spans="1:17" x14ac:dyDescent="0.2">
      <c r="A206" s="18" t="s">
        <v>102</v>
      </c>
      <c r="B206" s="19"/>
      <c r="C206" s="19"/>
      <c r="D206" s="20"/>
      <c r="E206" s="20"/>
      <c r="F206" s="20"/>
      <c r="G206" s="20"/>
    </row>
    <row r="207" spans="1:17" x14ac:dyDescent="0.2">
      <c r="A207" s="18" t="s">
        <v>19</v>
      </c>
      <c r="B207" s="19"/>
      <c r="C207" s="19"/>
      <c r="D207" s="20"/>
      <c r="E207" s="12"/>
      <c r="F207" s="13"/>
      <c r="G207" s="14"/>
    </row>
    <row r="208" spans="1:17" x14ac:dyDescent="0.2">
      <c r="A208" s="18" t="s">
        <v>103</v>
      </c>
      <c r="B208" s="19"/>
      <c r="C208" s="19"/>
      <c r="D208" s="20"/>
      <c r="E208" s="12"/>
      <c r="F208" s="13"/>
      <c r="G208" s="14"/>
    </row>
    <row r="209" spans="1:7" x14ac:dyDescent="0.2">
      <c r="A209" s="18" t="s">
        <v>104</v>
      </c>
      <c r="B209" s="19"/>
      <c r="C209" s="19"/>
      <c r="D209" s="20"/>
      <c r="E209" s="12"/>
      <c r="F209" s="13"/>
      <c r="G209" s="14"/>
    </row>
    <row r="210" spans="1:7" x14ac:dyDescent="0.2">
      <c r="A210" s="21" t="s">
        <v>105</v>
      </c>
      <c r="B210" s="22"/>
      <c r="C210" s="22"/>
      <c r="D210" s="23"/>
      <c r="E210" s="3"/>
      <c r="F210" s="4"/>
      <c r="G210" s="5"/>
    </row>
    <row r="211" spans="1:7" x14ac:dyDescent="0.2">
      <c r="A211" s="24"/>
      <c r="B211" s="25"/>
      <c r="C211" s="25"/>
      <c r="D211" s="26"/>
      <c r="E211" s="6"/>
      <c r="F211" s="7"/>
      <c r="G211" s="8"/>
    </row>
    <row r="212" spans="1:7" x14ac:dyDescent="0.2">
      <c r="A212" s="24"/>
      <c r="B212" s="25"/>
      <c r="C212" s="25"/>
      <c r="D212" s="26"/>
      <c r="E212" s="6"/>
      <c r="F212" s="7"/>
      <c r="G212" s="8"/>
    </row>
    <row r="213" spans="1:7" x14ac:dyDescent="0.2">
      <c r="A213" s="27"/>
      <c r="B213" s="28"/>
      <c r="C213" s="28"/>
      <c r="D213" s="29"/>
      <c r="E213" s="9"/>
      <c r="F213" s="10"/>
      <c r="G213" s="11"/>
    </row>
    <row r="214" spans="1:7" x14ac:dyDescent="0.2">
      <c r="A214" s="17" t="s">
        <v>106</v>
      </c>
      <c r="B214" s="17"/>
      <c r="C214" s="17"/>
      <c r="D214" s="17"/>
      <c r="E214" s="12"/>
      <c r="F214" s="13"/>
      <c r="G214" s="14"/>
    </row>
  </sheetData>
  <sheetProtection algorithmName="SHA-512" hashValue="s3tOArEXSeLdTa/dnbm7GD7pPLmcKrPnKzmAHgd88k2llMBdV7qcNA2CjgD7JgTqFB+NQEZHgTrhSB2L3LdtFg==" saltValue="llDFu6+s0EXnQ5luPnZ0Qg==" spinCount="100000" sheet="1" autoFilter="0"/>
  <autoFilter ref="A1:O201" xr:uid="{00000000-0001-0000-0000-000000000000}"/>
  <phoneticPr fontId="0" type="noConversion"/>
  <conditionalFormatting sqref="H2:I3">
    <cfRule type="cellIs" dxfId="44" priority="126" operator="equal">
      <formula>"Eis"</formula>
    </cfRule>
  </conditionalFormatting>
  <conditionalFormatting sqref="H2:I201">
    <cfRule type="cellIs" dxfId="43" priority="123" operator="equal">
      <formula>"Wens bij implementatie"</formula>
    </cfRule>
    <cfRule type="cellIs" dxfId="42" priority="124" operator="equal">
      <formula>"Wens"</formula>
    </cfRule>
    <cfRule type="cellIs" dxfId="41" priority="125" operator="equal">
      <formula>"Eis bij implementatie"</formula>
    </cfRule>
  </conditionalFormatting>
  <dataValidations count="1">
    <dataValidation type="list" allowBlank="1" showInputMessage="1" showErrorMessage="1" sqref="K197 K2:K3 K50 K5 K22 K29 K202:K204 K16 K31 K24 K56 K67 K71 K73 K77 K81 K84 K86 K94 K97 K99 K103:K104 K106 K108:K109 K111 K116 K119 K124 K126:K127 K131:K132 K136:K137 K139 K144 K146 K148:K149 K151 K153 K155 K157:K158 K160 K164 K167:K168 K171 K173:K174 K176:K177 K179 K182:K183 K186:K187 K189 K191 K193 K195 K9 K11 K13 K18 K20 K26:K27 K33:K34 K36 K39 K199:K200" xr:uid="{36E9C142-27D1-4E54-909F-1974563D1F4F}">
      <formula1>#REF!</formula1>
    </dataValidation>
  </dataValidations>
  <pageMargins left="0.78740157480314965" right="0.39370078740157483" top="0.82677165354330717" bottom="0.98425196850393704" header="0.55118110236220474" footer="0.51181102362204722"/>
  <pageSetup paperSize="9" orientation="portrait" r:id="rId1"/>
  <headerFooter alignWithMargins="0">
    <oddHeader>&amp;C&amp;F blad &amp;A&amp;R&amp;8Afgedrukt: &amp;D</oddHeader>
    <oddFooter>&amp;L&amp;8© Ingenieursbureau BeheerWijzer&amp;R&amp;8Blad &amp;P van &amp;N</oddFooter>
  </headerFooter>
  <extLst>
    <ext xmlns:x14="http://schemas.microsoft.com/office/spreadsheetml/2009/9/main" uri="{78C0D931-6437-407d-A8EE-F0AAD7539E65}">
      <x14:conditionalFormattings>
        <x14:conditionalFormatting xmlns:xm="http://schemas.microsoft.com/office/excel/2006/main">
          <x14:cfRule type="expression" priority="118" id="{7BC14F24-99D1-43D9-BB4F-CFD072F4B65F}">
            <xm:f>$K61=Keuzemogelijkheden!$A$5</xm:f>
            <x14:dxf>
              <font>
                <color auto="1"/>
              </font>
              <fill>
                <patternFill>
                  <bgColor theme="9" tint="0.39994506668294322"/>
                </patternFill>
              </fill>
            </x14:dxf>
          </x14:cfRule>
          <x14:cfRule type="expression" priority="119" id="{990BF879-7D98-494A-B21F-A763C72FDFB4}">
            <xm:f>$K61=Keuzemogelijkheden!$A$4</xm:f>
            <x14:dxf>
              <font>
                <color auto="1"/>
              </font>
              <fill>
                <patternFill>
                  <bgColor theme="6" tint="0.39994506668294322"/>
                </patternFill>
              </fill>
            </x14:dxf>
          </x14:cfRule>
          <x14:cfRule type="expression" priority="120" id="{6665243C-16E5-4AE5-952D-DE241D521A30}">
            <xm:f>$K61=Keuzemogelijkheden!$A$3</xm:f>
            <x14:dxf>
              <font>
                <color theme="0"/>
              </font>
              <fill>
                <patternFill>
                  <bgColor theme="6" tint="-0.24994659260841701"/>
                </patternFill>
              </fill>
            </x14:dxf>
          </x14:cfRule>
          <x14:cfRule type="expression" priority="121" id="{7A4A873F-D317-46C8-9CC4-55E6AEE500FD}">
            <xm:f>$K61=Keuzemogelijkheden!$A$2</xm:f>
            <x14:dxf>
              <font>
                <color theme="0"/>
              </font>
              <fill>
                <patternFill>
                  <bgColor theme="6" tint="-0.499984740745262"/>
                </patternFill>
              </fill>
            </x14:dxf>
          </x14:cfRule>
          <xm:sqref>G61:J201 L201:O201</xm:sqref>
        </x14:conditionalFormatting>
        <x14:conditionalFormatting xmlns:xm="http://schemas.microsoft.com/office/excel/2006/main">
          <x14:cfRule type="expression" priority="128" id="{9332BEA2-B63D-4E33-89A5-164B0B650390}">
            <xm:f>$K2=Keuzemogelijkheden!$A$5</xm:f>
            <x14:dxf>
              <font>
                <color auto="1"/>
              </font>
              <fill>
                <patternFill>
                  <bgColor theme="9" tint="0.39994506668294322"/>
                </patternFill>
              </fill>
            </x14:dxf>
          </x14:cfRule>
          <x14:cfRule type="expression" priority="129" id="{57BB41B9-37B0-4AA0-AF79-F72EE4282435}">
            <xm:f>$K2=Keuzemogelijkheden!$A$4</xm:f>
            <x14:dxf>
              <font>
                <color auto="1"/>
              </font>
              <fill>
                <patternFill>
                  <bgColor theme="6" tint="0.39994506668294322"/>
                </patternFill>
              </fill>
            </x14:dxf>
          </x14:cfRule>
          <x14:cfRule type="expression" priority="130" id="{72B76C8D-B789-4916-BFA8-29D62C98A026}">
            <xm:f>$K2=Keuzemogelijkheden!$A$3</xm:f>
            <x14:dxf>
              <font>
                <color theme="0"/>
              </font>
              <fill>
                <patternFill>
                  <bgColor theme="6" tint="-0.24994659260841701"/>
                </patternFill>
              </fill>
            </x14:dxf>
          </x14:cfRule>
          <x14:cfRule type="expression" priority="131" id="{90C1D759-A5FA-493E-985E-EB6E8F8B737A}">
            <xm:f>$K2=Keuzemogelijkheden!$A$2</xm:f>
            <x14:dxf>
              <font>
                <color theme="0"/>
              </font>
              <fill>
                <patternFill>
                  <bgColor theme="6" tint="-0.499984740745262"/>
                </patternFill>
              </fill>
            </x14:dxf>
          </x14:cfRule>
          <xm:sqref>G4:J4 G6:J60 G2:O3 G5:O5 K9:O9 K18:O18 K24:O24 K26:O27</xm:sqref>
        </x14:conditionalFormatting>
        <x14:conditionalFormatting xmlns:xm="http://schemas.microsoft.com/office/excel/2006/main">
          <x14:cfRule type="expression" priority="136" id="{53F18A1C-B9F8-42CD-99BB-E30FA42AC538}">
            <xm:f>$K2=Keuzemogelijkheden!$A$6</xm:f>
            <x14:dxf>
              <font>
                <color theme="0"/>
              </font>
              <fill>
                <patternFill>
                  <bgColor rgb="FFFF0000"/>
                </patternFill>
              </fill>
            </x14:dxf>
          </x14:cfRule>
          <xm:sqref>K2:K3 K5 K9 K18 K24 K26:K27 K67 K71 K73 K77 K81 K84 K86 K94 K97 K99 K103:K104 K106 K108:K109 K111 K116 K119 K124 K126:K127 K131:K132 K136:K137 K139 K144 K146 K148:K149 K151 K153 K155 K157:K158 K160 K164 K167:K168 K171 K173:K174 K176:K177 K179 K182:K183 K186:K187 K189 K191 K193 K195 K197 K199:K200</xm:sqref>
        </x14:conditionalFormatting>
        <x14:conditionalFormatting xmlns:xm="http://schemas.microsoft.com/office/excel/2006/main">
          <x14:cfRule type="expression" priority="46" id="{238DB200-F0AC-493B-B19C-5EA7439FBB09}">
            <xm:f>$K10=Keuzemogelijkheden!$A$6</xm:f>
            <x14:dxf>
              <font>
                <color theme="0"/>
              </font>
              <fill>
                <patternFill>
                  <bgColor rgb="FFFF0000"/>
                </patternFill>
              </fill>
            </x14:dxf>
          </x14:cfRule>
          <xm:sqref>K10 K19 K28 K32 K35 K14:K15 K23 K30 K37:K38</xm:sqref>
        </x14:conditionalFormatting>
        <x14:conditionalFormatting xmlns:xm="http://schemas.microsoft.com/office/excel/2006/main">
          <x14:cfRule type="expression" priority="47" id="{369F6D31-D89A-484C-8306-CBA060A666E4}">
            <xm:f>$K4=Keuzemogelijkheden!$A$5</xm:f>
            <x14:dxf>
              <font>
                <color auto="1"/>
              </font>
              <fill>
                <patternFill>
                  <bgColor theme="9" tint="0.39994506668294322"/>
                </patternFill>
              </fill>
            </x14:dxf>
          </x14:cfRule>
          <x14:cfRule type="expression" priority="48" id="{D7CAC6A3-71B5-4D5B-856E-57FABA1C2591}">
            <xm:f>$K4=Keuzemogelijkheden!$A$4</xm:f>
            <x14:dxf>
              <font>
                <color auto="1"/>
              </font>
              <fill>
                <patternFill>
                  <bgColor theme="6" tint="0.39994506668294322"/>
                </patternFill>
              </fill>
            </x14:dxf>
          </x14:cfRule>
          <x14:cfRule type="expression" priority="49" id="{F9DF0EF8-1007-4B26-B141-EA4751F777BB}">
            <xm:f>$K4=Keuzemogelijkheden!$A$3</xm:f>
            <x14:dxf>
              <font>
                <color theme="0"/>
              </font>
              <fill>
                <patternFill>
                  <bgColor theme="6" tint="-0.24994659260841701"/>
                </patternFill>
              </fill>
            </x14:dxf>
          </x14:cfRule>
          <x14:cfRule type="expression" priority="50" id="{9F84C8C1-2BAB-47FA-91DF-95C7E6002D4E}">
            <xm:f>$K4=Keuzemogelijkheden!$A$2</xm:f>
            <x14:dxf>
              <font>
                <color theme="0"/>
              </font>
              <fill>
                <patternFill>
                  <bgColor theme="6" tint="-0.499984740745262"/>
                </patternFill>
              </fill>
            </x14:dxf>
          </x14:cfRule>
          <xm:sqref>L4:O4 L6:O8 L12:O12 L17:O17 L21:O21 L25:O25 L40:O49 L57:O66 L51:O55</xm:sqref>
        </x14:conditionalFormatting>
        <x14:conditionalFormatting xmlns:xm="http://schemas.microsoft.com/office/excel/2006/main">
          <x14:cfRule type="expression" priority="32" id="{C67A91BC-B540-4AB8-9604-5AD56CF0C451}">
            <xm:f>$K10=Keuzemogelijkheden!$A$5</xm:f>
            <x14:dxf>
              <font>
                <color auto="1"/>
              </font>
              <fill>
                <patternFill>
                  <bgColor theme="9" tint="0.39994506668294322"/>
                </patternFill>
              </fill>
            </x14:dxf>
          </x14:cfRule>
          <x14:cfRule type="expression" priority="33" id="{AA673F25-1B3A-41A3-8D1D-C8BC1948F0D5}">
            <xm:f>$K10=Keuzemogelijkheden!$A$4</xm:f>
            <x14:dxf>
              <font>
                <color auto="1"/>
              </font>
              <fill>
                <patternFill>
                  <bgColor theme="6" tint="0.39994506668294322"/>
                </patternFill>
              </fill>
            </x14:dxf>
          </x14:cfRule>
          <x14:cfRule type="expression" priority="34" id="{D7C56602-C9ED-4A00-99A6-A1A1DE4D129C}">
            <xm:f>$K10=Keuzemogelijkheden!$A$3</xm:f>
            <x14:dxf>
              <font>
                <color theme="0"/>
              </font>
              <fill>
                <patternFill>
                  <bgColor theme="6" tint="-0.24994659260841701"/>
                </patternFill>
              </fill>
            </x14:dxf>
          </x14:cfRule>
          <x14:cfRule type="expression" priority="35" id="{BBAE36DE-35F4-43E1-AE04-866F6E264444}">
            <xm:f>$K10=Keuzemogelijkheden!$A$2</xm:f>
            <x14:dxf>
              <font>
                <color theme="0"/>
              </font>
              <fill>
                <patternFill>
                  <bgColor theme="6" tint="-0.499984740745262"/>
                </patternFill>
              </fill>
            </x14:dxf>
          </x14:cfRule>
          <xm:sqref>L194:O194 K10:O10 K14:O15 K19:O19 K23:O23 K28:O28 K30:O30 K32:O32 K35:O35 K37:O38 L68:O70 L72:O72 L74:O76 L78:O80 L82:O83 L85:O85 L87:O93 L95:O96 L98:O98 L100:O102 L105:O105 L107:O107 L110:O110 L112:O115 L117:O118 L120:O123 L125:O125 L128:O130 L133:O135 L138:O138 L140:O143 L145:O145 L147:O147 L150:O150 L152:O152 L154:O154 L156:O156 L159:O159 L161:O163 L165:O166 L169:O170 L172:O172 L175:O175 L178:O178 L180:O181 L184:O185 L188:O188 L190:O190 L192:O192 L196:O196 L198:O198</xm:sqref>
        </x14:conditionalFormatting>
        <x14:conditionalFormatting xmlns:xm="http://schemas.microsoft.com/office/excel/2006/main">
          <x14:cfRule type="expression" priority="26" id="{86FE2F78-DE02-4A7F-9DB8-4950286A05D0}">
            <xm:f>$K11=Keuzemogelijkheden!$A$5</xm:f>
            <x14:dxf>
              <font>
                <color auto="1"/>
              </font>
              <fill>
                <patternFill>
                  <bgColor theme="9" tint="0.39994506668294322"/>
                </patternFill>
              </fill>
            </x14:dxf>
          </x14:cfRule>
          <x14:cfRule type="expression" priority="27" id="{19FAD804-C1DB-413E-881F-F4C3A4A778B2}">
            <xm:f>$K11=Keuzemogelijkheden!$A$4</xm:f>
            <x14:dxf>
              <font>
                <color auto="1"/>
              </font>
              <fill>
                <patternFill>
                  <bgColor theme="6" tint="0.39994506668294322"/>
                </patternFill>
              </fill>
            </x14:dxf>
          </x14:cfRule>
          <x14:cfRule type="expression" priority="28" id="{3E384224-1E71-48EB-9983-5F03B74B721E}">
            <xm:f>$K11=Keuzemogelijkheden!$A$3</xm:f>
            <x14:dxf>
              <font>
                <color theme="0"/>
              </font>
              <fill>
                <patternFill>
                  <bgColor theme="6" tint="-0.24994659260841701"/>
                </patternFill>
              </fill>
            </x14:dxf>
          </x14:cfRule>
          <x14:cfRule type="expression" priority="29" id="{B292CA67-479F-4BFE-A93D-3CBA22B73FFC}">
            <xm:f>$K11=Keuzemogelijkheden!$A$2</xm:f>
            <x14:dxf>
              <font>
                <color theme="0"/>
              </font>
              <fill>
                <patternFill>
                  <bgColor theme="6" tint="-0.499984740745262"/>
                </patternFill>
              </fill>
            </x14:dxf>
          </x14:cfRule>
          <xm:sqref>K199:O200 K197:O197 K195:O195 K193:O193 K191:O191 K189:O189 K186:O187 K182:O183 K179:O179 K176:O177 K173:O174 K171:O171 K167:O168 K164:O164 K160:O160 K157:O158 K155:O155 K153:O153 K151:O151 K148:O149 K146:O146 K144:O144 K139:O139 K136:O137 K131:O132 K126:O127 K124:O124 K119:O119 K116:O116 K111:O111 K108:O109 K106:O106 K103:O104 K99:O99 K97:O97 K94:O94 K86:O86 K84:O84 K81:O81 K77:O77 K73:O73 K71:O71 K67:O67 K56:O56 K50:O50 K39:O39 K36:O36 K33:O34 K31:O31 K29:O29 K22:O22 K20:O20 K16:O16 K13:O13 K11:O11</xm:sqref>
        </x14:conditionalFormatting>
        <x14:conditionalFormatting xmlns:xm="http://schemas.microsoft.com/office/excel/2006/main">
          <x14:cfRule type="expression" priority="30" id="{876145B6-477F-4BBE-840D-15CE3929B42A}">
            <xm:f>$K11=Keuzemogelijkheden!$A$6</xm:f>
            <x14:dxf>
              <font>
                <color theme="0"/>
              </font>
              <fill>
                <patternFill>
                  <bgColor rgb="FFFF0000"/>
                </patternFill>
              </fill>
            </x14:dxf>
          </x14:cfRule>
          <xm:sqref>K56 K50 K39 K36 K33:K34 K31 K29 K22 K20 K16 K13 K11</xm:sqref>
        </x14:conditionalFormatting>
        <x14:conditionalFormatting xmlns:xm="http://schemas.microsoft.com/office/excel/2006/main">
          <x14:cfRule type="expression" priority="22" id="{45823462-6DD1-4CB2-B99A-BC87608CA64E}">
            <xm:f>$K4=Keuzemogelijkheden!$A$5</xm:f>
            <x14:dxf>
              <font>
                <color auto="1"/>
              </font>
              <fill>
                <patternFill>
                  <bgColor theme="9" tint="0.39994506668294322"/>
                </patternFill>
              </fill>
            </x14:dxf>
          </x14:cfRule>
          <x14:cfRule type="expression" priority="23" id="{53BFD4D6-9524-4DC9-AEA6-07EFDB892483}">
            <xm:f>$K4=Keuzemogelijkheden!$A$4</xm:f>
            <x14:dxf>
              <font>
                <color auto="1"/>
              </font>
              <fill>
                <patternFill>
                  <bgColor theme="6" tint="0.39994506668294322"/>
                </patternFill>
              </fill>
            </x14:dxf>
          </x14:cfRule>
          <x14:cfRule type="expression" priority="24" id="{622EADD2-D515-46F3-B662-08E6D0E2C033}">
            <xm:f>$K4=Keuzemogelijkheden!$A$3</xm:f>
            <x14:dxf>
              <font>
                <color theme="0"/>
              </font>
              <fill>
                <patternFill>
                  <bgColor theme="6" tint="-0.24994659260841701"/>
                </patternFill>
              </fill>
            </x14:dxf>
          </x14:cfRule>
          <x14:cfRule type="expression" priority="25" id="{5C55651E-6F6D-4457-8906-49BC0825345B}">
            <xm:f>$K4=Keuzemogelijkheden!$A$2</xm:f>
            <x14:dxf>
              <font>
                <color theme="0"/>
              </font>
              <fill>
                <patternFill>
                  <bgColor theme="6" tint="-0.499984740745262"/>
                </patternFill>
              </fill>
            </x14:dxf>
          </x14:cfRule>
          <xm:sqref>K201 K4 K6:K8 K12 K17 K21 K25 K40:K49 K51:K55 K57:K66</xm:sqref>
        </x14:conditionalFormatting>
        <x14:conditionalFormatting xmlns:xm="http://schemas.microsoft.com/office/excel/2006/main">
          <x14:cfRule type="expression" priority="21" id="{2701FEDD-F7CA-4572-892B-9D0FA0CB9D31}">
            <xm:f>$K4=Keuzemogelijkheden!$A$6</xm:f>
            <x14:dxf>
              <font>
                <color theme="0"/>
              </font>
              <fill>
                <patternFill>
                  <bgColor rgb="FFFF0000"/>
                </patternFill>
              </fill>
            </x14:dxf>
          </x14:cfRule>
          <xm:sqref>K201 K4 K6:K8 K10 K12 K14:K15 K17 K19 K21 K23 K25 K28 K30 K32 K35 K37:K38 K40:K49 K51:K55 K57:K66</xm:sqref>
        </x14:conditionalFormatting>
        <x14:conditionalFormatting xmlns:xm="http://schemas.microsoft.com/office/excel/2006/main">
          <x14:cfRule type="expression" priority="17" id="{E490B423-1AB9-4335-8F9D-96B6B9BFD465}">
            <xm:f>$K10=Keuzemogelijkheden!$A$5</xm:f>
            <x14:dxf>
              <font>
                <color auto="1"/>
              </font>
              <fill>
                <patternFill>
                  <bgColor theme="9" tint="0.39994506668294322"/>
                </patternFill>
              </fill>
            </x14:dxf>
          </x14:cfRule>
          <x14:cfRule type="expression" priority="18" id="{8D2638C0-6E19-4B94-836C-D8375C88AC80}">
            <xm:f>$K10=Keuzemogelijkheden!$A$4</xm:f>
            <x14:dxf>
              <font>
                <color auto="1"/>
              </font>
              <fill>
                <patternFill>
                  <bgColor theme="6" tint="0.39994506668294322"/>
                </patternFill>
              </fill>
            </x14:dxf>
          </x14:cfRule>
          <x14:cfRule type="expression" priority="19" id="{6B947B96-BDA1-4A47-B00C-6194E9F5DD4C}">
            <xm:f>$K10=Keuzemogelijkheden!$A$3</xm:f>
            <x14:dxf>
              <font>
                <color theme="0"/>
              </font>
              <fill>
                <patternFill>
                  <bgColor theme="6" tint="-0.24994659260841701"/>
                </patternFill>
              </fill>
            </x14:dxf>
          </x14:cfRule>
          <x14:cfRule type="expression" priority="20" id="{F928CBBC-65D8-4989-B7D7-5352E0716DDC}">
            <xm:f>$K10=Keuzemogelijkheden!$A$2</xm:f>
            <x14:dxf>
              <font>
                <color theme="0"/>
              </font>
              <fill>
                <patternFill>
                  <bgColor theme="6" tint="-0.499984740745262"/>
                </patternFill>
              </fill>
            </x14:dxf>
          </x14:cfRule>
          <xm:sqref>K37:K38 K35 K32 K30 K28 K23 K19 K14:K15 K10</xm:sqref>
        </x14:conditionalFormatting>
        <x14:conditionalFormatting xmlns:xm="http://schemas.microsoft.com/office/excel/2006/main">
          <x14:cfRule type="expression" priority="12" id="{8D19DA3F-33C1-4A09-B9FB-CE9A8D5A6A53}">
            <xm:f>$K10=Keuzemogelijkheden!$A$5</xm:f>
            <x14:dxf>
              <font>
                <color auto="1"/>
              </font>
              <fill>
                <patternFill>
                  <bgColor theme="9" tint="0.39994506668294322"/>
                </patternFill>
              </fill>
            </x14:dxf>
          </x14:cfRule>
          <x14:cfRule type="expression" priority="13" id="{328B4C12-9BA6-4008-B721-D2812C7847B9}">
            <xm:f>$K10=Keuzemogelijkheden!$A$4</xm:f>
            <x14:dxf>
              <font>
                <color auto="1"/>
              </font>
              <fill>
                <patternFill>
                  <bgColor theme="6" tint="0.39994506668294322"/>
                </patternFill>
              </fill>
            </x14:dxf>
          </x14:cfRule>
          <x14:cfRule type="expression" priority="14" id="{7D3370D3-A0F2-4DBA-B847-C134BD4FA0B6}">
            <xm:f>$K10=Keuzemogelijkheden!$A$3</xm:f>
            <x14:dxf>
              <font>
                <color theme="0"/>
              </font>
              <fill>
                <patternFill>
                  <bgColor theme="6" tint="-0.24994659260841701"/>
                </patternFill>
              </fill>
            </x14:dxf>
          </x14:cfRule>
          <x14:cfRule type="expression" priority="15" id="{8E4D5D8E-3B5B-451A-8489-33848E022B86}">
            <xm:f>$K10=Keuzemogelijkheden!$A$2</xm:f>
            <x14:dxf>
              <font>
                <color theme="0"/>
              </font>
              <fill>
                <patternFill>
                  <bgColor theme="6" tint="-0.499984740745262"/>
                </patternFill>
              </fill>
            </x14:dxf>
          </x14:cfRule>
          <xm:sqref>K37:K38 K35 K32 K30 K28 K23 K19 K14:K15 K10</xm:sqref>
        </x14:conditionalFormatting>
        <x14:conditionalFormatting xmlns:xm="http://schemas.microsoft.com/office/excel/2006/main">
          <x14:cfRule type="expression" priority="7" id="{8985CB0E-F9D2-4CC1-A7B2-3CEE68A33CEC}">
            <xm:f>$K10=Keuzemogelijkheden!$A$5</xm:f>
            <x14:dxf>
              <font>
                <color auto="1"/>
              </font>
              <fill>
                <patternFill>
                  <bgColor theme="9" tint="0.39994506668294322"/>
                </patternFill>
              </fill>
            </x14:dxf>
          </x14:cfRule>
          <x14:cfRule type="expression" priority="8" id="{81957D43-2DEB-4DBA-8A10-3EB4E6B172E0}">
            <xm:f>$K10=Keuzemogelijkheden!$A$4</xm:f>
            <x14:dxf>
              <font>
                <color auto="1"/>
              </font>
              <fill>
                <patternFill>
                  <bgColor theme="6" tint="0.39994506668294322"/>
                </patternFill>
              </fill>
            </x14:dxf>
          </x14:cfRule>
          <x14:cfRule type="expression" priority="9" id="{8318CABF-BAB0-4048-8216-E0E9AFC7FE39}">
            <xm:f>$K10=Keuzemogelijkheden!$A$3</xm:f>
            <x14:dxf>
              <font>
                <color theme="0"/>
              </font>
              <fill>
                <patternFill>
                  <bgColor theme="6" tint="-0.24994659260841701"/>
                </patternFill>
              </fill>
            </x14:dxf>
          </x14:cfRule>
          <x14:cfRule type="expression" priority="10" id="{577D990F-B5DC-4E27-A034-1B1A328DB46F}">
            <xm:f>$K10=Keuzemogelijkheden!$A$2</xm:f>
            <x14:dxf>
              <font>
                <color theme="0"/>
              </font>
              <fill>
                <patternFill>
                  <bgColor theme="6" tint="-0.499984740745262"/>
                </patternFill>
              </fill>
            </x14:dxf>
          </x14:cfRule>
          <xm:sqref>K37:K38 K35 K32 K30 K28 K23 K19 K14:K15 K10</xm:sqref>
        </x14:conditionalFormatting>
        <x14:conditionalFormatting xmlns:xm="http://schemas.microsoft.com/office/excel/2006/main">
          <x14:cfRule type="expression" priority="2" id="{B1420B6C-C18A-4C55-8024-DC4A47347EC4}">
            <xm:f>$K10=Keuzemogelijkheden!$A$5</xm:f>
            <x14:dxf>
              <font>
                <color auto="1"/>
              </font>
              <fill>
                <patternFill>
                  <bgColor theme="9" tint="0.39994506668294322"/>
                </patternFill>
              </fill>
            </x14:dxf>
          </x14:cfRule>
          <x14:cfRule type="expression" priority="3" id="{D19603C7-D99D-4A4C-AA50-FCAF3D57A42A}">
            <xm:f>$K10=Keuzemogelijkheden!$A$4</xm:f>
            <x14:dxf>
              <font>
                <color auto="1"/>
              </font>
              <fill>
                <patternFill>
                  <bgColor theme="6" tint="0.39994506668294322"/>
                </patternFill>
              </fill>
            </x14:dxf>
          </x14:cfRule>
          <x14:cfRule type="expression" priority="4" id="{022416A9-0113-4CC0-A984-40C4BB1219CD}">
            <xm:f>$K10=Keuzemogelijkheden!$A$3</xm:f>
            <x14:dxf>
              <font>
                <color theme="0"/>
              </font>
              <fill>
                <patternFill>
                  <bgColor theme="6" tint="-0.24994659260841701"/>
                </patternFill>
              </fill>
            </x14:dxf>
          </x14:cfRule>
          <x14:cfRule type="expression" priority="5" id="{CDF782AD-9FBE-4467-9A96-D8762F8833EE}">
            <xm:f>$K10=Keuzemogelijkheden!$A$2</xm:f>
            <x14:dxf>
              <font>
                <color theme="0"/>
              </font>
              <fill>
                <patternFill>
                  <bgColor theme="6" tint="-0.499984740745262"/>
                </patternFill>
              </fill>
            </x14:dxf>
          </x14:cfRule>
          <xm:sqref>K198 K196 K194 K192 K190 K188 K184:K185 K180:K181 K178 K175 K172 K169:K170 K165:K166 K161:K163 K159 K156 K154 K152 K150 K147 K145 K140:K143 K138 K133:K135 K128:K130 K125 K120:K123 K117:K118 K112:K115 K110 K107 K105 K100:K102 K98 K95:K96 K87:K93 K85 K82:K83 K78:K80 K74:K76 K72 K68:K70 K37:K38 K35 K32 K30 K28 K23 K19 K14:K15 K10</xm:sqref>
        </x14:conditionalFormatting>
        <x14:conditionalFormatting xmlns:xm="http://schemas.microsoft.com/office/excel/2006/main">
          <x14:cfRule type="expression" priority="1" id="{97423B03-6E19-450B-8F32-055286D0F444}">
            <xm:f>$K68=Keuzemogelijkheden!$A$6</xm:f>
            <x14:dxf>
              <font>
                <color theme="0"/>
              </font>
              <fill>
                <patternFill>
                  <bgColor rgb="FFFF0000"/>
                </patternFill>
              </fill>
            </x14:dxf>
          </x14:cfRule>
          <xm:sqref>K198 K196 K194 K192 K190 K188 K184:K185 K180:K181 K178 K175 K172 K169:K170 K165:K166 K161:K163 K159 K156 K154 K152 K150 K147 K145 K140:K143 K138 K133:K135 K128:K130 K125 K120:K123 K117:K118 K112:K115 K110 K107 K105 K100:K102 K98 K95:K96 K87:K93 K85 K82:K83 K78:K80 K74:K76 K72 K68:K70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C1059EE8-FD44-4997-B966-B6D086979820}">
          <x14:formula1>
            <xm:f>Keuzemogelijkheden!$A$2:$A$6</xm:f>
          </x14:formula1>
          <xm:sqref>K30 K190 K19 K21 K4 K188 K201 K12 K14:K15 K32 K35 K37:K38 K40:K49 K51:K55 K57:K66 K68:K70 K72 K74:K76 K78:K80 K82:K83 K85 K87:K93 K95:K96 K98 K100:K102 K105 K107 K110 K112:K115 K117:K118 K120:K123 K125 K128:K130 K133:K135 K138 K140:K143 K145 K147 K150 K152 K154 K156 K159 K161:K163 K165:K166 K169:K170 K172 K175 K178 K180:K181 K184:K185 K192 K194 K196 K6:K8 K10 K17 K23 K25 K28 K198</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4ECBB15DF22C4DA17613BF212B8A90" ma:contentTypeVersion="4" ma:contentTypeDescription="Een nieuw document maken." ma:contentTypeScope="" ma:versionID="1116a2701660853769b0862d300bbcdd">
  <xsd:schema xmlns:xsd="http://www.w3.org/2001/XMLSchema" xmlns:xs="http://www.w3.org/2001/XMLSchema" xmlns:p="http://schemas.microsoft.com/office/2006/metadata/properties" xmlns:ns2="8956543a-5597-476d-8812-f579e9b59daf" targetNamespace="http://schemas.microsoft.com/office/2006/metadata/properties" ma:root="true" ma:fieldsID="af3394cb4ed28b5d3f9f902269633013" ns2:_="">
    <xsd:import namespace="8956543a-5597-476d-8812-f579e9b59da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956543a-5597-476d-8812-f579e9b59da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85FF243-96F7-4209-A862-5685625A6004}">
  <ds:schemaRefs>
    <ds:schemaRef ds:uri="http://purl.org/dc/terms/"/>
    <ds:schemaRef ds:uri="http://purl.org/dc/dcmitype/"/>
    <ds:schemaRef ds:uri="6abac1e8-4ee8-42ed-95ce-1ff0df68efec"/>
    <ds:schemaRef ds:uri="c6c81c28-5f41-4f70-8f4d-e85e2a7c7bff"/>
    <ds:schemaRef ds:uri="http://www.w3.org/XML/1998/namespace"/>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C3B460A7-E5FB-4D3E-887B-95BA3242F3CD}"/>
</file>

<file path=customXml/itemProps3.xml><?xml version="1.0" encoding="utf-8"?>
<ds:datastoreItem xmlns:ds="http://schemas.openxmlformats.org/officeDocument/2006/customXml" ds:itemID="{4211E21B-0F2E-4E64-9FD9-46F2F374B90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Toelichting</vt:lpstr>
      <vt:lpstr>Keuzemogelijkheden</vt:lpstr>
      <vt:lpstr>Wensen</vt:lpstr>
      <vt:lpstr>Wensen!Afdrukbereik</vt:lpstr>
      <vt:lpstr>Wensen!Afdruktitels</vt:lpstr>
    </vt:vector>
  </TitlesOfParts>
  <Manager/>
  <Company>InArea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Wensen functionaliteit</dc:title>
  <dc:subject>BeheerwijzerWensen</dc:subject>
  <dc:creator>Alfons Schuurmans</dc:creator>
  <cp:keywords/>
  <dc:description/>
  <cp:lastModifiedBy>Alfons Schuurmans - Beheerwijzer</cp:lastModifiedBy>
  <cp:revision>1</cp:revision>
  <cp:lastPrinted>2024-03-22T04:08:40Z</cp:lastPrinted>
  <dcterms:created xsi:type="dcterms:W3CDTF">2000-06-10T15:19:57Z</dcterms:created>
  <dcterms:modified xsi:type="dcterms:W3CDTF">2024-03-22T10:35:56Z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0x010100894ECBB15DF22C4DA17613BF212B8A90</vt:lpwstr>
  </property>
</Properties>
</file>