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old.sharepoint.com/sites/afd-team-inkoop-lopende-projecten/Gedeelde documenten/General/GDD/240125GDD Interieurelementen Dordthuis/002 Aanbestedingsdocumenten/"/>
    </mc:Choice>
  </mc:AlternateContent>
  <xr:revisionPtr revIDLastSave="87" documentId="8_{E4AA1A88-1900-4538-A6E7-8D7D36FE56CF}" xr6:coauthVersionLast="47" xr6:coauthVersionMax="47" xr10:uidLastSave="{739D1946-E23C-4873-B258-4A79439306ED}"/>
  <workbookProtection workbookAlgorithmName="SHA-512" workbookHashValue="wVnvvTqbsyyZmHyiLg13mXUfKV6TLpjM0ATZ3caZhhvzYTw/qosCtvBCWnpokx2Dvn9dxnkGjgoqiMEYaCVNNw==" workbookSaltValue="QA0vR+XuzB350D/ldGP7dA==" workbookSpinCount="100000" lockStructure="1"/>
  <bookViews>
    <workbookView xWindow="-120" yWindow="-120" windowWidth="29040" windowHeight="15720" xr2:uid="{A1261389-EF02-4FB4-930A-5870A47835A8}"/>
  </bookViews>
  <sheets>
    <sheet name="Totaal blad" sheetId="3" r:id="rId1"/>
    <sheet name="Dienstverlening" sheetId="4" r:id="rId2"/>
    <sheet name="Te refurbishen meubilair" sheetId="5" r:id="rId3"/>
    <sheet name="Selectie refurbishment" sheetId="7" r:id="rId4"/>
    <sheet name="OTS" sheetId="1" r:id="rId5"/>
    <sheet name="OTS Werkplek" sheetId="2"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7" l="1"/>
  <c r="D474" i="5"/>
  <c r="D489" i="5"/>
  <c r="G9" i="7"/>
  <c r="G39" i="7"/>
  <c r="J9" i="7" s="1"/>
  <c r="J10" i="7" s="1"/>
  <c r="G54" i="7"/>
  <c r="G69" i="7"/>
  <c r="G24" i="7"/>
  <c r="D13" i="3"/>
  <c r="C12" i="3"/>
  <c r="D99" i="5"/>
  <c r="D54" i="5"/>
  <c r="D9" i="5"/>
  <c r="D69" i="5"/>
  <c r="D24" i="5"/>
  <c r="D459" i="5"/>
  <c r="D444" i="5"/>
  <c r="D429" i="5"/>
  <c r="D414" i="5"/>
  <c r="D399" i="5"/>
  <c r="D384" i="5"/>
  <c r="D369" i="5"/>
  <c r="D354" i="5"/>
  <c r="D339" i="5"/>
  <c r="D324" i="5"/>
  <c r="D309" i="5"/>
  <c r="D294" i="5"/>
  <c r="D279" i="5"/>
  <c r="D264" i="5"/>
  <c r="D249" i="5"/>
  <c r="D234" i="5"/>
  <c r="D219" i="5"/>
  <c r="D204" i="5"/>
  <c r="D189" i="5"/>
  <c r="D174" i="5"/>
  <c r="D159" i="5"/>
  <c r="D144" i="5"/>
  <c r="D129" i="5"/>
  <c r="D114" i="5"/>
  <c r="D84" i="5"/>
  <c r="D39" i="5"/>
  <c r="C8" i="3"/>
  <c r="C7" i="3"/>
  <c r="C9" i="3" s="1"/>
  <c r="I23" i="2"/>
  <c r="I22" i="2"/>
  <c r="I11" i="2"/>
  <c r="I27" i="2"/>
  <c r="F489" i="5" l="1"/>
  <c r="G489" i="5" s="1"/>
  <c r="F474" i="5"/>
  <c r="G474" i="5" s="1"/>
  <c r="F459" i="5"/>
  <c r="G459" i="5" s="1"/>
  <c r="F444" i="5"/>
  <c r="G444" i="5" s="1"/>
  <c r="F429" i="5"/>
  <c r="G429" i="5" s="1"/>
  <c r="F414" i="5"/>
  <c r="G414" i="5" s="1"/>
  <c r="F399" i="5"/>
  <c r="G399" i="5" s="1"/>
  <c r="F384" i="5"/>
  <c r="G384" i="5" s="1"/>
  <c r="F369" i="5"/>
  <c r="G369" i="5" s="1"/>
  <c r="F354" i="5"/>
  <c r="G354" i="5" s="1"/>
  <c r="F339" i="5"/>
  <c r="G339" i="5" s="1"/>
  <c r="F324" i="5"/>
  <c r="G324" i="5" s="1"/>
  <c r="F309" i="5"/>
  <c r="G309" i="5" s="1"/>
  <c r="F294" i="5"/>
  <c r="G294" i="5" s="1"/>
  <c r="F279" i="5"/>
  <c r="G279" i="5" s="1"/>
  <c r="F264" i="5"/>
  <c r="G264" i="5" s="1"/>
  <c r="F249" i="5"/>
  <c r="G249" i="5" s="1"/>
  <c r="F234" i="5"/>
  <c r="G234" i="5" s="1"/>
  <c r="F219" i="5"/>
  <c r="G219" i="5" s="1"/>
  <c r="F204" i="5"/>
  <c r="G204" i="5" s="1"/>
  <c r="F189" i="5"/>
  <c r="G189" i="5" s="1"/>
  <c r="F174" i="5"/>
  <c r="G174" i="5" s="1"/>
  <c r="F159" i="5"/>
  <c r="G159" i="5" s="1"/>
  <c r="F144" i="5"/>
  <c r="G144" i="5" s="1"/>
  <c r="F129" i="5"/>
  <c r="G129" i="5" s="1"/>
  <c r="F114" i="5"/>
  <c r="G114" i="5" s="1"/>
  <c r="F99" i="5"/>
  <c r="G99" i="5" s="1"/>
  <c r="F84" i="5"/>
  <c r="G84" i="5" s="1"/>
  <c r="F69" i="5"/>
  <c r="G69" i="5" s="1"/>
  <c r="F54" i="5"/>
  <c r="G54" i="5" s="1"/>
  <c r="F39" i="5"/>
  <c r="G39" i="5" s="1"/>
  <c r="F24" i="5"/>
  <c r="G24" i="5" s="1"/>
  <c r="F9" i="5"/>
  <c r="G9" i="5" s="1"/>
  <c r="I32" i="2"/>
  <c r="I31" i="2"/>
  <c r="I30" i="2"/>
  <c r="I29" i="2"/>
  <c r="I28" i="2"/>
  <c r="I21" i="2"/>
  <c r="I20" i="2"/>
  <c r="I19" i="2"/>
  <c r="I18" i="2"/>
  <c r="I17" i="2"/>
  <c r="I16" i="2"/>
  <c r="I15" i="2"/>
  <c r="I14" i="2"/>
  <c r="I13" i="2"/>
  <c r="I12" i="2"/>
  <c r="I10" i="2"/>
  <c r="I26" i="2"/>
  <c r="I25" i="2"/>
  <c r="I24" i="2"/>
  <c r="I9" i="2"/>
  <c r="I8" i="2"/>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 r="C11" i="3" l="1"/>
  <c r="C17" i="3" s="1"/>
  <c r="C21" i="3" s="1"/>
</calcChain>
</file>

<file path=xl/sharedStrings.xml><?xml version="1.0" encoding="utf-8"?>
<sst xmlns="http://schemas.openxmlformats.org/spreadsheetml/2006/main" count="1476" uniqueCount="314">
  <si>
    <t xml:space="preserve">Onderwerp : </t>
  </si>
  <si>
    <t>Prijzenblad</t>
  </si>
  <si>
    <t xml:space="preserve">Discipline : </t>
  </si>
  <si>
    <t>Perceel 2A</t>
  </si>
  <si>
    <t xml:space="preserve">Datum : </t>
  </si>
  <si>
    <t xml:space="preserve">Versie : </t>
  </si>
  <si>
    <t>Definitief 1.0</t>
  </si>
  <si>
    <t>Post</t>
  </si>
  <si>
    <t>Euro (€)</t>
  </si>
  <si>
    <t>Totaal OTS</t>
  </si>
  <si>
    <t>Totaal OTS Werkplek</t>
  </si>
  <si>
    <t>Subtotaal</t>
  </si>
  <si>
    <t xml:space="preserve">Totaal te refurbishen meubilair </t>
  </si>
  <si>
    <t>Kosten dienstverlening eenmalig</t>
  </si>
  <si>
    <t>Kosten bijbehorende dienstverlening jaarlijks</t>
  </si>
  <si>
    <t>Eenmalige projectkorting</t>
  </si>
  <si>
    <t>Inschrijfsom EMVI</t>
  </si>
  <si>
    <t>A</t>
  </si>
  <si>
    <t>Correctieregel t.b.v. vergelijking met FaaS</t>
  </si>
  <si>
    <t>Inschrijfsom t.b.v. vergelijking met FaaS</t>
  </si>
  <si>
    <t xml:space="preserve"> Uitgangspunten correctieregel t.b.v. vergelijking met FaaS</t>
  </si>
  <si>
    <t xml:space="preserve"> Rente kapitaallast </t>
  </si>
  <si>
    <t xml:space="preserve"> Inflatie tbv kapitaal lasten </t>
  </si>
  <si>
    <t xml:space="preserve"> CPI ontwikkeling periode 10 jaar </t>
  </si>
  <si>
    <t>Onderdeel uit PvE&amp;W</t>
  </si>
  <si>
    <r>
      <rPr>
        <b/>
        <sz val="11"/>
        <color rgb="FF000000"/>
        <rFont val="Verdana"/>
        <family val="2"/>
      </rPr>
      <t xml:space="preserve">Post </t>
    </r>
    <r>
      <rPr>
        <sz val="11"/>
        <color rgb="FF000000"/>
        <rFont val="Verdana"/>
        <family val="2"/>
      </rPr>
      <t>(zie PvE&amp;W voor toelichting)</t>
    </r>
  </si>
  <si>
    <t>Eenmalige kosten (€)</t>
  </si>
  <si>
    <t>Kosten bijbehorende dienstverlening jaarlijks(€)</t>
  </si>
  <si>
    <t>Uurtarief Junior (€)</t>
  </si>
  <si>
    <t>Uurtarief Medior (€)</t>
  </si>
  <si>
    <t>Uurtarief Senior (€)</t>
  </si>
  <si>
    <t>a</t>
  </si>
  <si>
    <t>Advies- en finetunen van het interieurontwerp; </t>
  </si>
  <si>
    <t>b</t>
  </si>
  <si>
    <t>Borgen kwaliteit en functionaliteit; </t>
  </si>
  <si>
    <t>c</t>
  </si>
  <si>
    <t>Assetmanagement; </t>
  </si>
  <si>
    <t>d</t>
  </si>
  <si>
    <t>Maatschappelijk verantwoord opdrachtgeven en inkopen; </t>
  </si>
  <si>
    <t>e</t>
  </si>
  <si>
    <t>Diensten met betrekking tot Circulair Model; </t>
  </si>
  <si>
    <t>g</t>
  </si>
  <si>
    <t>Contractmanagement; </t>
  </si>
  <si>
    <t>h</t>
  </si>
  <si>
    <t>Bijdrage leveren aan managementcyclus opdrachtgever. </t>
  </si>
  <si>
    <t>f</t>
  </si>
  <si>
    <t>Projectmanagement.</t>
  </si>
  <si>
    <t>De ingevulde prijzen op het blad 'Selectie refurbishment' worden teruggerekend naar een gemiddelde stuksprijs, welke wordt ingezet om onderstaande 'prijs per stuk' en 'prijs totaal' te beprijzen.</t>
  </si>
  <si>
    <t>Geel gemarkeerd: selectie refurbishment voor nadere prijsspecificatie op volgende blad</t>
  </si>
  <si>
    <t>Bureaus Ahrend essa</t>
  </si>
  <si>
    <t>Aantal</t>
  </si>
  <si>
    <t>Aantal per verdiep.</t>
  </si>
  <si>
    <t>Prijs per stuk</t>
  </si>
  <si>
    <t>Prijs totaal</t>
  </si>
  <si>
    <t>BG</t>
  </si>
  <si>
    <t>1e</t>
  </si>
  <si>
    <t>2e</t>
  </si>
  <si>
    <t>3e</t>
  </si>
  <si>
    <t>4e</t>
  </si>
  <si>
    <t>5e</t>
  </si>
  <si>
    <t>6e</t>
  </si>
  <si>
    <t>7e</t>
  </si>
  <si>
    <t>8e</t>
  </si>
  <si>
    <t>Bureaus enkel Drentea</t>
  </si>
  <si>
    <t>Zit/sta elektrisch</t>
  </si>
  <si>
    <t>Bureaus Duo</t>
  </si>
  <si>
    <t>Zit/zit elektrische</t>
  </si>
  <si>
    <t>Wanden erom heen.</t>
  </si>
  <si>
    <t>Bureaus Quatro</t>
  </si>
  <si>
    <t>Verbonden met schotten</t>
  </si>
  <si>
    <t>Elektrische zit/zit</t>
  </si>
  <si>
    <t>Bureaus Sixto</t>
  </si>
  <si>
    <t>Bureaus zit/sta</t>
  </si>
  <si>
    <t>Diverse merken en kleuren</t>
  </si>
  <si>
    <t>Actiforce</t>
  </si>
  <si>
    <t>zwart/wit/aluminium</t>
  </si>
  <si>
    <t>Bureaustoelen Xenium</t>
  </si>
  <si>
    <t>Bureaustoel RH</t>
  </si>
  <si>
    <t>Bureaustoel HAG rood</t>
  </si>
  <si>
    <t>Bureaustoel diverse</t>
  </si>
  <si>
    <t>Oude bureaustoelen voor export of afvoer</t>
  </si>
  <si>
    <t>Kast akoestische 200x150</t>
  </si>
  <si>
    <t>Veel kapotte akoestiek in de deuren</t>
  </si>
  <si>
    <t>Kast akoestische 160x120</t>
  </si>
  <si>
    <t>Kast akoestische 160x150</t>
  </si>
  <si>
    <t>Kast akoestische 200x120</t>
  </si>
  <si>
    <t>Kast hout divers</t>
  </si>
  <si>
    <t>Verschillende breedtes 120 tot 135</t>
  </si>
  <si>
    <t>Hoogte voornamelijk 110 tot 125</t>
  </si>
  <si>
    <t>Ladenblokken</t>
  </si>
  <si>
    <t>Voornamelijk kunststof ladenblokken</t>
  </si>
  <si>
    <t xml:space="preserve">Lockers diverse ( aantal deur) </t>
  </si>
  <si>
    <t xml:space="preserve">Vergaderstoel Wilkahn </t>
  </si>
  <si>
    <t>Vergaderstoel diverse</t>
  </si>
  <si>
    <t>Kantine stoel 03</t>
  </si>
  <si>
    <t>Lounge stoel OFFCCT</t>
  </si>
  <si>
    <t>Lounge stoel divers</t>
  </si>
  <si>
    <t>Banken diverse</t>
  </si>
  <si>
    <t>Vergadertafels groot</t>
  </si>
  <si>
    <t>Vergadertafels klein</t>
  </si>
  <si>
    <t>Kast hoog Staal</t>
  </si>
  <si>
    <t>198x120</t>
  </si>
  <si>
    <t>Kast half hoog staal</t>
  </si>
  <si>
    <t>verschillende hoogtes van 110 tot 160</t>
  </si>
  <si>
    <t>Masage stoel</t>
  </si>
  <si>
    <t xml:space="preserve">Ladenkastjes </t>
  </si>
  <si>
    <t>Akoestische werkplek groot</t>
  </si>
  <si>
    <t>Dubbele van enkel met 2 tafels</t>
  </si>
  <si>
    <t>Staan tafel elektrische</t>
  </si>
  <si>
    <t>Barkrukken</t>
  </si>
  <si>
    <t>Wit en aluminium</t>
  </si>
  <si>
    <t>Bartafels hoog</t>
  </si>
  <si>
    <t>Te refurbishen</t>
  </si>
  <si>
    <t>Prijs per onderdeel</t>
  </si>
  <si>
    <t>Totaal aantal</t>
  </si>
  <si>
    <t>Voorzien van nieuw/ duurzaam blad (1600x800, linoleum, volgens kleurstelling en materialisatie)</t>
  </si>
  <si>
    <t>Gem. prijs per stuk</t>
  </si>
  <si>
    <t>Poedercoaten onderstel (volgens kleursteling)</t>
  </si>
  <si>
    <t>Integrale technische check meubelstuk</t>
  </si>
  <si>
    <t>Herstofferen zitting in voorgestelde stoffen (zie bijlagen)</t>
  </si>
  <si>
    <t>Herstofferen rugleuning in voorgestelde stoffen (zie bijlagen)</t>
  </si>
  <si>
    <t>Poedercoaten (volgens kleursteling)</t>
  </si>
  <si>
    <t>Integrale check meubelstuk</t>
  </si>
  <si>
    <t>Code</t>
  </si>
  <si>
    <t xml:space="preserve">Referentie inschrijver (catalogus) </t>
  </si>
  <si>
    <t>Description</t>
  </si>
  <si>
    <t>Dimensions</t>
  </si>
  <si>
    <t>Family</t>
  </si>
  <si>
    <t>Location</t>
  </si>
  <si>
    <t>Perceel</t>
  </si>
  <si>
    <t>Count</t>
  </si>
  <si>
    <t>Unit Price</t>
  </si>
  <si>
    <t>Subtotal</t>
  </si>
  <si>
    <t>Material Main</t>
  </si>
  <si>
    <t>Color Main</t>
  </si>
  <si>
    <t>Material Secondary</t>
  </si>
  <si>
    <t>Color Secondary</t>
  </si>
  <si>
    <t>Material Extra</t>
  </si>
  <si>
    <t>Color Extra</t>
  </si>
  <si>
    <t>Comments</t>
  </si>
  <si>
    <t>Cable Management</t>
  </si>
  <si>
    <t>OSS-01b</t>
  </si>
  <si>
    <t>Stoelen - stapelbaar</t>
  </si>
  <si>
    <t/>
  </si>
  <si>
    <t>B</t>
  </si>
  <si>
    <t>Frontoffice SDD, Info &amp; Advies Atrium, Open Leercentrum, Groene zone spuiboulevard, Dordtlab breakout, Spreekkamer BG en 1e verdieping, Koffiebar BG en 1e verdieping, Groene zone Atrium, Aanland, aanland met breakout, KCC, lunchruimte KCC, IBD Plateau, Vergaderruites (plateau gebouw), College B&amp;W</t>
  </si>
  <si>
    <t>Kvadrat Steelcut Trio 3</t>
  </si>
  <si>
    <t>436,576,686,796,716,205,756,713</t>
  </si>
  <si>
    <t>Powdercoated steel</t>
  </si>
  <si>
    <t>Anthracite black</t>
  </si>
  <si>
    <t>No</t>
  </si>
  <si>
    <t>OSS-01c</t>
  </si>
  <si>
    <t>Lackered oak</t>
  </si>
  <si>
    <t>Natural</t>
  </si>
  <si>
    <t>OSS-02a</t>
  </si>
  <si>
    <t>Stoelen</t>
  </si>
  <si>
    <t>Frontoffice SDD, Info &amp; Advies Atrium, Open Leercentrum, Groene zone spuiboulevard, Dordtlab breakout, Spreekkamer BG en 1e verdieping, Koffiebar BG en 1e verdieping, Groene zone Atrium, Aanland, aanland met breakout, KCC, lunchruimte KCC, IBD Plateau, Vergaderruimtes (plateau gebouw), College B&amp;W</t>
  </si>
  <si>
    <t>OSS-02b</t>
  </si>
  <si>
    <t>&lt;varies&gt;</t>
  </si>
  <si>
    <t>OSS-02c</t>
  </si>
  <si>
    <t>Loungestoelen</t>
  </si>
  <si>
    <t>686,796,716,205,756,713</t>
  </si>
  <si>
    <t>OSS-03a</t>
  </si>
  <si>
    <t>Stoelen - kruk - bar</t>
  </si>
  <si>
    <t>576,436,453</t>
  </si>
  <si>
    <t>OSS-04</t>
  </si>
  <si>
    <t>Stoelen - kruk - counter</t>
  </si>
  <si>
    <t>OSS-18</t>
  </si>
  <si>
    <t>Stoelen - Bar</t>
  </si>
  <si>
    <t>Open Leercentrum, Griffie, Vergadercentrum, vergaderruimtes (Meeting Room Clusters), Breakout (werkplekzone), MFZ, Blauwe kamer, Handhaving &amp; Politie, werkcafe gesprekplek 2e verdieping, commissiezalen, breakout commissiezalen, Dordrecht Marketing &amp; Partners</t>
  </si>
  <si>
    <t>Kvadrat Vidar 4</t>
  </si>
  <si>
    <t>1062,146, 333, 353, 443, 477, 554, 633, 693, 733, 786, 872, 913, 972</t>
  </si>
  <si>
    <t>Black</t>
  </si>
  <si>
    <t>OSS-19</t>
  </si>
  <si>
    <t>Stoelen - Counter</t>
  </si>
  <si>
    <t>226, 426, 916, 996</t>
  </si>
  <si>
    <t>OSS-21a</t>
  </si>
  <si>
    <t>213, 226, 383, 426, 436, 576, 716, 776, 796, 916, 996</t>
  </si>
  <si>
    <t>1062,146, 333, 353, 443, 477, 554, 633, 693, 733, 772, 786, 872, 913, 972</t>
  </si>
  <si>
    <t>OSS-21b</t>
  </si>
  <si>
    <t>213, 383, 436, 576, 716, 776, 916</t>
  </si>
  <si>
    <t>OSS-21c</t>
  </si>
  <si>
    <t>Form-pressed Beech &amp; Oak Veneer</t>
  </si>
  <si>
    <t>Natual, stained and black oak</t>
  </si>
  <si>
    <t>OSS-22a</t>
  </si>
  <si>
    <t>Stoelen - stapelbaar - trolley</t>
  </si>
  <si>
    <t>940x615</t>
  </si>
  <si>
    <t>On wheels</t>
  </si>
  <si>
    <t>OSS-22b</t>
  </si>
  <si>
    <t>OSS-24a</t>
  </si>
  <si>
    <t>Stoelen - kruk</t>
  </si>
  <si>
    <t>Others</t>
  </si>
  <si>
    <t>Pantry, Pegasoos</t>
  </si>
  <si>
    <t>Solid oak</t>
  </si>
  <si>
    <t>Stain and laquer</t>
  </si>
  <si>
    <t>OSS-32</t>
  </si>
  <si>
    <t>Zetels - meerzit en modulair</t>
  </si>
  <si>
    <t>H</t>
  </si>
  <si>
    <t>Dubbelhoge ruimte Kathedraal</t>
  </si>
  <si>
    <t>Kvadrat Hallingdal 65</t>
  </si>
  <si>
    <t>123, 547, 590</t>
  </si>
  <si>
    <t>Laquered steel</t>
  </si>
  <si>
    <t>All colours available</t>
  </si>
  <si>
    <t>OSS-33</t>
  </si>
  <si>
    <t>Zetels</t>
  </si>
  <si>
    <t>OSS-39a</t>
  </si>
  <si>
    <t>Lounge zetels - enkele zit</t>
  </si>
  <si>
    <t>C2</t>
  </si>
  <si>
    <t>Aanland, Dubbelhoge ruimte natuur, social spot hub, gespreksplek gebied, werkcafe</t>
  </si>
  <si>
    <t>220</t>
  </si>
  <si>
    <t>Matching RAL</t>
  </si>
  <si>
    <t>916</t>
  </si>
  <si>
    <t>OSS-39b</t>
  </si>
  <si>
    <t>123, 407 or 103</t>
  </si>
  <si>
    <t>Gabriel Hush Stripe</t>
  </si>
  <si>
    <t>61225,62068 or 61226</t>
  </si>
  <si>
    <t>733</t>
  </si>
  <si>
    <t>66133</t>
  </si>
  <si>
    <t>OSS-41</t>
  </si>
  <si>
    <t>Aanland, Dubbelhoge ruimte Oude stad, Dordrecht Marketing &amp; Partners, Samenwerken kortstondig (Plateau gebouw), Pauzeruimte / ontspanningsruimte Handhaving &amp; Politie</t>
  </si>
  <si>
    <t>Aluminium</t>
  </si>
  <si>
    <t>OSS-49a</t>
  </si>
  <si>
    <t>BD Plateau gebouw, Samenwerken kort ingang (Plateau gebouw), Vergaderruimtes (Meeting room clusters), Dubbelhoge ruimte Oude stad</t>
  </si>
  <si>
    <t>236,453,416,436,446 or 713</t>
  </si>
  <si>
    <t>OSS-49b</t>
  </si>
  <si>
    <t>236,453,416,446 or 713</t>
  </si>
  <si>
    <t>OSS-49c</t>
  </si>
  <si>
    <t>OSS-49d</t>
  </si>
  <si>
    <t>OSS-51</t>
  </si>
  <si>
    <t>Social Spot HUB, Wachten B&amp;W</t>
  </si>
  <si>
    <t>Oak</t>
  </si>
  <si>
    <t>OST-01a</t>
  </si>
  <si>
    <t>Tafels - laag/bijzet</t>
  </si>
  <si>
    <t>ø700</t>
  </si>
  <si>
    <t>Breakout (werkplekzone), Handhaving &amp; Politie</t>
  </si>
  <si>
    <t>OST-06a</t>
  </si>
  <si>
    <t>Kolomtafels</t>
  </si>
  <si>
    <t>ø600</t>
  </si>
  <si>
    <t>MDF core + Linoleum</t>
  </si>
  <si>
    <t>Mushroom, Pebble, Smokey blue or Olive</t>
  </si>
  <si>
    <t>Black RAL 9011</t>
  </si>
  <si>
    <t>OST-06b</t>
  </si>
  <si>
    <t>ø900</t>
  </si>
  <si>
    <t>OST-06c</t>
  </si>
  <si>
    <t>ø1200</t>
  </si>
  <si>
    <t>OST-26a</t>
  </si>
  <si>
    <t>Werkplektafel</t>
  </si>
  <si>
    <t>1200x520</t>
  </si>
  <si>
    <t>Aanland, Vergadercentrum, vergaderruimtes</t>
  </si>
  <si>
    <t>Wood with veneer</t>
  </si>
  <si>
    <t>30 Basic Dark</t>
  </si>
  <si>
    <t>OST-26b</t>
  </si>
  <si>
    <t>1500x650</t>
  </si>
  <si>
    <t>OST-30</t>
  </si>
  <si>
    <t>Werkplektafel verrijdbaar</t>
  </si>
  <si>
    <t>OST-31</t>
  </si>
  <si>
    <t>Aanland</t>
  </si>
  <si>
    <t>Fenix Laminate</t>
  </si>
  <si>
    <t>Yes</t>
  </si>
  <si>
    <t>Werkplekmeubilair</t>
  </si>
  <si>
    <t>WPS-01a</t>
  </si>
  <si>
    <t>Werkplekstoel - ARBO</t>
  </si>
  <si>
    <t>Capture (Gabriel)</t>
  </si>
  <si>
    <t>All colours in price range</t>
  </si>
  <si>
    <t>Painted aluminium</t>
  </si>
  <si>
    <t>Black/Silver</t>
  </si>
  <si>
    <t>WPS-01b</t>
  </si>
  <si>
    <t>WPS-03</t>
  </si>
  <si>
    <t>Sitting/Standing stool</t>
  </si>
  <si>
    <t>ø400</t>
  </si>
  <si>
    <t>Plastic</t>
  </si>
  <si>
    <t>WPT-01a</t>
  </si>
  <si>
    <t>Werkplektafel - verstelbaar</t>
  </si>
  <si>
    <t>1400x800</t>
  </si>
  <si>
    <t>G</t>
  </si>
  <si>
    <t>Lightweight Greengridz - Linoleum</t>
  </si>
  <si>
    <t>Light grey, Black, Carbon Blue or Stone Grey. Satin finish</t>
  </si>
  <si>
    <t>WPT-01b</t>
  </si>
  <si>
    <t>1600x800</t>
  </si>
  <si>
    <t>WPT-01c</t>
  </si>
  <si>
    <t>1800x800</t>
  </si>
  <si>
    <t>WPT-01d</t>
  </si>
  <si>
    <t>1800x1000</t>
  </si>
  <si>
    <t>WPT-01e</t>
  </si>
  <si>
    <t>2000x800</t>
  </si>
  <si>
    <t>WPT-01f</t>
  </si>
  <si>
    <t>2000x1000</t>
  </si>
  <si>
    <t>WPT-01h</t>
  </si>
  <si>
    <t>WPT-01i</t>
  </si>
  <si>
    <t>WPT-01j</t>
  </si>
  <si>
    <t>WPT-01k</t>
  </si>
  <si>
    <t>1200x800</t>
  </si>
  <si>
    <t>WPT-03</t>
  </si>
  <si>
    <t>1600x1600</t>
  </si>
  <si>
    <t>WPT-05</t>
  </si>
  <si>
    <t>Mushroom, Pearl, Pebble, Smokey blue or Olive</t>
  </si>
  <si>
    <t>WPS-02a</t>
  </si>
  <si>
    <t>Werkplekstoel kort- tot middellang gebruik</t>
  </si>
  <si>
    <t>D1</t>
  </si>
  <si>
    <t>Foot ring</t>
  </si>
  <si>
    <t>WPS-02b</t>
  </si>
  <si>
    <t>166</t>
  </si>
  <si>
    <t>WPT-02a</t>
  </si>
  <si>
    <t>1500x400</t>
  </si>
  <si>
    <t>WPT-02b</t>
  </si>
  <si>
    <t>WPT-04</t>
  </si>
  <si>
    <t>WPT-06</t>
  </si>
  <si>
    <t>WPT-07</t>
  </si>
  <si>
    <t>Computer arm</t>
  </si>
  <si>
    <t>Onderstaande prijzen worden teruggerekend naar een stuksprijs, die wordt ingezet om het werkblad 'te refurbishen meubilair' te beprijzen.</t>
  </si>
  <si>
    <t>Geel gemarkeerde cellen in te vullen door Inschrijver</t>
  </si>
  <si>
    <t>Geel gemarkeerde cellen in te vullen door inschrijver</t>
  </si>
  <si>
    <t>NIET IN TE VULLEN - BLAD WORDT AUTOMATISCH GEVULD VANUIT WERKBLAD SELECTIE REFURBISHMENT</t>
  </si>
  <si>
    <t>Oranje cellen in te vullen door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</si>
</sst>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 #,##0;[Red]&quot;€&quot;\ \-#,##0"/>
    <numFmt numFmtId="44" formatCode="_ &quot;€&quot;\ * #,##0.00_ ;_ &quot;€&quot;\ * \-#,##0.00_ ;_ &quot;€&quot;\ * &quot;-&quot;??_ ;_ @_ "/>
    <numFmt numFmtId="164" formatCode="#,##0.0_ ;[Red]\-#,##0.0\ "/>
    <numFmt numFmtId="165" formatCode="_ [$€-2]\ * #,##0.00_ ;_ [$€-2]\ * \-#,##0.00_ ;_ [$€-2]\ * &quot;-&quot;??_ ;_ @_ "/>
    <numFmt numFmtId="166" formatCode="#,##0_ ;[Red]\-#,##0\ "/>
  </numFmts>
  <fonts count="37" x14ac:knownFonts="1">
    <font>
      <sz val="11"/>
      <color theme="1"/>
      <name val="Aptos Narrow"/>
      <family val="2"/>
      <scheme val="minor"/>
    </font>
    <font>
      <sz val="9"/>
      <name val="Univers"/>
      <family val="2"/>
    </font>
    <font>
      <sz val="11"/>
      <name val="Verdana"/>
      <family val="2"/>
    </font>
    <font>
      <b/>
      <sz val="11"/>
      <color rgb="FF007BC0"/>
      <name val="Verdana"/>
      <family val="2"/>
    </font>
    <font>
      <sz val="8"/>
      <name val="Verdana"/>
      <family val="2"/>
    </font>
    <font>
      <sz val="36"/>
      <color rgb="FF0070C0"/>
      <name val="Verdana"/>
      <family val="2"/>
    </font>
    <font>
      <sz val="8"/>
      <color rgb="FF0070C0"/>
      <name val="Verdana"/>
      <family val="2"/>
    </font>
    <font>
      <sz val="11"/>
      <color indexed="8"/>
      <name val="Verdana"/>
      <family val="2"/>
    </font>
    <font>
      <b/>
      <sz val="10"/>
      <color theme="0"/>
      <name val="Verdana"/>
      <family val="2"/>
    </font>
    <font>
      <b/>
      <sz val="11"/>
      <color theme="4"/>
      <name val="Verdana"/>
      <family val="2"/>
    </font>
    <font>
      <sz val="10"/>
      <name val="Verdana"/>
      <family val="2"/>
    </font>
    <font>
      <sz val="10"/>
      <name val="Courier"/>
    </font>
    <font>
      <sz val="11"/>
      <color theme="1"/>
      <name val="Verdana"/>
      <family val="2"/>
    </font>
    <font>
      <b/>
      <sz val="11"/>
      <color indexed="8"/>
      <name val="Verdana"/>
      <family val="2"/>
    </font>
    <font>
      <u/>
      <sz val="11"/>
      <color indexed="8"/>
      <name val="Verdana"/>
      <family val="2"/>
    </font>
    <font>
      <b/>
      <sz val="14"/>
      <color theme="1"/>
      <name val="Aptos Narrow"/>
      <family val="2"/>
      <scheme val="minor"/>
    </font>
    <font>
      <b/>
      <sz val="11"/>
      <name val="Verdana"/>
      <family val="2"/>
    </font>
    <font>
      <b/>
      <sz val="11"/>
      <color rgb="FF000000"/>
      <name val="Verdana"/>
      <family val="2"/>
    </font>
    <font>
      <sz val="11"/>
      <color rgb="FF000000"/>
      <name val="Verdana"/>
      <family val="2"/>
    </font>
    <font>
      <b/>
      <sz val="11"/>
      <color indexed="8"/>
      <name val="Verdana"/>
      <family val="2"/>
    </font>
    <font>
      <sz val="10"/>
      <name val="Arial"/>
      <family val="2"/>
    </font>
    <font>
      <sz val="11"/>
      <name val="Century Gothic"/>
      <family val="2"/>
    </font>
    <font>
      <sz val="9.5"/>
      <color rgb="FF000000"/>
      <name val="Aptos"/>
      <family val="2"/>
    </font>
    <font>
      <sz val="9.5"/>
      <name val="Aptos"/>
      <family val="2"/>
    </font>
    <font>
      <sz val="11"/>
      <color rgb="FF000000"/>
      <name val="Verdana"/>
      <family val="2"/>
    </font>
    <font>
      <sz val="11"/>
      <color theme="1"/>
      <name val="Verdana"/>
      <family val="2"/>
    </font>
    <font>
      <u/>
      <sz val="11"/>
      <color theme="1"/>
      <name val="Verdana"/>
      <family val="2"/>
    </font>
    <font>
      <sz val="9"/>
      <color theme="1"/>
      <name val="Verdana"/>
      <family val="2"/>
    </font>
    <font>
      <sz val="10"/>
      <name val="Verdana"/>
      <family val="2"/>
    </font>
    <font>
      <sz val="9"/>
      <name val="Verdana"/>
      <family val="2"/>
    </font>
    <font>
      <b/>
      <sz val="11"/>
      <name val="Verdana"/>
      <family val="2"/>
    </font>
    <font>
      <sz val="11"/>
      <name val="Verdana"/>
      <family val="2"/>
    </font>
    <font>
      <sz val="9"/>
      <color theme="1"/>
      <name val="Verdana"/>
      <family val="2"/>
    </font>
    <font>
      <b/>
      <sz val="9"/>
      <color rgb="FF000000"/>
      <name val="Verdana"/>
      <family val="2"/>
    </font>
    <font>
      <sz val="9"/>
      <color rgb="FF000000"/>
      <name val="Verdana"/>
      <family val="2"/>
    </font>
    <font>
      <b/>
      <sz val="12"/>
      <color theme="1"/>
      <name val="Verdana"/>
      <family val="2"/>
    </font>
    <font>
      <b/>
      <sz val="12"/>
      <color theme="1"/>
      <name val="Aptos Narrow"/>
      <family val="2"/>
      <scheme val="minor"/>
    </font>
  </fonts>
  <fills count="8">
    <fill>
      <patternFill patternType="none"/>
    </fill>
    <fill>
      <patternFill patternType="gray125"/>
    </fill>
    <fill>
      <patternFill patternType="solid">
        <fgColor theme="4"/>
        <bgColor indexed="64"/>
      </patternFill>
    </fill>
    <fill>
      <patternFill patternType="solid">
        <fgColor rgb="FFFFFF00"/>
        <bgColor indexed="64"/>
      </patternFill>
    </fill>
    <fill>
      <patternFill patternType="solid">
        <fgColor theme="0"/>
        <bgColor indexed="64"/>
      </patternFill>
    </fill>
    <fill>
      <patternFill patternType="solid">
        <fgColor theme="1" tint="0.249977111117893"/>
        <bgColor indexed="64"/>
      </patternFill>
    </fill>
    <fill>
      <patternFill patternType="solid">
        <fgColor theme="9" tint="0.79998168889431442"/>
        <bgColor indexed="64"/>
      </patternFill>
    </fill>
    <fill>
      <patternFill patternType="solid">
        <fgColor theme="5" tint="0.39997558519241921"/>
        <bgColor indexed="64"/>
      </patternFill>
    </fill>
  </fills>
  <borders count="17">
    <border>
      <left/>
      <right/>
      <top/>
      <bottom/>
      <diagonal/>
    </border>
    <border>
      <left/>
      <right/>
      <top/>
      <bottom style="medium">
        <color rgb="FF000000"/>
      </bottom>
      <diagonal/>
    </border>
    <border>
      <left/>
      <right/>
      <top/>
      <bottom style="medium">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style="thin">
        <color rgb="FFFF0000"/>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style="thin">
        <color rgb="FFFF0000"/>
      </right>
      <top/>
      <bottom style="thin">
        <color rgb="FFFF0000"/>
      </bottom>
      <diagonal/>
    </border>
  </borders>
  <cellStyleXfs count="3">
    <xf numFmtId="0" fontId="0" fillId="0" borderId="0"/>
    <xf numFmtId="164" fontId="1" fillId="0" borderId="0">
      <alignment vertical="center"/>
      <protection locked="0"/>
    </xf>
    <xf numFmtId="0" fontId="20" fillId="0" borderId="0"/>
  </cellStyleXfs>
  <cellXfs count="107">
    <xf numFmtId="0" fontId="0" fillId="0" borderId="0" xfId="0"/>
    <xf numFmtId="164" fontId="7" fillId="0" borderId="0" xfId="1" applyFont="1" applyProtection="1">
      <alignment vertical="center"/>
    </xf>
    <xf numFmtId="164" fontId="13" fillId="0" borderId="1" xfId="1" applyFont="1" applyBorder="1" applyProtection="1">
      <alignment vertical="center"/>
    </xf>
    <xf numFmtId="164" fontId="14" fillId="0" borderId="0" xfId="1" applyFont="1" applyProtection="1">
      <alignment vertical="center"/>
    </xf>
    <xf numFmtId="164" fontId="17" fillId="0" borderId="2" xfId="1" applyFont="1" applyBorder="1" applyProtection="1">
      <alignment vertical="center"/>
    </xf>
    <xf numFmtId="164" fontId="13" fillId="0" borderId="0" xfId="1" applyFont="1" applyAlignment="1" applyProtection="1">
      <alignment horizontal="right" vertical="center"/>
    </xf>
    <xf numFmtId="165" fontId="7" fillId="0" borderId="0" xfId="1" applyNumberFormat="1" applyFont="1" applyProtection="1">
      <alignment vertical="center"/>
    </xf>
    <xf numFmtId="164" fontId="19" fillId="0" borderId="1" xfId="1" applyFont="1" applyBorder="1" applyAlignment="1" applyProtection="1">
      <alignment horizontal="center" vertical="center" wrapText="1"/>
    </xf>
    <xf numFmtId="164" fontId="19" fillId="0" borderId="2" xfId="1" applyFont="1" applyBorder="1" applyAlignment="1" applyProtection="1">
      <alignment horizontal="center" vertical="center" wrapText="1"/>
    </xf>
    <xf numFmtId="166" fontId="7" fillId="0" borderId="0" xfId="1" applyNumberFormat="1" applyFont="1" applyProtection="1">
      <alignment vertical="center"/>
    </xf>
    <xf numFmtId="165" fontId="7" fillId="5" borderId="0" xfId="1" applyNumberFormat="1" applyFont="1" applyFill="1" applyProtection="1">
      <alignment vertical="center"/>
    </xf>
    <xf numFmtId="166" fontId="7" fillId="0" borderId="0" xfId="1" applyNumberFormat="1" applyFont="1" applyAlignment="1" applyProtection="1">
      <alignment horizontal="right" vertical="center"/>
    </xf>
    <xf numFmtId="164" fontId="24" fillId="0" borderId="0" xfId="1" applyFont="1" applyProtection="1">
      <alignment vertical="center"/>
    </xf>
    <xf numFmtId="164" fontId="2" fillId="0" borderId="0" xfId="1" applyFont="1" applyAlignment="1" applyProtection="1">
      <alignment horizontal="right" vertical="center"/>
    </xf>
    <xf numFmtId="164" fontId="3" fillId="0" borderId="0" xfId="1" applyFont="1" applyProtection="1">
      <alignment vertical="center"/>
    </xf>
    <xf numFmtId="0" fontId="25" fillId="0" borderId="0" xfId="0" applyFont="1"/>
    <xf numFmtId="14" fontId="2" fillId="0" borderId="0" xfId="0" applyNumberFormat="1" applyFont="1" applyAlignment="1">
      <alignment horizontal="left" vertical="center"/>
    </xf>
    <xf numFmtId="0" fontId="20" fillId="0" borderId="0" xfId="2"/>
    <xf numFmtId="0" fontId="28" fillId="0" borderId="0" xfId="2" applyFont="1"/>
    <xf numFmtId="0" fontId="10" fillId="0" borderId="0" xfId="2" applyFont="1" applyAlignment="1">
      <alignment wrapText="1"/>
    </xf>
    <xf numFmtId="0" fontId="21" fillId="0" borderId="0" xfId="2" applyFont="1"/>
    <xf numFmtId="0" fontId="21" fillId="4" borderId="6" xfId="2" applyFont="1" applyFill="1" applyBorder="1" applyAlignment="1">
      <alignment horizontal="center"/>
    </xf>
    <xf numFmtId="0" fontId="30" fillId="3" borderId="3" xfId="2" applyFont="1" applyFill="1" applyBorder="1" applyAlignment="1">
      <alignment horizontal="center" vertical="center"/>
    </xf>
    <xf numFmtId="0" fontId="30" fillId="0" borderId="3" xfId="2" applyFont="1" applyBorder="1" applyAlignment="1">
      <alignment horizontal="center" vertical="center" wrapText="1"/>
    </xf>
    <xf numFmtId="0" fontId="28" fillId="0" borderId="11" xfId="2" applyFont="1" applyBorder="1"/>
    <xf numFmtId="0" fontId="28" fillId="0" borderId="12" xfId="2" applyFont="1" applyBorder="1" applyAlignment="1">
      <alignment horizontal="right"/>
    </xf>
    <xf numFmtId="0" fontId="21" fillId="4" borderId="7" xfId="2" applyFont="1" applyFill="1" applyBorder="1" applyAlignment="1">
      <alignment horizontal="center"/>
    </xf>
    <xf numFmtId="0" fontId="31" fillId="0" borderId="4" xfId="2" applyFont="1" applyBorder="1" applyAlignment="1">
      <alignment horizontal="center" vertical="center"/>
    </xf>
    <xf numFmtId="44" fontId="28" fillId="0" borderId="3" xfId="2" applyNumberFormat="1" applyFont="1" applyBorder="1"/>
    <xf numFmtId="0" fontId="28" fillId="0" borderId="13" xfId="2" applyFont="1" applyBorder="1"/>
    <xf numFmtId="165" fontId="28" fillId="0" borderId="14" xfId="2" applyNumberFormat="1" applyFont="1" applyBorder="1" applyAlignment="1">
      <alignment horizontal="right"/>
    </xf>
    <xf numFmtId="0" fontId="28" fillId="0" borderId="0" xfId="2" applyFont="1" applyAlignment="1">
      <alignment horizontal="left"/>
    </xf>
    <xf numFmtId="0" fontId="28" fillId="0" borderId="6" xfId="2" applyFont="1" applyBorder="1" applyAlignment="1">
      <alignment wrapText="1"/>
    </xf>
    <xf numFmtId="165" fontId="28" fillId="0" borderId="9" xfId="2" applyNumberFormat="1" applyFont="1" applyBorder="1"/>
    <xf numFmtId="0" fontId="28" fillId="0" borderId="8" xfId="2" applyFont="1" applyBorder="1"/>
    <xf numFmtId="0" fontId="28" fillId="0" borderId="15" xfId="2" applyFont="1" applyBorder="1"/>
    <xf numFmtId="165" fontId="28" fillId="0" borderId="16" xfId="2" applyNumberFormat="1" applyFont="1" applyBorder="1" applyAlignment="1">
      <alignment horizontal="right"/>
    </xf>
    <xf numFmtId="0" fontId="28" fillId="0" borderId="7" xfId="2" applyFont="1" applyBorder="1"/>
    <xf numFmtId="0" fontId="28" fillId="0" borderId="9" xfId="2" applyFont="1" applyBorder="1"/>
    <xf numFmtId="0" fontId="21" fillId="4" borderId="10" xfId="2" applyFont="1" applyFill="1" applyBorder="1" applyAlignment="1">
      <alignment horizontal="center"/>
    </xf>
    <xf numFmtId="0" fontId="28" fillId="0" borderId="10" xfId="2" applyFont="1" applyBorder="1"/>
    <xf numFmtId="0" fontId="28" fillId="0" borderId="5" xfId="2" applyFont="1" applyBorder="1"/>
    <xf numFmtId="165" fontId="28" fillId="0" borderId="8" xfId="2" applyNumberFormat="1" applyFont="1" applyBorder="1"/>
    <xf numFmtId="0" fontId="27" fillId="0" borderId="0" xfId="0" applyFont="1" applyAlignment="1">
      <alignment wrapText="1"/>
    </xf>
    <xf numFmtId="0" fontId="32" fillId="3" borderId="0" xfId="0" applyFont="1" applyFill="1"/>
    <xf numFmtId="0" fontId="0" fillId="3" borderId="0" xfId="0" applyFill="1"/>
    <xf numFmtId="0" fontId="27" fillId="0" borderId="0" xfId="0" applyFont="1"/>
    <xf numFmtId="165" fontId="25" fillId="0" borderId="0" xfId="0" applyNumberFormat="1" applyFont="1"/>
    <xf numFmtId="165" fontId="26" fillId="0" borderId="0" xfId="0" applyNumberFormat="1" applyFont="1"/>
    <xf numFmtId="165" fontId="0" fillId="0" borderId="0" xfId="0" applyNumberFormat="1"/>
    <xf numFmtId="6" fontId="17" fillId="0" borderId="0" xfId="0" applyNumberFormat="1" applyFont="1"/>
    <xf numFmtId="0" fontId="33" fillId="6" borderId="0" xfId="0" applyFont="1" applyFill="1"/>
    <xf numFmtId="0" fontId="34" fillId="6" borderId="0" xfId="0" applyFont="1" applyFill="1"/>
    <xf numFmtId="10" fontId="34" fillId="6" borderId="0" xfId="0" applyNumberFormat="1" applyFont="1" applyFill="1"/>
    <xf numFmtId="165" fontId="25" fillId="3" borderId="0" xfId="0" applyNumberFormat="1" applyFont="1" applyFill="1" applyProtection="1">
      <protection locked="0"/>
    </xf>
    <xf numFmtId="0" fontId="0" fillId="0" borderId="0" xfId="0" applyAlignment="1">
      <alignment wrapText="1"/>
    </xf>
    <xf numFmtId="0" fontId="15" fillId="0" borderId="0" xfId="0" applyFont="1"/>
    <xf numFmtId="164" fontId="16" fillId="0" borderId="2" xfId="1" applyFont="1" applyBorder="1" applyAlignment="1" applyProtection="1">
      <alignment horizontal="left" vertical="center" wrapText="1"/>
    </xf>
    <xf numFmtId="0" fontId="0" fillId="5" borderId="0" xfId="0" applyFill="1"/>
    <xf numFmtId="0" fontId="22" fillId="0" borderId="0" xfId="0" applyFont="1" applyAlignment="1">
      <alignment wrapText="1" readingOrder="1"/>
    </xf>
    <xf numFmtId="0" fontId="23" fillId="0" borderId="0" xfId="0" applyFont="1" applyAlignment="1">
      <alignment wrapText="1"/>
    </xf>
    <xf numFmtId="165" fontId="7" fillId="3" borderId="0" xfId="1" applyNumberFormat="1" applyFont="1" applyFill="1">
      <alignment vertical="center"/>
      <protection locked="0"/>
    </xf>
    <xf numFmtId="0" fontId="35" fillId="0" borderId="0" xfId="0" applyFont="1"/>
    <xf numFmtId="0" fontId="36" fillId="0" borderId="0" xfId="0" applyFont="1"/>
    <xf numFmtId="0" fontId="29" fillId="0" borderId="0" xfId="2" applyFont="1"/>
    <xf numFmtId="0" fontId="27" fillId="3" borderId="0" xfId="0" applyFont="1" applyFill="1"/>
    <xf numFmtId="0" fontId="25" fillId="3" borderId="0" xfId="0" applyFont="1" applyFill="1"/>
    <xf numFmtId="0" fontId="30" fillId="0" borderId="3" xfId="2" applyFont="1" applyBorder="1" applyAlignment="1">
      <alignment horizontal="center" vertical="center"/>
    </xf>
    <xf numFmtId="0" fontId="28" fillId="0" borderId="6" xfId="2" applyFont="1" applyBorder="1"/>
    <xf numFmtId="0" fontId="21" fillId="4" borderId="0" xfId="2" applyFont="1" applyFill="1" applyAlignment="1">
      <alignment horizontal="center"/>
    </xf>
    <xf numFmtId="0" fontId="12" fillId="7" borderId="0" xfId="0" applyFont="1" applyFill="1"/>
    <xf numFmtId="165" fontId="28" fillId="7" borderId="9" xfId="2" applyNumberFormat="1" applyFont="1" applyFill="1" applyBorder="1" applyProtection="1">
      <protection locked="0"/>
    </xf>
    <xf numFmtId="165" fontId="28" fillId="7" borderId="8" xfId="2" applyNumberFormat="1" applyFont="1" applyFill="1" applyBorder="1" applyProtection="1">
      <protection locked="0"/>
    </xf>
    <xf numFmtId="0" fontId="4" fillId="0" borderId="0" xfId="0" applyFont="1"/>
    <xf numFmtId="0" fontId="2" fillId="0" borderId="0" xfId="0" applyFont="1"/>
    <xf numFmtId="0" fontId="4" fillId="0" borderId="0" xfId="0" applyFont="1" applyAlignment="1">
      <alignment horizontal="center"/>
    </xf>
    <xf numFmtId="0" fontId="5" fillId="0" borderId="0" xfId="0" applyFont="1" applyAlignment="1">
      <alignment horizontal="right" vertical="center"/>
    </xf>
    <xf numFmtId="0" fontId="6" fillId="0" borderId="0" xfId="0" applyFont="1" applyAlignment="1">
      <alignment vertical="center"/>
    </xf>
    <xf numFmtId="0" fontId="4" fillId="0" borderId="0" xfId="0" applyFont="1" applyAlignment="1">
      <alignment horizontal="left" vertical="center"/>
    </xf>
    <xf numFmtId="0" fontId="2" fillId="0" borderId="0" xfId="0" applyFont="1" applyAlignment="1">
      <alignment horizontal="right"/>
    </xf>
    <xf numFmtId="0" fontId="2" fillId="0" borderId="0" xfId="0" applyFont="1" applyAlignment="1">
      <alignment horizontal="center"/>
    </xf>
    <xf numFmtId="0" fontId="8" fillId="2" borderId="0" xfId="0" applyFont="1" applyFill="1"/>
    <xf numFmtId="0" fontId="8" fillId="0" borderId="0" xfId="0" applyFont="1" applyAlignment="1">
      <alignment horizontal="center"/>
    </xf>
    <xf numFmtId="0" fontId="8" fillId="2" borderId="0" xfId="0" applyFont="1" applyFill="1" applyAlignment="1">
      <alignment horizontal="right"/>
    </xf>
    <xf numFmtId="0" fontId="8" fillId="2" borderId="0" xfId="0" applyFont="1" applyFill="1" applyAlignment="1">
      <alignment horizontal="center"/>
    </xf>
    <xf numFmtId="0" fontId="10" fillId="0" borderId="0" xfId="0" applyFont="1"/>
    <xf numFmtId="0" fontId="10" fillId="0" borderId="0" xfId="0" applyFont="1" applyAlignment="1">
      <alignment horizontal="right"/>
    </xf>
    <xf numFmtId="0" fontId="10" fillId="0" borderId="0" xfId="0" applyFont="1" applyAlignment="1">
      <alignment horizontal="center"/>
    </xf>
    <xf numFmtId="0" fontId="10" fillId="0" borderId="0" xfId="0" applyFont="1" applyAlignment="1">
      <alignment horizontal="left"/>
    </xf>
    <xf numFmtId="165" fontId="12" fillId="0" borderId="0" xfId="0" applyNumberFormat="1" applyFont="1"/>
    <xf numFmtId="0" fontId="0" fillId="0" borderId="0" xfId="0" applyAlignment="1">
      <alignment horizontal="right"/>
    </xf>
    <xf numFmtId="0" fontId="0" fillId="0" borderId="0" xfId="0" applyAlignment="1">
      <alignment horizontal="center"/>
    </xf>
    <xf numFmtId="0" fontId="11" fillId="0" borderId="0" xfId="0" applyFont="1"/>
    <xf numFmtId="0" fontId="11" fillId="0" borderId="0" xfId="0" applyFont="1" applyAlignment="1">
      <alignment horizontal="right"/>
    </xf>
    <xf numFmtId="0" fontId="11" fillId="0" borderId="0" xfId="0" applyFont="1" applyAlignment="1">
      <alignment horizontal="center"/>
    </xf>
    <xf numFmtId="0" fontId="10" fillId="0" borderId="0" xfId="0" applyFont="1" applyProtection="1">
      <protection locked="0"/>
    </xf>
    <xf numFmtId="165" fontId="12" fillId="0" borderId="0" xfId="0" applyNumberFormat="1" applyFont="1" applyProtection="1">
      <protection locked="0"/>
    </xf>
    <xf numFmtId="0" fontId="9" fillId="0" borderId="0" xfId="0" applyFont="1"/>
    <xf numFmtId="0" fontId="9" fillId="0" borderId="0" xfId="0" applyFont="1" applyAlignment="1">
      <alignment horizontal="center"/>
    </xf>
    <xf numFmtId="0" fontId="28" fillId="0" borderId="7" xfId="2" applyFont="1" applyBorder="1" applyAlignment="1">
      <alignment horizontal="left"/>
    </xf>
    <xf numFmtId="0" fontId="28" fillId="0" borderId="0" xfId="2" applyFont="1" applyAlignment="1">
      <alignment horizontal="left"/>
    </xf>
    <xf numFmtId="0" fontId="28" fillId="0" borderId="10" xfId="2" applyFont="1" applyBorder="1" applyAlignment="1">
      <alignment horizontal="left"/>
    </xf>
    <xf numFmtId="0" fontId="28" fillId="0" borderId="2" xfId="2" applyFont="1" applyBorder="1" applyAlignment="1">
      <alignment horizontal="left"/>
    </xf>
    <xf numFmtId="0" fontId="28" fillId="0" borderId="9" xfId="2" applyFont="1" applyBorder="1" applyAlignment="1">
      <alignment horizontal="left"/>
    </xf>
    <xf numFmtId="0" fontId="28" fillId="0" borderId="5" xfId="2" applyFont="1" applyBorder="1" applyAlignment="1">
      <alignment horizontal="left"/>
    </xf>
    <xf numFmtId="0" fontId="28" fillId="0" borderId="6" xfId="2" applyFont="1" applyBorder="1" applyAlignment="1">
      <alignment horizontal="left"/>
    </xf>
    <xf numFmtId="0" fontId="28" fillId="0" borderId="8" xfId="2" applyFont="1" applyBorder="1" applyAlignment="1">
      <alignment horizontal="left"/>
    </xf>
  </cellXfs>
  <cellStyles count="3">
    <cellStyle name="basis" xfId="1" xr:uid="{8B866B7C-5FF7-4E8D-B130-BA3CC6AA1EF9}"/>
    <cellStyle name="Normal 2" xfId="2" xr:uid="{FD6E53EF-4BB7-4D4C-916D-F9C8FD617FE0}"/>
    <cellStyle name="Standaard" xfId="0" builtinId="0"/>
  </cellStyles>
  <dxfs count="43">
    <dxf>
      <fill>
        <patternFill>
          <bgColor theme="9" tint="0.59996337778862885"/>
        </patternFill>
      </fill>
    </dxf>
    <dxf>
      <fill>
        <patternFill>
          <bgColor theme="4" tint="0.79998168889431442"/>
        </patternFill>
      </fill>
    </dxf>
    <dxf>
      <fill>
        <patternFill>
          <bgColor theme="9" tint="0.59996337778862885"/>
        </patternFill>
      </fill>
    </dxf>
    <dxf>
      <fill>
        <patternFill>
          <bgColor theme="4" tint="0.79998168889431442"/>
        </patternFill>
      </fill>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1"/>
        <color theme="1"/>
        <name val="Verdana"/>
        <family val="2"/>
        <scheme val="none"/>
      </font>
      <numFmt numFmtId="165" formatCode="_ [$€-2]\ * #,##0.00_ ;_ [$€-2]\ * \-#,##0.00_ ;_ [$€-2]\ * &quot;-&quot;??_ ;_ @_ "/>
      <protection locked="1" hidden="0"/>
    </dxf>
    <dxf>
      <font>
        <b val="0"/>
        <i val="0"/>
        <strike val="0"/>
        <condense val="0"/>
        <extend val="0"/>
        <outline val="0"/>
        <shadow val="0"/>
        <u val="none"/>
        <vertAlign val="baseline"/>
        <sz val="11"/>
        <color theme="1"/>
        <name val="Verdana"/>
        <family val="2"/>
        <scheme val="none"/>
      </font>
      <numFmt numFmtId="165" formatCode="_ [$€-2]\ * #,##0.00_ ;_ [$€-2]\ * \-#,##0.00_ ;_ [$€-2]\ * &quot;-&quot;??_ ;_ @_ "/>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alignment horizontal="center" vertical="bottom" textRotation="0" wrapText="0" indent="0" justifyLastLine="0" shrinkToFit="0" readingOrder="0"/>
      <protection locked="1" hidden="0"/>
    </dxf>
    <dxf>
      <font>
        <b val="0"/>
        <i val="0"/>
        <strike val="0"/>
        <condense val="0"/>
        <extend val="0"/>
        <outline val="0"/>
        <shadow val="0"/>
        <u val="none"/>
        <vertAlign val="baseline"/>
        <sz val="10"/>
        <color auto="1"/>
        <name val="Verdana"/>
        <family val="2"/>
        <scheme val="none"/>
      </font>
      <alignment horizontal="center" vertical="bottom" textRotation="0" wrapText="0" indent="0" justifyLastLine="0" shrinkToFit="0" readingOrder="0"/>
      <protection locked="1" hidden="0"/>
    </dxf>
    <dxf>
      <font>
        <b val="0"/>
        <i val="0"/>
        <strike val="0"/>
        <condense val="0"/>
        <extend val="0"/>
        <outline val="0"/>
        <shadow val="0"/>
        <u val="none"/>
        <vertAlign val="baseline"/>
        <sz val="10"/>
        <color auto="1"/>
        <name val="Verdana"/>
        <family val="2"/>
        <scheme val="none"/>
      </font>
      <alignment horizontal="right" vertical="bottom" textRotation="0" wrapText="0" indent="0" justifyLastLine="0" shrinkToFit="0" readingOrder="0"/>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i val="0"/>
        <strike val="0"/>
        <condense val="0"/>
        <extend val="0"/>
        <outline val="0"/>
        <shadow val="0"/>
        <u val="none"/>
        <vertAlign val="baseline"/>
        <sz val="10"/>
        <color theme="0"/>
        <name val="Verdana"/>
        <family val="2"/>
        <scheme val="none"/>
      </font>
      <fill>
        <patternFill patternType="solid">
          <fgColor indexed="64"/>
          <bgColor theme="4"/>
        </patternFill>
      </fill>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1"/>
        <color theme="1"/>
        <name val="Verdana"/>
        <family val="2"/>
        <scheme val="none"/>
      </font>
      <numFmt numFmtId="165" formatCode="_ [$€-2]\ * #,##0.00_ ;_ [$€-2]\ * \-#,##0.00_ ;_ [$€-2]\ * &quot;-&quot;??_ ;_ @_ "/>
      <protection locked="1" hidden="0"/>
    </dxf>
    <dxf>
      <font>
        <b val="0"/>
        <i val="0"/>
        <strike val="0"/>
        <condense val="0"/>
        <extend val="0"/>
        <outline val="0"/>
        <shadow val="0"/>
        <u val="none"/>
        <vertAlign val="baseline"/>
        <sz val="11"/>
        <color theme="1"/>
        <name val="Verdana"/>
        <family val="2"/>
        <scheme val="none"/>
      </font>
      <numFmt numFmtId="165" formatCode="_ [$€-2]\ * #,##0.00_ ;_ [$€-2]\ * \-#,##0.00_ ;_ [$€-2]\ * &quot;-&quot;??_ ;_ @_ "/>
      <protection locked="0"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fill>
        <patternFill patternType="none"/>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0"/>
        <color auto="1"/>
        <name val="Verdana"/>
        <family val="2"/>
        <scheme val="none"/>
      </font>
      <fill>
        <patternFill patternType="none"/>
      </fill>
      <alignment horizontal="left" vertical="bottom" textRotation="0" wrapText="0" indent="0" justifyLastLine="0" shrinkToFit="0" readingOrder="0"/>
      <protection locked="1" hidden="0"/>
    </dxf>
    <dxf>
      <font>
        <b val="0"/>
        <i val="0"/>
        <strike val="0"/>
        <condense val="0"/>
        <extend val="0"/>
        <outline val="0"/>
        <shadow val="0"/>
        <u val="none"/>
        <vertAlign val="baseline"/>
        <sz val="10"/>
        <color auto="1"/>
        <name val="Verdana"/>
        <family val="2"/>
        <scheme val="none"/>
      </font>
      <alignment horizontal="center" vertical="bottom" textRotation="0" wrapText="0" indent="0" justifyLastLine="0" shrinkToFit="0" readingOrder="0"/>
      <protection locked="1" hidden="0"/>
    </dxf>
    <dxf>
      <font>
        <b val="0"/>
        <i val="0"/>
        <strike val="0"/>
        <condense val="0"/>
        <extend val="0"/>
        <outline val="0"/>
        <shadow val="0"/>
        <u val="none"/>
        <vertAlign val="baseline"/>
        <sz val="10"/>
        <color auto="1"/>
        <name val="Verdana"/>
        <family val="2"/>
        <scheme val="none"/>
      </font>
      <alignment horizontal="right" vertical="bottom" textRotation="0" wrapText="0" indent="0" justifyLastLine="0" shrinkToFit="0" readingOrder="0"/>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0"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i val="0"/>
        <strike val="0"/>
        <condense val="0"/>
        <extend val="0"/>
        <outline val="0"/>
        <shadow val="0"/>
        <u val="none"/>
        <vertAlign val="baseline"/>
        <sz val="10"/>
        <color theme="0"/>
        <name val="Verdana"/>
        <family val="2"/>
        <scheme val="none"/>
      </font>
      <fill>
        <patternFill patternType="solid">
          <fgColor indexed="64"/>
          <bgColor theme="4"/>
        </patternFill>
      </fill>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3.jpeg"/><Relationship Id="rId2" Type="http://schemas.openxmlformats.org/officeDocument/2006/relationships/image" Target="../media/image32.jpeg"/><Relationship Id="rId1" Type="http://schemas.openxmlformats.org/officeDocument/2006/relationships/image" Target="../media/image31.jpeg"/><Relationship Id="rId5" Type="http://schemas.openxmlformats.org/officeDocument/2006/relationships/image" Target="../media/image35.jpeg"/><Relationship Id="rId4" Type="http://schemas.openxmlformats.org/officeDocument/2006/relationships/image" Target="../media/image3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67</xdr:row>
      <xdr:rowOff>25400</xdr:rowOff>
    </xdr:from>
    <xdr:to>
      <xdr:col>2</xdr:col>
      <xdr:colOff>3175</xdr:colOff>
      <xdr:row>77</xdr:row>
      <xdr:rowOff>50347</xdr:rowOff>
    </xdr:to>
    <xdr:pic>
      <xdr:nvPicPr>
        <xdr:cNvPr id="2" name="Afbeelding 1">
          <a:extLst>
            <a:ext uri="{FF2B5EF4-FFF2-40B4-BE49-F238E27FC236}">
              <a16:creationId xmlns:a16="http://schemas.microsoft.com/office/drawing/2014/main" id="{E67646F1-9908-4CBA-8650-80AA83A48D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3830300"/>
          <a:ext cx="2774950" cy="265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37</xdr:row>
      <xdr:rowOff>19050</xdr:rowOff>
    </xdr:from>
    <xdr:to>
      <xdr:col>2</xdr:col>
      <xdr:colOff>3175</xdr:colOff>
      <xdr:row>47</xdr:row>
      <xdr:rowOff>75747</xdr:rowOff>
    </xdr:to>
    <xdr:pic>
      <xdr:nvPicPr>
        <xdr:cNvPr id="3" name="Afbeelding 136">
          <a:extLst>
            <a:ext uri="{FF2B5EF4-FFF2-40B4-BE49-F238E27FC236}">
              <a16:creationId xmlns:a16="http://schemas.microsoft.com/office/drawing/2014/main" id="{96427494-044D-4607-8847-6CDAF3C2A31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7981950"/>
          <a:ext cx="2717800"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22</xdr:row>
      <xdr:rowOff>25400</xdr:rowOff>
    </xdr:from>
    <xdr:to>
      <xdr:col>2</xdr:col>
      <xdr:colOff>3175</xdr:colOff>
      <xdr:row>32</xdr:row>
      <xdr:rowOff>63046</xdr:rowOff>
    </xdr:to>
    <xdr:pic>
      <xdr:nvPicPr>
        <xdr:cNvPr id="4" name="Afbeelding 2">
          <a:extLst>
            <a:ext uri="{FF2B5EF4-FFF2-40B4-BE49-F238E27FC236}">
              <a16:creationId xmlns:a16="http://schemas.microsoft.com/office/drawing/2014/main" id="{2FA31F00-13DD-4E23-9EE0-CD99C41D878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6200" y="5099050"/>
          <a:ext cx="2794000" cy="266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82</xdr:row>
      <xdr:rowOff>25400</xdr:rowOff>
    </xdr:from>
    <xdr:to>
      <xdr:col>2</xdr:col>
      <xdr:colOff>0</xdr:colOff>
      <xdr:row>92</xdr:row>
      <xdr:rowOff>63046</xdr:rowOff>
    </xdr:to>
    <xdr:pic>
      <xdr:nvPicPr>
        <xdr:cNvPr id="5" name="Afbeelding 2">
          <a:extLst>
            <a:ext uri="{FF2B5EF4-FFF2-40B4-BE49-F238E27FC236}">
              <a16:creationId xmlns:a16="http://schemas.microsoft.com/office/drawing/2014/main" id="{24AC25C5-1887-4FF4-AEFE-299E01134EC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6200" y="16719550"/>
          <a:ext cx="2724150" cy="266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97</xdr:row>
      <xdr:rowOff>19050</xdr:rowOff>
    </xdr:from>
    <xdr:to>
      <xdr:col>2</xdr:col>
      <xdr:colOff>3175</xdr:colOff>
      <xdr:row>107</xdr:row>
      <xdr:rowOff>63047</xdr:rowOff>
    </xdr:to>
    <xdr:pic>
      <xdr:nvPicPr>
        <xdr:cNvPr id="7" name="Afbeelding 150">
          <a:extLst>
            <a:ext uri="{FF2B5EF4-FFF2-40B4-BE49-F238E27FC236}">
              <a16:creationId xmlns:a16="http://schemas.microsoft.com/office/drawing/2014/main" id="{0CA3E355-874A-4D55-BB9E-93F7C95ADDA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76200" y="22491700"/>
          <a:ext cx="2755900" cy="267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112</xdr:row>
      <xdr:rowOff>19050</xdr:rowOff>
    </xdr:from>
    <xdr:to>
      <xdr:col>2</xdr:col>
      <xdr:colOff>3175</xdr:colOff>
      <xdr:row>122</xdr:row>
      <xdr:rowOff>63046</xdr:rowOff>
    </xdr:to>
    <xdr:pic>
      <xdr:nvPicPr>
        <xdr:cNvPr id="8" name="Afbeelding 149">
          <a:extLst>
            <a:ext uri="{FF2B5EF4-FFF2-40B4-BE49-F238E27FC236}">
              <a16:creationId xmlns:a16="http://schemas.microsoft.com/office/drawing/2014/main" id="{0694EE2E-13B1-4497-85E6-7B4297C9ABD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76200" y="25412700"/>
          <a:ext cx="2794000" cy="267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127</xdr:row>
      <xdr:rowOff>25400</xdr:rowOff>
    </xdr:from>
    <xdr:to>
      <xdr:col>2</xdr:col>
      <xdr:colOff>3175</xdr:colOff>
      <xdr:row>137</xdr:row>
      <xdr:rowOff>97518</xdr:rowOff>
    </xdr:to>
    <xdr:pic>
      <xdr:nvPicPr>
        <xdr:cNvPr id="9" name="Afbeelding 8">
          <a:extLst>
            <a:ext uri="{FF2B5EF4-FFF2-40B4-BE49-F238E27FC236}">
              <a16:creationId xmlns:a16="http://schemas.microsoft.com/office/drawing/2014/main" id="{5D1630A4-66DA-4D4D-9E94-29A5AC197D7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76200" y="28308300"/>
          <a:ext cx="2813050" cy="269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50800</xdr:colOff>
      <xdr:row>157</xdr:row>
      <xdr:rowOff>25400</xdr:rowOff>
    </xdr:from>
    <xdr:to>
      <xdr:col>1</xdr:col>
      <xdr:colOff>2730500</xdr:colOff>
      <xdr:row>167</xdr:row>
      <xdr:rowOff>69395</xdr:rowOff>
    </xdr:to>
    <xdr:pic>
      <xdr:nvPicPr>
        <xdr:cNvPr id="10" name="Afbeelding 9">
          <a:extLst>
            <a:ext uri="{FF2B5EF4-FFF2-40B4-BE49-F238E27FC236}">
              <a16:creationId xmlns:a16="http://schemas.microsoft.com/office/drawing/2014/main" id="{A41756E1-8DE0-4FC5-9750-DB66D5C5DD6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07950" y="34118550"/>
          <a:ext cx="2774950" cy="267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172</xdr:row>
      <xdr:rowOff>25400</xdr:rowOff>
    </xdr:from>
    <xdr:to>
      <xdr:col>2</xdr:col>
      <xdr:colOff>3175</xdr:colOff>
      <xdr:row>182</xdr:row>
      <xdr:rowOff>69397</xdr:rowOff>
    </xdr:to>
    <xdr:pic>
      <xdr:nvPicPr>
        <xdr:cNvPr id="11" name="Afbeelding 10">
          <a:extLst>
            <a:ext uri="{FF2B5EF4-FFF2-40B4-BE49-F238E27FC236}">
              <a16:creationId xmlns:a16="http://schemas.microsoft.com/office/drawing/2014/main" id="{5345F41A-FAC5-41FB-A920-519CB628FF17}"/>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76200" y="37007800"/>
          <a:ext cx="2794000" cy="267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187</xdr:row>
      <xdr:rowOff>19050</xdr:rowOff>
    </xdr:from>
    <xdr:to>
      <xdr:col>1</xdr:col>
      <xdr:colOff>2730500</xdr:colOff>
      <xdr:row>197</xdr:row>
      <xdr:rowOff>75747</xdr:rowOff>
    </xdr:to>
    <xdr:pic>
      <xdr:nvPicPr>
        <xdr:cNvPr id="12" name="Afbeelding 9">
          <a:extLst>
            <a:ext uri="{FF2B5EF4-FFF2-40B4-BE49-F238E27FC236}">
              <a16:creationId xmlns:a16="http://schemas.microsoft.com/office/drawing/2014/main" id="{0F5A0C1D-A6F6-4B41-91ED-EFF63E56CA7A}"/>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76200" y="39890700"/>
          <a:ext cx="2825750"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202</xdr:row>
      <xdr:rowOff>19050</xdr:rowOff>
    </xdr:from>
    <xdr:to>
      <xdr:col>2</xdr:col>
      <xdr:colOff>3175</xdr:colOff>
      <xdr:row>212</xdr:row>
      <xdr:rowOff>75746</xdr:rowOff>
    </xdr:to>
    <xdr:pic>
      <xdr:nvPicPr>
        <xdr:cNvPr id="15" name="Afbeelding 9">
          <a:extLst>
            <a:ext uri="{FF2B5EF4-FFF2-40B4-BE49-F238E27FC236}">
              <a16:creationId xmlns:a16="http://schemas.microsoft.com/office/drawing/2014/main" id="{19128021-A799-4DAF-9E0E-22FC9771C5B4}"/>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76200" y="42779950"/>
          <a:ext cx="2774950"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31750</xdr:colOff>
      <xdr:row>217</xdr:row>
      <xdr:rowOff>25400</xdr:rowOff>
    </xdr:from>
    <xdr:to>
      <xdr:col>2</xdr:col>
      <xdr:colOff>0</xdr:colOff>
      <xdr:row>227</xdr:row>
      <xdr:rowOff>75747</xdr:rowOff>
    </xdr:to>
    <xdr:pic>
      <xdr:nvPicPr>
        <xdr:cNvPr id="20" name="Afbeelding 144">
          <a:extLst>
            <a:ext uri="{FF2B5EF4-FFF2-40B4-BE49-F238E27FC236}">
              <a16:creationId xmlns:a16="http://schemas.microsoft.com/office/drawing/2014/main" id="{024A2674-B2F5-455B-98E3-E78D183484D6}"/>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88900" y="63074550"/>
          <a:ext cx="2749550" cy="267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247</xdr:row>
      <xdr:rowOff>25400</xdr:rowOff>
    </xdr:from>
    <xdr:to>
      <xdr:col>1</xdr:col>
      <xdr:colOff>2730500</xdr:colOff>
      <xdr:row>257</xdr:row>
      <xdr:rowOff>69397</xdr:rowOff>
    </xdr:to>
    <xdr:pic>
      <xdr:nvPicPr>
        <xdr:cNvPr id="21" name="Afbeelding 5">
          <a:extLst>
            <a:ext uri="{FF2B5EF4-FFF2-40B4-BE49-F238E27FC236}">
              <a16:creationId xmlns:a16="http://schemas.microsoft.com/office/drawing/2014/main" id="{11D66E4A-A441-4E77-A52A-75810F3BA6A7}"/>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76200" y="68884800"/>
          <a:ext cx="2806700" cy="267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232</xdr:row>
      <xdr:rowOff>19050</xdr:rowOff>
    </xdr:from>
    <xdr:to>
      <xdr:col>1</xdr:col>
      <xdr:colOff>2730500</xdr:colOff>
      <xdr:row>242</xdr:row>
      <xdr:rowOff>50346</xdr:rowOff>
    </xdr:to>
    <xdr:pic>
      <xdr:nvPicPr>
        <xdr:cNvPr id="22" name="Afbeelding 681" descr="https://lh3.googleusercontent.com/-XRIVNK5Qoy9ue7WaEwcqB-5QupG0Y6x2DXKS52WhWED0DydzGkXw8iZdBEQ6A2XFMEjYS8t1DKFSRof6Rpj4Pr2jAVT9J4DuA3JpundX6I7Y6KsN2XTMNSFSRTohYHfSQA71uhmP8op7JzzCPbswZXEruTryW8cyZSXb4RSFomLH5CpQ8rI5V0k5Qe7rJiOzkgZWCbFZJqRKh2mmQDJCda8N9nENDmVcG5_JkX1uR930kvubZ2yv2WINSBVFerwp-FtG8FG1B7Z5PwheMo-q5_wzkcyalQdBCvJwdwEUDd136vQg65PSBAcFiXaFKg9zfZkI6byolbkb2ZfPVxm4p-zz8aMT5TCL0L77bejxgJ3TqptTzard1gLjNOjlew0drtfXdZBWT2vB16B_eT6xlNxeLn8wcZJaHqFifXsmNfEADktZ21sVvOsx2J0kLHyk0lL6Tld9VB7fcEQj0Rm_KiKibSX1QzBLQ8jnOs2K5yUeYgEtqEHr3iLXRyeLD1SD0rei0uRMM7YBZwCY3ReWbYVWFR89aRtz_-4QOhmV3k1GQE0LMIAl6I0TVtQtj1YOWeZi3yv2I4yIn_pUn-WKdAk_DzBJKjms6tbeG9Ks8EDfLgY89iik9FXzXZoVX_eQTcts9rJfYv7dntcWeYw7KzUYNwin-oKMQbGnA-Do3b6xmUvz-0nJeUPSdBkIREDQ-i16RJlWvax2JF-UTM7IU1FDL9riCnNK-NHnGoqiC50pMtaEceYYPq7spa7FMiHzqWnWLgLnt5-OzxnPfSXqySu0sXQbnA_OrNaiiQ3Cr32ZKIoh-EoXGRgvVxjWusYG3mti2TZzWKyboN66EnJ3j5NJBSO2jq-VhXP4WO7dp_5VHkvbyJSpfKNtYPCxDvJhmf7SJPX_EkhYGmcnI2usCM8uGkGRT7ubp7KDq2wKSlYh7WEQLtaxEUVTZw-xCLftYSoww4VHeqKXkpzqF4=w1257-h943-no?authuser=0">
          <a:extLst>
            <a:ext uri="{FF2B5EF4-FFF2-40B4-BE49-F238E27FC236}">
              <a16:creationId xmlns:a16="http://schemas.microsoft.com/office/drawing/2014/main" id="{CE05C8F1-A25A-451E-A13F-69924B736E88}"/>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76200" y="65989200"/>
          <a:ext cx="2787650" cy="266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262</xdr:row>
      <xdr:rowOff>19050</xdr:rowOff>
    </xdr:from>
    <xdr:to>
      <xdr:col>1</xdr:col>
      <xdr:colOff>2730500</xdr:colOff>
      <xdr:row>272</xdr:row>
      <xdr:rowOff>69397</xdr:rowOff>
    </xdr:to>
    <xdr:pic>
      <xdr:nvPicPr>
        <xdr:cNvPr id="23" name="Afbeelding 16">
          <a:extLst>
            <a:ext uri="{FF2B5EF4-FFF2-40B4-BE49-F238E27FC236}">
              <a16:creationId xmlns:a16="http://schemas.microsoft.com/office/drawing/2014/main" id="{9E0BC520-CE49-4FCC-B3EF-C1AB590C6F2E}"/>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95250" y="71767700"/>
          <a:ext cx="2768600" cy="267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277</xdr:row>
      <xdr:rowOff>19050</xdr:rowOff>
    </xdr:from>
    <xdr:to>
      <xdr:col>1</xdr:col>
      <xdr:colOff>2730500</xdr:colOff>
      <xdr:row>287</xdr:row>
      <xdr:rowOff>69397</xdr:rowOff>
    </xdr:to>
    <xdr:pic>
      <xdr:nvPicPr>
        <xdr:cNvPr id="24" name="Afbeelding 12">
          <a:extLst>
            <a:ext uri="{FF2B5EF4-FFF2-40B4-BE49-F238E27FC236}">
              <a16:creationId xmlns:a16="http://schemas.microsoft.com/office/drawing/2014/main" id="{CE7476B0-E079-496E-8821-1EF68638BD7F}"/>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76200" y="74688700"/>
          <a:ext cx="2806700" cy="267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307</xdr:row>
      <xdr:rowOff>25400</xdr:rowOff>
    </xdr:from>
    <xdr:to>
      <xdr:col>1</xdr:col>
      <xdr:colOff>2730500</xdr:colOff>
      <xdr:row>317</xdr:row>
      <xdr:rowOff>75746</xdr:rowOff>
    </xdr:to>
    <xdr:pic>
      <xdr:nvPicPr>
        <xdr:cNvPr id="26" name="Afbeelding 11">
          <a:extLst>
            <a:ext uri="{FF2B5EF4-FFF2-40B4-BE49-F238E27FC236}">
              <a16:creationId xmlns:a16="http://schemas.microsoft.com/office/drawing/2014/main" id="{47739202-B59A-4483-A3B4-06EC2F5E9A12}"/>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76200" y="80473550"/>
          <a:ext cx="2806700" cy="267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337</xdr:row>
      <xdr:rowOff>25400</xdr:rowOff>
    </xdr:from>
    <xdr:to>
      <xdr:col>1</xdr:col>
      <xdr:colOff>2730500</xdr:colOff>
      <xdr:row>347</xdr:row>
      <xdr:rowOff>69397</xdr:rowOff>
    </xdr:to>
    <xdr:pic>
      <xdr:nvPicPr>
        <xdr:cNvPr id="27" name="Afbeelding 689" descr="https://lh3.googleusercontent.com/aO9mA24jvhuHJ3tZNVCWMLlin-z3WetPw2a4ZkgDHBKmxcPunkraqb6HwrsQdZ84OLg4G2YgdW9E_utNrfaEG4giFzIqHb1K5Ayj3dl0OX41lJDhcIlvUcRHHPMixIRVVPevIYX6uxXGlBpye9D76REXgEYP7izRxIPJiR6433XZjQ99SRMAWUoBrZguUXenvbsrDXziMEg3q5SlsYzCRFTMFkGVVVGfwTi8bVN6bsAJUavjsMvHVeoFI40kYGWlEv0XOdObOr9VMSVjZcEahuhUloAjm7nnXWEa7Ky5g8UnHwB4NgAbNtoV4Begez7rBP7grx2WOWQbLkJCnRIpq2ckEWihaaefuxRc99mImF17fF3Qi2j6gFQWxeuGUBwQ8SEdDx2a2GiqX0-MIIGMO_RlscHLUzHh_By5-3YuJu7ZASy87V1bh-KahHCorQKKvIO3u7UYiH1bdm3QtNKike7ZNfUgvG-raPBR8uRBwJ5VrGWwHJj56Q5v1NKJWYGHwSlRps0ptB6pYok-yD2ZdKCndZtglsLea0K9DDsVxO2rtvZsCrlldV2gN5deiirAzcoWJw86FIfmfsxGHzMHpORwlYcXYwDYSTYPH2nUw4g-qxtfRlqt6jW_TkewGzi4wcQSetAYHc5FBPGQyOXkk773NZV9BYf7NCHvlmzkUW1L4RYgrSXudFb9rnGS5WiNOrauObGVItlARWgpxA-9_JrCPl2wuKudBWNulioeqUYdfYcOt0aapM3MqGsgMWRRYXIZfxNrAw9GkULhV3JejFcCeMyBnwEB30eJbc0c2WYLQYpVYHK-L9h-zQ6xJMEPxak9Hy-NORKOpAlZSAU4s4ZE7Lw38j7uOtySOhlQ8IPpsPeHE8vbeQYAVb3AIRNuhfxgudBcFYrsrxHlYAG-1hzAaEiuYZCjJZpGuEO1cIIRW--x5qsc_FA3GDabVLbj-uJV_rFADGxahwnlK5U=w1257-h943-no?authuser=0">
          <a:extLst>
            <a:ext uri="{FF2B5EF4-FFF2-40B4-BE49-F238E27FC236}">
              <a16:creationId xmlns:a16="http://schemas.microsoft.com/office/drawing/2014/main" id="{E163EA23-7C72-46CB-AB47-4F19D7255028}"/>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76200" y="86283800"/>
          <a:ext cx="2787650" cy="267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322</xdr:row>
      <xdr:rowOff>25400</xdr:rowOff>
    </xdr:from>
    <xdr:to>
      <xdr:col>2</xdr:col>
      <xdr:colOff>0</xdr:colOff>
      <xdr:row>332</xdr:row>
      <xdr:rowOff>88446</xdr:rowOff>
    </xdr:to>
    <xdr:pic>
      <xdr:nvPicPr>
        <xdr:cNvPr id="28" name="Afbeelding 159">
          <a:extLst>
            <a:ext uri="{FF2B5EF4-FFF2-40B4-BE49-F238E27FC236}">
              <a16:creationId xmlns:a16="http://schemas.microsoft.com/office/drawing/2014/main" id="{6DB8E4AC-508B-4016-9E66-62F2F579935E}"/>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76200" y="83362800"/>
          <a:ext cx="2762250" cy="269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367</xdr:row>
      <xdr:rowOff>25400</xdr:rowOff>
    </xdr:from>
    <xdr:to>
      <xdr:col>2</xdr:col>
      <xdr:colOff>0</xdr:colOff>
      <xdr:row>377</xdr:row>
      <xdr:rowOff>88447</xdr:rowOff>
    </xdr:to>
    <xdr:pic>
      <xdr:nvPicPr>
        <xdr:cNvPr id="29" name="Afbeelding 164">
          <a:extLst>
            <a:ext uri="{FF2B5EF4-FFF2-40B4-BE49-F238E27FC236}">
              <a16:creationId xmlns:a16="http://schemas.microsoft.com/office/drawing/2014/main" id="{1A2D7398-F767-41A9-8DF1-78BB46EF20AB}"/>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76200" y="92062300"/>
          <a:ext cx="2743200" cy="269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382</xdr:row>
      <xdr:rowOff>25400</xdr:rowOff>
    </xdr:from>
    <xdr:to>
      <xdr:col>1</xdr:col>
      <xdr:colOff>2730500</xdr:colOff>
      <xdr:row>392</xdr:row>
      <xdr:rowOff>69397</xdr:rowOff>
    </xdr:to>
    <xdr:pic>
      <xdr:nvPicPr>
        <xdr:cNvPr id="30" name="Afbeelding 143">
          <a:extLst>
            <a:ext uri="{FF2B5EF4-FFF2-40B4-BE49-F238E27FC236}">
              <a16:creationId xmlns:a16="http://schemas.microsoft.com/office/drawing/2014/main" id="{C58783D1-EE7F-439E-8C6E-6B473BAA9E0B}"/>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76200" y="94951550"/>
          <a:ext cx="2825750" cy="267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397</xdr:row>
      <xdr:rowOff>19050</xdr:rowOff>
    </xdr:from>
    <xdr:to>
      <xdr:col>2</xdr:col>
      <xdr:colOff>0</xdr:colOff>
      <xdr:row>407</xdr:row>
      <xdr:rowOff>97518</xdr:rowOff>
    </xdr:to>
    <xdr:pic>
      <xdr:nvPicPr>
        <xdr:cNvPr id="31" name="Afbeelding 4">
          <a:extLst>
            <a:ext uri="{FF2B5EF4-FFF2-40B4-BE49-F238E27FC236}">
              <a16:creationId xmlns:a16="http://schemas.microsoft.com/office/drawing/2014/main" id="{23EDB494-D995-4496-BE6E-1E00ADE1D536}"/>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76200" y="97834450"/>
          <a:ext cx="2724150" cy="270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31750</xdr:colOff>
      <xdr:row>442</xdr:row>
      <xdr:rowOff>25400</xdr:rowOff>
    </xdr:from>
    <xdr:to>
      <xdr:col>2</xdr:col>
      <xdr:colOff>3175</xdr:colOff>
      <xdr:row>452</xdr:row>
      <xdr:rowOff>88446</xdr:rowOff>
    </xdr:to>
    <xdr:pic>
      <xdr:nvPicPr>
        <xdr:cNvPr id="32" name="Afbeelding 15">
          <a:extLst>
            <a:ext uri="{FF2B5EF4-FFF2-40B4-BE49-F238E27FC236}">
              <a16:creationId xmlns:a16="http://schemas.microsoft.com/office/drawing/2014/main" id="{F3AA8C51-3866-4EDD-AFA3-E87271521D16}"/>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88900" y="106540300"/>
          <a:ext cx="2762250" cy="269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457</xdr:row>
      <xdr:rowOff>25400</xdr:rowOff>
    </xdr:from>
    <xdr:to>
      <xdr:col>2</xdr:col>
      <xdr:colOff>3175</xdr:colOff>
      <xdr:row>467</xdr:row>
      <xdr:rowOff>88447</xdr:rowOff>
    </xdr:to>
    <xdr:pic>
      <xdr:nvPicPr>
        <xdr:cNvPr id="33" name="Afbeelding 26">
          <a:extLst>
            <a:ext uri="{FF2B5EF4-FFF2-40B4-BE49-F238E27FC236}">
              <a16:creationId xmlns:a16="http://schemas.microsoft.com/office/drawing/2014/main" id="{340C62D0-33BA-4D80-AC3E-F3600A0AF7B9}"/>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76200" y="109461300"/>
          <a:ext cx="2755900" cy="269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472</xdr:row>
      <xdr:rowOff>19050</xdr:rowOff>
    </xdr:from>
    <xdr:to>
      <xdr:col>2</xdr:col>
      <xdr:colOff>3175</xdr:colOff>
      <xdr:row>482</xdr:row>
      <xdr:rowOff>88446</xdr:rowOff>
    </xdr:to>
    <xdr:pic>
      <xdr:nvPicPr>
        <xdr:cNvPr id="34" name="Afbeelding 2">
          <a:extLst>
            <a:ext uri="{FF2B5EF4-FFF2-40B4-BE49-F238E27FC236}">
              <a16:creationId xmlns:a16="http://schemas.microsoft.com/office/drawing/2014/main" id="{FF1A2DEA-6837-4632-859F-53055E36B23C}"/>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76200" y="112344200"/>
          <a:ext cx="2755900" cy="269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31750</xdr:colOff>
      <xdr:row>487</xdr:row>
      <xdr:rowOff>25400</xdr:rowOff>
    </xdr:from>
    <xdr:to>
      <xdr:col>2</xdr:col>
      <xdr:colOff>3175</xdr:colOff>
      <xdr:row>497</xdr:row>
      <xdr:rowOff>69395</xdr:rowOff>
    </xdr:to>
    <xdr:pic>
      <xdr:nvPicPr>
        <xdr:cNvPr id="35" name="Afbeelding 8">
          <a:extLst>
            <a:ext uri="{FF2B5EF4-FFF2-40B4-BE49-F238E27FC236}">
              <a16:creationId xmlns:a16="http://schemas.microsoft.com/office/drawing/2014/main" id="{E7A7B3E7-73B1-4699-A8E0-63FF7BB5D96D}"/>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88900" y="115239800"/>
          <a:ext cx="2724150" cy="267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7</xdr:row>
      <xdr:rowOff>0</xdr:rowOff>
    </xdr:from>
    <xdr:to>
      <xdr:col>2</xdr:col>
      <xdr:colOff>3175</xdr:colOff>
      <xdr:row>17</xdr:row>
      <xdr:rowOff>69395</xdr:rowOff>
    </xdr:to>
    <xdr:pic>
      <xdr:nvPicPr>
        <xdr:cNvPr id="37" name="Afbeelding 1">
          <a:extLst>
            <a:ext uri="{FF2B5EF4-FFF2-40B4-BE49-F238E27FC236}">
              <a16:creationId xmlns:a16="http://schemas.microsoft.com/office/drawing/2014/main" id="{A1B85167-A6EC-4D63-A698-039267DDD747}"/>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57150" y="2184400"/>
          <a:ext cx="2851150" cy="269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352</xdr:row>
      <xdr:rowOff>0</xdr:rowOff>
    </xdr:from>
    <xdr:to>
      <xdr:col>2</xdr:col>
      <xdr:colOff>3175</xdr:colOff>
      <xdr:row>359</xdr:row>
      <xdr:rowOff>75745</xdr:rowOff>
    </xdr:to>
    <xdr:pic>
      <xdr:nvPicPr>
        <xdr:cNvPr id="38" name="Afbeelding 21">
          <a:extLst>
            <a:ext uri="{FF2B5EF4-FFF2-40B4-BE49-F238E27FC236}">
              <a16:creationId xmlns:a16="http://schemas.microsoft.com/office/drawing/2014/main" id="{393C00F2-9D2D-4E8A-AA15-FDFAE7D1FD0F}"/>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57150" y="89147650"/>
          <a:ext cx="2832100" cy="207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412</xdr:row>
      <xdr:rowOff>0</xdr:rowOff>
    </xdr:from>
    <xdr:to>
      <xdr:col>2</xdr:col>
      <xdr:colOff>6350</xdr:colOff>
      <xdr:row>419</xdr:row>
      <xdr:rowOff>101147</xdr:rowOff>
    </xdr:to>
    <xdr:pic>
      <xdr:nvPicPr>
        <xdr:cNvPr id="39" name="Afbeelding 29">
          <a:extLst>
            <a:ext uri="{FF2B5EF4-FFF2-40B4-BE49-F238E27FC236}">
              <a16:creationId xmlns:a16="http://schemas.microsoft.com/office/drawing/2014/main" id="{63B67A42-58EA-4156-8705-689628925FDB}"/>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57150" y="100736400"/>
          <a:ext cx="2870200" cy="2101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427</xdr:row>
      <xdr:rowOff>0</xdr:rowOff>
    </xdr:from>
    <xdr:to>
      <xdr:col>2</xdr:col>
      <xdr:colOff>3175</xdr:colOff>
      <xdr:row>434</xdr:row>
      <xdr:rowOff>69397</xdr:rowOff>
    </xdr:to>
    <xdr:pic>
      <xdr:nvPicPr>
        <xdr:cNvPr id="40" name="Afbeelding 14">
          <a:extLst>
            <a:ext uri="{FF2B5EF4-FFF2-40B4-BE49-F238E27FC236}">
              <a16:creationId xmlns:a16="http://schemas.microsoft.com/office/drawing/2014/main" id="{1604836C-A7C1-4933-9A6F-7FA2D3530945}"/>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57150" y="103625650"/>
          <a:ext cx="2832100" cy="20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7</xdr:row>
      <xdr:rowOff>25400</xdr:rowOff>
    </xdr:from>
    <xdr:to>
      <xdr:col>2</xdr:col>
      <xdr:colOff>0</xdr:colOff>
      <xdr:row>17</xdr:row>
      <xdr:rowOff>129721</xdr:rowOff>
    </xdr:to>
    <xdr:pic>
      <xdr:nvPicPr>
        <xdr:cNvPr id="5" name="Afbeelding 2">
          <a:extLst>
            <a:ext uri="{FF2B5EF4-FFF2-40B4-BE49-F238E27FC236}">
              <a16:creationId xmlns:a16="http://schemas.microsoft.com/office/drawing/2014/main" id="{18C51CE8-1A2E-4421-B77F-CB054E5D9246}"/>
            </a:ext>
            <a:ext uri="{147F2762-F138-4A5C-976F-8EAC2B608ADB}">
              <a16:predDERef xmlns:a16="http://schemas.microsoft.com/office/drawing/2014/main" pred="{B4B3CCB9-778A-42A8-9175-1123B95AE7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1075" y="18751550"/>
          <a:ext cx="2714625" cy="2657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22</xdr:row>
      <xdr:rowOff>19050</xdr:rowOff>
    </xdr:from>
    <xdr:to>
      <xdr:col>2</xdr:col>
      <xdr:colOff>3175</xdr:colOff>
      <xdr:row>33</xdr:row>
      <xdr:rowOff>34472</xdr:rowOff>
    </xdr:to>
    <xdr:pic>
      <xdr:nvPicPr>
        <xdr:cNvPr id="7" name="Afbeelding 150">
          <a:extLst>
            <a:ext uri="{FF2B5EF4-FFF2-40B4-BE49-F238E27FC236}">
              <a16:creationId xmlns:a16="http://schemas.microsoft.com/office/drawing/2014/main" id="{6FEA29AF-2483-4CE4-914D-7ACF38CF207F}"/>
            </a:ext>
            <a:ext uri="{147F2762-F138-4A5C-976F-8EAC2B608ADB}">
              <a16:predDERef xmlns:a16="http://schemas.microsoft.com/office/drawing/2014/main" pred="{4CDCC3CF-2A17-4E12-8535-52161E012C4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1075" y="25736550"/>
          <a:ext cx="2717800" cy="26633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31750</xdr:colOff>
      <xdr:row>37</xdr:row>
      <xdr:rowOff>25400</xdr:rowOff>
    </xdr:from>
    <xdr:to>
      <xdr:col>2</xdr:col>
      <xdr:colOff>0</xdr:colOff>
      <xdr:row>48</xdr:row>
      <xdr:rowOff>47172</xdr:rowOff>
    </xdr:to>
    <xdr:pic>
      <xdr:nvPicPr>
        <xdr:cNvPr id="20" name="Afbeelding 144">
          <a:extLst>
            <a:ext uri="{FF2B5EF4-FFF2-40B4-BE49-F238E27FC236}">
              <a16:creationId xmlns:a16="http://schemas.microsoft.com/office/drawing/2014/main" id="{719F7CEF-D89B-4896-824D-8CC25B507A5A}"/>
            </a:ext>
            <a:ext uri="{147F2762-F138-4A5C-976F-8EAC2B608ADB}">
              <a16:predDERef xmlns:a16="http://schemas.microsoft.com/office/drawing/2014/main" pred="{0F681B0F-ADFB-48FE-B562-34809FA6975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93775" y="74796650"/>
          <a:ext cx="2701925" cy="26697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52</xdr:row>
      <xdr:rowOff>25400</xdr:rowOff>
    </xdr:from>
    <xdr:to>
      <xdr:col>1</xdr:col>
      <xdr:colOff>2730500</xdr:colOff>
      <xdr:row>63</xdr:row>
      <xdr:rowOff>40822</xdr:rowOff>
    </xdr:to>
    <xdr:pic>
      <xdr:nvPicPr>
        <xdr:cNvPr id="21" name="Afbeelding 5">
          <a:extLst>
            <a:ext uri="{FF2B5EF4-FFF2-40B4-BE49-F238E27FC236}">
              <a16:creationId xmlns:a16="http://schemas.microsoft.com/office/drawing/2014/main" id="{BA148454-BA92-43A7-936B-EBF042BA37E2}"/>
            </a:ext>
            <a:ext uri="{147F2762-F138-4A5C-976F-8EAC2B608ADB}">
              <a16:predDERef xmlns:a16="http://schemas.microsoft.com/office/drawing/2014/main" pred="{719F7CEF-D89B-4896-824D-8CC25B507A5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81075" y="81816575"/>
          <a:ext cx="2711450" cy="26633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67</xdr:row>
      <xdr:rowOff>19050</xdr:rowOff>
    </xdr:from>
    <xdr:to>
      <xdr:col>1</xdr:col>
      <xdr:colOff>2730500</xdr:colOff>
      <xdr:row>78</xdr:row>
      <xdr:rowOff>40822</xdr:rowOff>
    </xdr:to>
    <xdr:pic>
      <xdr:nvPicPr>
        <xdr:cNvPr id="23" name="Afbeelding 16">
          <a:extLst>
            <a:ext uri="{FF2B5EF4-FFF2-40B4-BE49-F238E27FC236}">
              <a16:creationId xmlns:a16="http://schemas.microsoft.com/office/drawing/2014/main" id="{D98B63E8-5FE1-4AB8-B055-9898C434FBAE}"/>
            </a:ext>
            <a:ext uri="{147F2762-F138-4A5C-976F-8EAC2B608ADB}">
              <a16:predDERef xmlns:a16="http://schemas.microsoft.com/office/drawing/2014/main" pred="{88723E5B-7A78-47CF-AF9E-9FAA4B28AA5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00125" y="85305900"/>
          <a:ext cx="2692400" cy="26697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1509C39-48FF-460F-8CDD-B51E93A6C223}" name="Table1" displayName="Table1" ref="A6:R45" totalsRowShown="0" headerRowDxfId="42" dataDxfId="41">
  <autoFilter ref="A6:R45" xr:uid="{41509C39-48FF-460F-8CDD-B51E93A6C223}"/>
  <sortState xmlns:xlrd2="http://schemas.microsoft.com/office/spreadsheetml/2017/richdata2" ref="A7:R45">
    <sortCondition ref="G6:G45"/>
  </sortState>
  <tableColumns count="18">
    <tableColumn id="1" xr3:uid="{1C3EF74B-02F8-4C7C-8CBE-3A5DDDADA745}" name="Code" dataDxfId="40"/>
    <tableColumn id="6" xr3:uid="{4764F5DD-5822-4B36-8FB0-8AB16178DC2C}" name="Referentie inschrijver (catalogus) " dataDxfId="39"/>
    <tableColumn id="2" xr3:uid="{28FB379D-C801-4263-83D3-8B089BB950BC}" name="Description" dataDxfId="38"/>
    <tableColumn id="3" xr3:uid="{F949C521-2A5C-42DD-A6A3-84D47075ADD6}" name="Dimensions" dataDxfId="37"/>
    <tableColumn id="4" xr3:uid="{297AC69F-CF31-464D-AD4A-8BB6B35BA8AC}" name="Family" dataDxfId="36"/>
    <tableColumn id="7" xr3:uid="{691BB195-CF1F-44EA-8C11-4709CF12B054}" name="Location" dataDxfId="35"/>
    <tableColumn id="5" xr3:uid="{1C451A78-8027-426C-A009-6118E81CA5C0}" name="Perceel" dataDxfId="34"/>
    <tableColumn id="10" xr3:uid="{8DCBA5F1-8241-499B-8F69-2FA34BC36956}" name="Count" dataDxfId="33"/>
    <tableColumn id="11" xr3:uid="{CBD95826-A286-428E-8D5C-4F429972EDC6}" name="Unit Price" dataDxfId="32"/>
    <tableColumn id="12" xr3:uid="{120727B1-DD5B-448B-9F42-A8E8EFE1334E}" name="Subtotal" dataDxfId="31">
      <calculatedColumnFormula>PRODUCT(H7:I7)</calculatedColumnFormula>
    </tableColumn>
    <tableColumn id="13" xr3:uid="{CB7E5570-0BF0-445D-88CE-BD56CB28C92C}" name="Material Main" dataDxfId="30"/>
    <tableColumn id="14" xr3:uid="{EB17B0E5-7327-4E3B-A840-594D01BAE1C8}" name="Color Main" dataDxfId="29"/>
    <tableColumn id="15" xr3:uid="{FF20E3FE-B66D-4B88-830A-8516AA95C618}" name="Material Secondary" dataDxfId="28"/>
    <tableColumn id="16" xr3:uid="{10E3634C-6168-47AE-AB2B-B2AA44CF9200}" name="Color Secondary" dataDxfId="27"/>
    <tableColumn id="17" xr3:uid="{A66AC08C-62D2-4731-B561-8A69B2766BAB}" name="Material Extra" dataDxfId="26"/>
    <tableColumn id="18" xr3:uid="{0C92D460-FF4F-4A06-847E-F7400FD2A603}" name="Color Extra" dataDxfId="25"/>
    <tableColumn id="19" xr3:uid="{15E52AE7-14B9-4911-B777-72C8A79DD13C}" name="Comments" dataDxfId="24"/>
    <tableColumn id="20" xr3:uid="{84B87C83-539B-43FD-8B1D-AA25BA728C1E}" name="Cable Management" dataDxfId="2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F17A8DD-8A01-429C-9296-3378E3CB0020}" name="Table2" displayName="Table2" ref="A6:Q32" totalsRowShown="0" headerRowDxfId="22" dataDxfId="21">
  <autoFilter ref="A6:Q32" xr:uid="{2F17A8DD-8A01-429C-9296-3378E3CB0020}"/>
  <tableColumns count="17">
    <tableColumn id="1" xr3:uid="{00AA8336-EF63-4020-814A-22C812772715}" name="Code" dataDxfId="20"/>
    <tableColumn id="6" xr3:uid="{D0A0AA06-5F1A-4883-9DE2-1AA896237846}" name="Referentie inschrijver (catalogus) " dataDxfId="19"/>
    <tableColumn id="2" xr3:uid="{75A30826-19CB-454F-9188-47960D6EBCF9}" name="Description" dataDxfId="18"/>
    <tableColumn id="3" xr3:uid="{A2503672-0BCA-4EEE-887C-87BD0BD8DA16}" name="Dimensions" dataDxfId="17"/>
    <tableColumn id="4" xr3:uid="{DDE43A47-EE52-45CF-8AB1-09FBB4AF3045}" name="Family" dataDxfId="16"/>
    <tableColumn id="5" xr3:uid="{67BE305C-6E99-4570-9FE4-B9066F3DD6D7}" name="Perceel" dataDxfId="15"/>
    <tableColumn id="10" xr3:uid="{E5785389-C03A-46B9-BB50-81FD6A3FC792}" name="Count" dataDxfId="14"/>
    <tableColumn id="11" xr3:uid="{EB3E0A53-8CD6-45DF-8BE7-344D8F48147E}" name="Unit Price" dataDxfId="13"/>
    <tableColumn id="12" xr3:uid="{7779CF57-EA60-47B0-B79A-BB6DB2DA8BEB}" name="Subtotal" dataDxfId="12">
      <calculatedColumnFormula>PRODUCT(G7:H7)</calculatedColumnFormula>
    </tableColumn>
    <tableColumn id="13" xr3:uid="{842BC59E-42BF-4BAE-8DC5-81E0CAE42981}" name="Material Main" dataDxfId="11"/>
    <tableColumn id="14" xr3:uid="{BA4D6405-D7B6-42C7-AB9D-5B82E1ABE700}" name="Color Main" dataDxfId="10"/>
    <tableColumn id="15" xr3:uid="{CC5C659E-D770-4AE1-8FCD-1D917D2E672F}" name="Material Secondary" dataDxfId="9"/>
    <tableColumn id="16" xr3:uid="{99A538C8-18AF-4DC5-BA6E-1486700A94A1}" name="Color Secondary" dataDxfId="8"/>
    <tableColumn id="17" xr3:uid="{D264B02D-4633-447E-92BE-AD8A6D9354AC}" name="Material Extra" dataDxfId="7"/>
    <tableColumn id="18" xr3:uid="{7A6AC91A-C35D-4486-A5D2-767502061E75}" name="Color Extra" dataDxfId="6"/>
    <tableColumn id="19" xr3:uid="{5E8C0845-1E67-422B-A0A3-D1E636F3E0CB}" name="Comments" dataDxfId="5"/>
    <tableColumn id="20" xr3:uid="{43862542-80A8-477F-956B-084FFAB8F976}" name="Cable Management" dataDxfId="4"/>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742DF-60E9-478D-99B1-24FB35439047}">
  <dimension ref="A1:E29"/>
  <sheetViews>
    <sheetView tabSelected="1" zoomScale="110" zoomScaleNormal="110" workbookViewId="0">
      <selection activeCell="C15" sqref="C15"/>
    </sheetView>
  </sheetViews>
  <sheetFormatPr defaultRowHeight="15" x14ac:dyDescent="0.25"/>
  <cols>
    <col min="1" max="1" width="15.7109375" bestFit="1" customWidth="1"/>
    <col min="2" max="2" width="55.28515625" bestFit="1" customWidth="1"/>
    <col min="3" max="3" width="23" customWidth="1"/>
    <col min="4" max="4" width="26" customWidth="1"/>
    <col min="5" max="5" width="70.7109375" customWidth="1"/>
  </cols>
  <sheetData>
    <row r="1" spans="1:5" x14ac:dyDescent="0.25">
      <c r="A1" s="13" t="s">
        <v>0</v>
      </c>
      <c r="B1" s="14" t="s">
        <v>1</v>
      </c>
    </row>
    <row r="2" spans="1:5" ht="63.75" customHeight="1" x14ac:dyDescent="0.25">
      <c r="A2" s="13" t="s">
        <v>2</v>
      </c>
      <c r="B2" s="14" t="s">
        <v>3</v>
      </c>
      <c r="E2" s="43"/>
    </row>
    <row r="3" spans="1:5" x14ac:dyDescent="0.25">
      <c r="A3" s="13" t="s">
        <v>4</v>
      </c>
      <c r="B3" s="16">
        <v>45565</v>
      </c>
      <c r="C3" s="44" t="s">
        <v>310</v>
      </c>
      <c r="D3" s="45"/>
      <c r="E3" s="46"/>
    </row>
    <row r="4" spans="1:5" x14ac:dyDescent="0.25">
      <c r="A4" s="13" t="s">
        <v>5</v>
      </c>
      <c r="B4" s="1" t="s">
        <v>6</v>
      </c>
    </row>
    <row r="5" spans="1:5" x14ac:dyDescent="0.25">
      <c r="E5" s="46"/>
    </row>
    <row r="6" spans="1:5" x14ac:dyDescent="0.25">
      <c r="B6" s="2" t="s">
        <v>7</v>
      </c>
      <c r="C6" s="2" t="s">
        <v>8</v>
      </c>
      <c r="D6" s="2"/>
    </row>
    <row r="7" spans="1:5" x14ac:dyDescent="0.25">
      <c r="A7" s="9">
        <v>1</v>
      </c>
      <c r="B7" s="1" t="s">
        <v>9</v>
      </c>
      <c r="C7" s="47">
        <f>SUM(OTS!J:J)</f>
        <v>0</v>
      </c>
    </row>
    <row r="8" spans="1:5" x14ac:dyDescent="0.25">
      <c r="A8" s="9">
        <v>2</v>
      </c>
      <c r="B8" s="1" t="s">
        <v>10</v>
      </c>
      <c r="C8" s="47">
        <f>SUM('OTS Werkplek'!I:I)</f>
        <v>0</v>
      </c>
    </row>
    <row r="9" spans="1:5" x14ac:dyDescent="0.25">
      <c r="A9" s="9">
        <v>3</v>
      </c>
      <c r="B9" s="3" t="s">
        <v>11</v>
      </c>
      <c r="C9" s="48">
        <f>SUM(C7:C8)</f>
        <v>0</v>
      </c>
    </row>
    <row r="10" spans="1:5" x14ac:dyDescent="0.25">
      <c r="A10" s="9"/>
      <c r="B10" s="3"/>
      <c r="C10" s="48"/>
    </row>
    <row r="11" spans="1:5" x14ac:dyDescent="0.25">
      <c r="A11" s="9">
        <v>4</v>
      </c>
      <c r="B11" s="1" t="s">
        <v>12</v>
      </c>
      <c r="C11" s="47">
        <f>SUM('Te refurbishen meubilair'!G:G)</f>
        <v>0</v>
      </c>
    </row>
    <row r="12" spans="1:5" x14ac:dyDescent="0.25">
      <c r="A12" s="9">
        <v>5</v>
      </c>
      <c r="B12" s="1" t="s">
        <v>13</v>
      </c>
      <c r="C12" s="47">
        <f>SUM(Dienstverlening!C8:C16)</f>
        <v>0</v>
      </c>
    </row>
    <row r="13" spans="1:5" x14ac:dyDescent="0.25">
      <c r="A13" s="9">
        <v>6</v>
      </c>
      <c r="B13" s="1" t="s">
        <v>14</v>
      </c>
      <c r="C13" s="15"/>
      <c r="D13" s="49">
        <f>SUM(Dienstverlening!D8:D14)</f>
        <v>0</v>
      </c>
    </row>
    <row r="14" spans="1:5" x14ac:dyDescent="0.25">
      <c r="A14" s="9"/>
      <c r="C14" s="15"/>
    </row>
    <row r="15" spans="1:5" x14ac:dyDescent="0.25">
      <c r="A15" s="9">
        <v>7</v>
      </c>
      <c r="B15" s="1" t="s">
        <v>15</v>
      </c>
      <c r="C15" s="54">
        <v>0</v>
      </c>
    </row>
    <row r="16" spans="1:5" x14ac:dyDescent="0.25">
      <c r="A16" s="9"/>
      <c r="C16" s="15"/>
    </row>
    <row r="17" spans="1:3" x14ac:dyDescent="0.25">
      <c r="A17" s="9">
        <v>8</v>
      </c>
      <c r="B17" s="1" t="s">
        <v>16</v>
      </c>
      <c r="C17" s="47">
        <f>C9+C11-C15</f>
        <v>0</v>
      </c>
    </row>
    <row r="18" spans="1:3" x14ac:dyDescent="0.25">
      <c r="A18" s="9"/>
      <c r="B18" s="1"/>
      <c r="C18" s="47"/>
    </row>
    <row r="19" spans="1:3" x14ac:dyDescent="0.25">
      <c r="A19" s="11" t="s">
        <v>17</v>
      </c>
      <c r="B19" s="12" t="s">
        <v>18</v>
      </c>
      <c r="C19" s="50">
        <v>1785524</v>
      </c>
    </row>
    <row r="20" spans="1:3" x14ac:dyDescent="0.25">
      <c r="A20" s="9"/>
      <c r="B20" s="1"/>
      <c r="C20" s="47"/>
    </row>
    <row r="21" spans="1:3" x14ac:dyDescent="0.25">
      <c r="A21" s="9">
        <v>9</v>
      </c>
      <c r="B21" s="1" t="s">
        <v>19</v>
      </c>
      <c r="C21" s="47">
        <f>C17+C19</f>
        <v>1785524</v>
      </c>
    </row>
    <row r="26" spans="1:3" x14ac:dyDescent="0.25">
      <c r="B26" s="51" t="s">
        <v>20</v>
      </c>
      <c r="C26" s="52"/>
    </row>
    <row r="27" spans="1:3" x14ac:dyDescent="0.25">
      <c r="B27" s="52" t="s">
        <v>21</v>
      </c>
      <c r="C27" s="53">
        <v>0.02</v>
      </c>
    </row>
    <row r="28" spans="1:3" x14ac:dyDescent="0.25">
      <c r="B28" s="52" t="s">
        <v>22</v>
      </c>
      <c r="C28" s="53">
        <v>0.02</v>
      </c>
    </row>
    <row r="29" spans="1:3" x14ac:dyDescent="0.25">
      <c r="B29" s="52" t="s">
        <v>23</v>
      </c>
      <c r="C29" s="53">
        <v>2.4299999999999999E-2</v>
      </c>
    </row>
  </sheetData>
  <sheetProtection algorithmName="SHA-512" hashValue="/MWkW3B3CikODAUcoaq4ekE+ipGzgNOpJVwSZFZFOn2I3uFnW7kDVnA1ZgxsTe+VcjRQmwtoHdqOQDhlnHbr4w==" saltValue="J3X27xDqs3Gbyqgxg6gRog==" spinCount="100000" sheet="1" objects="1" scenarios="1" select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5589C-0AFC-4E69-A1F0-67F0D88959F9}">
  <dimension ref="A1:G18"/>
  <sheetViews>
    <sheetView zoomScaleNormal="100" workbookViewId="0">
      <selection activeCell="C12" sqref="C12"/>
    </sheetView>
  </sheetViews>
  <sheetFormatPr defaultRowHeight="15" x14ac:dyDescent="0.25"/>
  <cols>
    <col min="1" max="1" width="15.7109375" bestFit="1" customWidth="1"/>
    <col min="2" max="2" width="64.140625" customWidth="1"/>
    <col min="3" max="3" width="25" bestFit="1" customWidth="1"/>
    <col min="4" max="4" width="26.140625" bestFit="1" customWidth="1"/>
    <col min="5" max="5" width="24.5703125" bestFit="1" customWidth="1"/>
    <col min="6" max="6" width="21.42578125" bestFit="1" customWidth="1"/>
    <col min="7" max="7" width="20.85546875" customWidth="1"/>
  </cols>
  <sheetData>
    <row r="1" spans="1:7" x14ac:dyDescent="0.25">
      <c r="A1" s="13" t="s">
        <v>0</v>
      </c>
      <c r="B1" s="14" t="s">
        <v>1</v>
      </c>
    </row>
    <row r="2" spans="1:7" x14ac:dyDescent="0.25">
      <c r="A2" s="13" t="s">
        <v>2</v>
      </c>
      <c r="B2" s="14" t="s">
        <v>3</v>
      </c>
    </row>
    <row r="3" spans="1:7" x14ac:dyDescent="0.25">
      <c r="A3" s="13" t="s">
        <v>4</v>
      </c>
      <c r="B3" s="16">
        <v>45565</v>
      </c>
    </row>
    <row r="4" spans="1:7" x14ac:dyDescent="0.25">
      <c r="A4" s="13" t="s">
        <v>5</v>
      </c>
      <c r="B4" s="1" t="s">
        <v>6</v>
      </c>
    </row>
    <row r="5" spans="1:7" x14ac:dyDescent="0.25">
      <c r="C5" s="45" t="s">
        <v>311</v>
      </c>
      <c r="D5" s="45"/>
    </row>
    <row r="6" spans="1:7" ht="18.75" x14ac:dyDescent="0.3">
      <c r="A6" s="55"/>
      <c r="B6" s="56"/>
    </row>
    <row r="7" spans="1:7" ht="50.25" customHeight="1" x14ac:dyDescent="0.25">
      <c r="A7" s="57" t="s">
        <v>24</v>
      </c>
      <c r="B7" s="4" t="s">
        <v>25</v>
      </c>
      <c r="C7" s="7" t="s">
        <v>26</v>
      </c>
      <c r="D7" s="8" t="s">
        <v>27</v>
      </c>
      <c r="E7" s="8" t="s">
        <v>28</v>
      </c>
      <c r="F7" s="8" t="s">
        <v>29</v>
      </c>
      <c r="G7" s="8" t="s">
        <v>30</v>
      </c>
    </row>
    <row r="8" spans="1:7" x14ac:dyDescent="0.25">
      <c r="A8" s="5" t="s">
        <v>31</v>
      </c>
      <c r="B8" s="1" t="s">
        <v>32</v>
      </c>
      <c r="C8" s="61">
        <v>0</v>
      </c>
      <c r="D8" s="61">
        <v>0</v>
      </c>
      <c r="E8" s="61">
        <v>0</v>
      </c>
      <c r="F8" s="61">
        <v>0</v>
      </c>
      <c r="G8" s="61">
        <v>0</v>
      </c>
    </row>
    <row r="9" spans="1:7" x14ac:dyDescent="0.25">
      <c r="A9" s="5" t="s">
        <v>33</v>
      </c>
      <c r="B9" s="1" t="s">
        <v>34</v>
      </c>
      <c r="C9" s="61">
        <v>0</v>
      </c>
      <c r="D9" s="61">
        <v>0</v>
      </c>
      <c r="E9" s="58"/>
      <c r="F9" s="58"/>
      <c r="G9" s="58"/>
    </row>
    <row r="10" spans="1:7" x14ac:dyDescent="0.25">
      <c r="A10" s="5" t="s">
        <v>35</v>
      </c>
      <c r="B10" s="1" t="s">
        <v>36</v>
      </c>
      <c r="C10" s="61">
        <v>0</v>
      </c>
      <c r="D10" s="61">
        <v>0</v>
      </c>
      <c r="E10" s="58"/>
      <c r="F10" s="58"/>
      <c r="G10" s="58"/>
    </row>
    <row r="11" spans="1:7" x14ac:dyDescent="0.25">
      <c r="A11" s="5" t="s">
        <v>37</v>
      </c>
      <c r="B11" s="1" t="s">
        <v>38</v>
      </c>
      <c r="C11" s="61">
        <v>0</v>
      </c>
      <c r="D11" s="61">
        <v>0</v>
      </c>
      <c r="E11" s="58"/>
      <c r="F11" s="58"/>
      <c r="G11" s="58"/>
    </row>
    <row r="12" spans="1:7" x14ac:dyDescent="0.25">
      <c r="A12" s="5" t="s">
        <v>39</v>
      </c>
      <c r="B12" s="1" t="s">
        <v>40</v>
      </c>
      <c r="C12" s="61">
        <v>0</v>
      </c>
      <c r="D12" s="61">
        <v>0</v>
      </c>
      <c r="E12" s="58"/>
      <c r="F12" s="58"/>
      <c r="G12" s="58"/>
    </row>
    <row r="13" spans="1:7" x14ac:dyDescent="0.25">
      <c r="A13" s="5" t="s">
        <v>41</v>
      </c>
      <c r="B13" s="1" t="s">
        <v>42</v>
      </c>
      <c r="C13" s="61">
        <v>0</v>
      </c>
      <c r="D13" s="61">
        <v>0</v>
      </c>
      <c r="E13" s="58"/>
      <c r="F13" s="58"/>
      <c r="G13" s="58"/>
    </row>
    <row r="14" spans="1:7" x14ac:dyDescent="0.25">
      <c r="A14" s="5" t="s">
        <v>43</v>
      </c>
      <c r="B14" s="1" t="s">
        <v>44</v>
      </c>
      <c r="C14" s="61">
        <v>0</v>
      </c>
      <c r="D14" s="61">
        <v>0</v>
      </c>
      <c r="E14" s="58"/>
      <c r="F14" s="58"/>
      <c r="G14" s="58"/>
    </row>
    <row r="15" spans="1:7" x14ac:dyDescent="0.25">
      <c r="A15" s="5"/>
      <c r="B15" s="1"/>
      <c r="C15" s="6"/>
      <c r="D15" s="6"/>
      <c r="E15" s="58"/>
      <c r="F15" s="58"/>
      <c r="G15" s="58"/>
    </row>
    <row r="16" spans="1:7" x14ac:dyDescent="0.25">
      <c r="A16" s="5" t="s">
        <v>45</v>
      </c>
      <c r="B16" s="1" t="s">
        <v>46</v>
      </c>
      <c r="C16" s="61">
        <v>0</v>
      </c>
      <c r="D16" s="10"/>
      <c r="E16" s="61">
        <v>0</v>
      </c>
      <c r="F16" s="61">
        <v>0</v>
      </c>
      <c r="G16" s="61">
        <v>0</v>
      </c>
    </row>
    <row r="17" spans="1:6" x14ac:dyDescent="0.25">
      <c r="A17" s="59"/>
      <c r="B17" s="60"/>
    </row>
    <row r="18" spans="1:6" ht="18.75" x14ac:dyDescent="0.3">
      <c r="B18" s="56"/>
      <c r="E18" s="6"/>
      <c r="F18" s="6"/>
    </row>
  </sheetData>
  <sheetProtection algorithmName="SHA-512" hashValue="5EAv8dhpeZYiP29a4ml0Vqy5uViDLzvLtGHZkfK4M5ArMuN5QUqB82MQ1/9IXY9j45kEqtO2zFBqSCRMdTYCNQ==" saltValue="cspR26VGdAftjOKjgXF2Fg==" spinCount="100000" sheet="1" objects="1" scenarios="1" select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1886B-D4B2-4B03-9E5F-9B440B412B8E}">
  <dimension ref="A1:I501"/>
  <sheetViews>
    <sheetView zoomScaleNormal="100" workbookViewId="0">
      <selection activeCell="K15" sqref="K15"/>
    </sheetView>
  </sheetViews>
  <sheetFormatPr defaultRowHeight="12.75" x14ac:dyDescent="0.2"/>
  <cols>
    <col min="1" max="1" width="14.42578125" style="17" bestFit="1" customWidth="1"/>
    <col min="2" max="2" width="41" style="17" customWidth="1"/>
    <col min="3" max="3" width="34.140625" style="18" customWidth="1"/>
    <col min="4" max="4" width="12.7109375" style="18" customWidth="1"/>
    <col min="5" max="5" width="9.140625" style="18" customWidth="1"/>
    <col min="6" max="6" width="12" style="18" customWidth="1"/>
    <col min="7" max="7" width="13.85546875" style="18" bestFit="1" customWidth="1"/>
    <col min="8" max="256" width="8.7109375" style="17"/>
    <col min="257" max="257" width="0.85546875" style="17" customWidth="1"/>
    <col min="258" max="258" width="41" style="17" customWidth="1"/>
    <col min="259" max="259" width="34.140625" style="17" customWidth="1"/>
    <col min="260" max="260" width="12.7109375" style="17" customWidth="1"/>
    <col min="261" max="261" width="9.140625" style="17" customWidth="1"/>
    <col min="262" max="262" width="12" style="17" customWidth="1"/>
    <col min="263" max="512" width="8.7109375" style="17"/>
    <col min="513" max="513" width="0.85546875" style="17" customWidth="1"/>
    <col min="514" max="514" width="41" style="17" customWidth="1"/>
    <col min="515" max="515" width="34.140625" style="17" customWidth="1"/>
    <col min="516" max="516" width="12.7109375" style="17" customWidth="1"/>
    <col min="517" max="517" width="9.140625" style="17" customWidth="1"/>
    <col min="518" max="518" width="12" style="17" customWidth="1"/>
    <col min="519" max="768" width="8.7109375" style="17"/>
    <col min="769" max="769" width="0.85546875" style="17" customWidth="1"/>
    <col min="770" max="770" width="41" style="17" customWidth="1"/>
    <col min="771" max="771" width="34.140625" style="17" customWidth="1"/>
    <col min="772" max="772" width="12.7109375" style="17" customWidth="1"/>
    <col min="773" max="773" width="9.140625" style="17" customWidth="1"/>
    <col min="774" max="774" width="12" style="17" customWidth="1"/>
    <col min="775" max="1024" width="8.7109375" style="17"/>
    <col min="1025" max="1025" width="0.85546875" style="17" customWidth="1"/>
    <col min="1026" max="1026" width="41" style="17" customWidth="1"/>
    <col min="1027" max="1027" width="34.140625" style="17" customWidth="1"/>
    <col min="1028" max="1028" width="12.7109375" style="17" customWidth="1"/>
    <col min="1029" max="1029" width="9.140625" style="17" customWidth="1"/>
    <col min="1030" max="1030" width="12" style="17" customWidth="1"/>
    <col min="1031" max="1280" width="8.7109375" style="17"/>
    <col min="1281" max="1281" width="0.85546875" style="17" customWidth="1"/>
    <col min="1282" max="1282" width="41" style="17" customWidth="1"/>
    <col min="1283" max="1283" width="34.140625" style="17" customWidth="1"/>
    <col min="1284" max="1284" width="12.7109375" style="17" customWidth="1"/>
    <col min="1285" max="1285" width="9.140625" style="17" customWidth="1"/>
    <col min="1286" max="1286" width="12" style="17" customWidth="1"/>
    <col min="1287" max="1536" width="8.7109375" style="17"/>
    <col min="1537" max="1537" width="0.85546875" style="17" customWidth="1"/>
    <col min="1538" max="1538" width="41" style="17" customWidth="1"/>
    <col min="1539" max="1539" width="34.140625" style="17" customWidth="1"/>
    <col min="1540" max="1540" width="12.7109375" style="17" customWidth="1"/>
    <col min="1541" max="1541" width="9.140625" style="17" customWidth="1"/>
    <col min="1542" max="1542" width="12" style="17" customWidth="1"/>
    <col min="1543" max="1792" width="8.7109375" style="17"/>
    <col min="1793" max="1793" width="0.85546875" style="17" customWidth="1"/>
    <col min="1794" max="1794" width="41" style="17" customWidth="1"/>
    <col min="1795" max="1795" width="34.140625" style="17" customWidth="1"/>
    <col min="1796" max="1796" width="12.7109375" style="17" customWidth="1"/>
    <col min="1797" max="1797" width="9.140625" style="17" customWidth="1"/>
    <col min="1798" max="1798" width="12" style="17" customWidth="1"/>
    <col min="1799" max="2048" width="8.7109375" style="17"/>
    <col min="2049" max="2049" width="0.85546875" style="17" customWidth="1"/>
    <col min="2050" max="2050" width="41" style="17" customWidth="1"/>
    <col min="2051" max="2051" width="34.140625" style="17" customWidth="1"/>
    <col min="2052" max="2052" width="12.7109375" style="17" customWidth="1"/>
    <col min="2053" max="2053" width="9.140625" style="17" customWidth="1"/>
    <col min="2054" max="2054" width="12" style="17" customWidth="1"/>
    <col min="2055" max="2304" width="8.7109375" style="17"/>
    <col min="2305" max="2305" width="0.85546875" style="17" customWidth="1"/>
    <col min="2306" max="2306" width="41" style="17" customWidth="1"/>
    <col min="2307" max="2307" width="34.140625" style="17" customWidth="1"/>
    <col min="2308" max="2308" width="12.7109375" style="17" customWidth="1"/>
    <col min="2309" max="2309" width="9.140625" style="17" customWidth="1"/>
    <col min="2310" max="2310" width="12" style="17" customWidth="1"/>
    <col min="2311" max="2560" width="8.7109375" style="17"/>
    <col min="2561" max="2561" width="0.85546875" style="17" customWidth="1"/>
    <col min="2562" max="2562" width="41" style="17" customWidth="1"/>
    <col min="2563" max="2563" width="34.140625" style="17" customWidth="1"/>
    <col min="2564" max="2564" width="12.7109375" style="17" customWidth="1"/>
    <col min="2565" max="2565" width="9.140625" style="17" customWidth="1"/>
    <col min="2566" max="2566" width="12" style="17" customWidth="1"/>
    <col min="2567" max="2816" width="8.7109375" style="17"/>
    <col min="2817" max="2817" width="0.85546875" style="17" customWidth="1"/>
    <col min="2818" max="2818" width="41" style="17" customWidth="1"/>
    <col min="2819" max="2819" width="34.140625" style="17" customWidth="1"/>
    <col min="2820" max="2820" width="12.7109375" style="17" customWidth="1"/>
    <col min="2821" max="2821" width="9.140625" style="17" customWidth="1"/>
    <col min="2822" max="2822" width="12" style="17" customWidth="1"/>
    <col min="2823" max="3072" width="8.7109375" style="17"/>
    <col min="3073" max="3073" width="0.85546875" style="17" customWidth="1"/>
    <col min="3074" max="3074" width="41" style="17" customWidth="1"/>
    <col min="3075" max="3075" width="34.140625" style="17" customWidth="1"/>
    <col min="3076" max="3076" width="12.7109375" style="17" customWidth="1"/>
    <col min="3077" max="3077" width="9.140625" style="17" customWidth="1"/>
    <col min="3078" max="3078" width="12" style="17" customWidth="1"/>
    <col min="3079" max="3328" width="8.7109375" style="17"/>
    <col min="3329" max="3329" width="0.85546875" style="17" customWidth="1"/>
    <col min="3330" max="3330" width="41" style="17" customWidth="1"/>
    <col min="3331" max="3331" width="34.140625" style="17" customWidth="1"/>
    <col min="3332" max="3332" width="12.7109375" style="17" customWidth="1"/>
    <col min="3333" max="3333" width="9.140625" style="17" customWidth="1"/>
    <col min="3334" max="3334" width="12" style="17" customWidth="1"/>
    <col min="3335" max="3584" width="8.7109375" style="17"/>
    <col min="3585" max="3585" width="0.85546875" style="17" customWidth="1"/>
    <col min="3586" max="3586" width="41" style="17" customWidth="1"/>
    <col min="3587" max="3587" width="34.140625" style="17" customWidth="1"/>
    <col min="3588" max="3588" width="12.7109375" style="17" customWidth="1"/>
    <col min="3589" max="3589" width="9.140625" style="17" customWidth="1"/>
    <col min="3590" max="3590" width="12" style="17" customWidth="1"/>
    <col min="3591" max="3840" width="8.7109375" style="17"/>
    <col min="3841" max="3841" width="0.85546875" style="17" customWidth="1"/>
    <col min="3842" max="3842" width="41" style="17" customWidth="1"/>
    <col min="3843" max="3843" width="34.140625" style="17" customWidth="1"/>
    <col min="3844" max="3844" width="12.7109375" style="17" customWidth="1"/>
    <col min="3845" max="3845" width="9.140625" style="17" customWidth="1"/>
    <col min="3846" max="3846" width="12" style="17" customWidth="1"/>
    <col min="3847" max="4096" width="8.7109375" style="17"/>
    <col min="4097" max="4097" width="0.85546875" style="17" customWidth="1"/>
    <col min="4098" max="4098" width="41" style="17" customWidth="1"/>
    <col min="4099" max="4099" width="34.140625" style="17" customWidth="1"/>
    <col min="4100" max="4100" width="12.7109375" style="17" customWidth="1"/>
    <col min="4101" max="4101" width="9.140625" style="17" customWidth="1"/>
    <col min="4102" max="4102" width="12" style="17" customWidth="1"/>
    <col min="4103" max="4352" width="8.7109375" style="17"/>
    <col min="4353" max="4353" width="0.85546875" style="17" customWidth="1"/>
    <col min="4354" max="4354" width="41" style="17" customWidth="1"/>
    <col min="4355" max="4355" width="34.140625" style="17" customWidth="1"/>
    <col min="4356" max="4356" width="12.7109375" style="17" customWidth="1"/>
    <col min="4357" max="4357" width="9.140625" style="17" customWidth="1"/>
    <col min="4358" max="4358" width="12" style="17" customWidth="1"/>
    <col min="4359" max="4608" width="8.7109375" style="17"/>
    <col min="4609" max="4609" width="0.85546875" style="17" customWidth="1"/>
    <col min="4610" max="4610" width="41" style="17" customWidth="1"/>
    <col min="4611" max="4611" width="34.140625" style="17" customWidth="1"/>
    <col min="4612" max="4612" width="12.7109375" style="17" customWidth="1"/>
    <col min="4613" max="4613" width="9.140625" style="17" customWidth="1"/>
    <col min="4614" max="4614" width="12" style="17" customWidth="1"/>
    <col min="4615" max="4864" width="8.7109375" style="17"/>
    <col min="4865" max="4865" width="0.85546875" style="17" customWidth="1"/>
    <col min="4866" max="4866" width="41" style="17" customWidth="1"/>
    <col min="4867" max="4867" width="34.140625" style="17" customWidth="1"/>
    <col min="4868" max="4868" width="12.7109375" style="17" customWidth="1"/>
    <col min="4869" max="4869" width="9.140625" style="17" customWidth="1"/>
    <col min="4870" max="4870" width="12" style="17" customWidth="1"/>
    <col min="4871" max="5120" width="8.7109375" style="17"/>
    <col min="5121" max="5121" width="0.85546875" style="17" customWidth="1"/>
    <col min="5122" max="5122" width="41" style="17" customWidth="1"/>
    <col min="5123" max="5123" width="34.140625" style="17" customWidth="1"/>
    <col min="5124" max="5124" width="12.7109375" style="17" customWidth="1"/>
    <col min="5125" max="5125" width="9.140625" style="17" customWidth="1"/>
    <col min="5126" max="5126" width="12" style="17" customWidth="1"/>
    <col min="5127" max="5376" width="8.7109375" style="17"/>
    <col min="5377" max="5377" width="0.85546875" style="17" customWidth="1"/>
    <col min="5378" max="5378" width="41" style="17" customWidth="1"/>
    <col min="5379" max="5379" width="34.140625" style="17" customWidth="1"/>
    <col min="5380" max="5380" width="12.7109375" style="17" customWidth="1"/>
    <col min="5381" max="5381" width="9.140625" style="17" customWidth="1"/>
    <col min="5382" max="5382" width="12" style="17" customWidth="1"/>
    <col min="5383" max="5632" width="8.7109375" style="17"/>
    <col min="5633" max="5633" width="0.85546875" style="17" customWidth="1"/>
    <col min="5634" max="5634" width="41" style="17" customWidth="1"/>
    <col min="5635" max="5635" width="34.140625" style="17" customWidth="1"/>
    <col min="5636" max="5636" width="12.7109375" style="17" customWidth="1"/>
    <col min="5637" max="5637" width="9.140625" style="17" customWidth="1"/>
    <col min="5638" max="5638" width="12" style="17" customWidth="1"/>
    <col min="5639" max="5888" width="8.7109375" style="17"/>
    <col min="5889" max="5889" width="0.85546875" style="17" customWidth="1"/>
    <col min="5890" max="5890" width="41" style="17" customWidth="1"/>
    <col min="5891" max="5891" width="34.140625" style="17" customWidth="1"/>
    <col min="5892" max="5892" width="12.7109375" style="17" customWidth="1"/>
    <col min="5893" max="5893" width="9.140625" style="17" customWidth="1"/>
    <col min="5894" max="5894" width="12" style="17" customWidth="1"/>
    <col min="5895" max="6144" width="8.7109375" style="17"/>
    <col min="6145" max="6145" width="0.85546875" style="17" customWidth="1"/>
    <col min="6146" max="6146" width="41" style="17" customWidth="1"/>
    <col min="6147" max="6147" width="34.140625" style="17" customWidth="1"/>
    <col min="6148" max="6148" width="12.7109375" style="17" customWidth="1"/>
    <col min="6149" max="6149" width="9.140625" style="17" customWidth="1"/>
    <col min="6150" max="6150" width="12" style="17" customWidth="1"/>
    <col min="6151" max="6400" width="8.7109375" style="17"/>
    <col min="6401" max="6401" width="0.85546875" style="17" customWidth="1"/>
    <col min="6402" max="6402" width="41" style="17" customWidth="1"/>
    <col min="6403" max="6403" width="34.140625" style="17" customWidth="1"/>
    <col min="6404" max="6404" width="12.7109375" style="17" customWidth="1"/>
    <col min="6405" max="6405" width="9.140625" style="17" customWidth="1"/>
    <col min="6406" max="6406" width="12" style="17" customWidth="1"/>
    <col min="6407" max="6656" width="8.7109375" style="17"/>
    <col min="6657" max="6657" width="0.85546875" style="17" customWidth="1"/>
    <col min="6658" max="6658" width="41" style="17" customWidth="1"/>
    <col min="6659" max="6659" width="34.140625" style="17" customWidth="1"/>
    <col min="6660" max="6660" width="12.7109375" style="17" customWidth="1"/>
    <col min="6661" max="6661" width="9.140625" style="17" customWidth="1"/>
    <col min="6662" max="6662" width="12" style="17" customWidth="1"/>
    <col min="6663" max="6912" width="8.7109375" style="17"/>
    <col min="6913" max="6913" width="0.85546875" style="17" customWidth="1"/>
    <col min="6914" max="6914" width="41" style="17" customWidth="1"/>
    <col min="6915" max="6915" width="34.140625" style="17" customWidth="1"/>
    <col min="6916" max="6916" width="12.7109375" style="17" customWidth="1"/>
    <col min="6917" max="6917" width="9.140625" style="17" customWidth="1"/>
    <col min="6918" max="6918" width="12" style="17" customWidth="1"/>
    <col min="6919" max="7168" width="8.7109375" style="17"/>
    <col min="7169" max="7169" width="0.85546875" style="17" customWidth="1"/>
    <col min="7170" max="7170" width="41" style="17" customWidth="1"/>
    <col min="7171" max="7171" width="34.140625" style="17" customWidth="1"/>
    <col min="7172" max="7172" width="12.7109375" style="17" customWidth="1"/>
    <col min="7173" max="7173" width="9.140625" style="17" customWidth="1"/>
    <col min="7174" max="7174" width="12" style="17" customWidth="1"/>
    <col min="7175" max="7424" width="8.7109375" style="17"/>
    <col min="7425" max="7425" width="0.85546875" style="17" customWidth="1"/>
    <col min="7426" max="7426" width="41" style="17" customWidth="1"/>
    <col min="7427" max="7427" width="34.140625" style="17" customWidth="1"/>
    <col min="7428" max="7428" width="12.7109375" style="17" customWidth="1"/>
    <col min="7429" max="7429" width="9.140625" style="17" customWidth="1"/>
    <col min="7430" max="7430" width="12" style="17" customWidth="1"/>
    <col min="7431" max="7680" width="8.7109375" style="17"/>
    <col min="7681" max="7681" width="0.85546875" style="17" customWidth="1"/>
    <col min="7682" max="7682" width="41" style="17" customWidth="1"/>
    <col min="7683" max="7683" width="34.140625" style="17" customWidth="1"/>
    <col min="7684" max="7684" width="12.7109375" style="17" customWidth="1"/>
    <col min="7685" max="7685" width="9.140625" style="17" customWidth="1"/>
    <col min="7686" max="7686" width="12" style="17" customWidth="1"/>
    <col min="7687" max="7936" width="8.7109375" style="17"/>
    <col min="7937" max="7937" width="0.85546875" style="17" customWidth="1"/>
    <col min="7938" max="7938" width="41" style="17" customWidth="1"/>
    <col min="7939" max="7939" width="34.140625" style="17" customWidth="1"/>
    <col min="7940" max="7940" width="12.7109375" style="17" customWidth="1"/>
    <col min="7941" max="7941" width="9.140625" style="17" customWidth="1"/>
    <col min="7942" max="7942" width="12" style="17" customWidth="1"/>
    <col min="7943" max="8192" width="8.7109375" style="17"/>
    <col min="8193" max="8193" width="0.85546875" style="17" customWidth="1"/>
    <col min="8194" max="8194" width="41" style="17" customWidth="1"/>
    <col min="8195" max="8195" width="34.140625" style="17" customWidth="1"/>
    <col min="8196" max="8196" width="12.7109375" style="17" customWidth="1"/>
    <col min="8197" max="8197" width="9.140625" style="17" customWidth="1"/>
    <col min="8198" max="8198" width="12" style="17" customWidth="1"/>
    <col min="8199" max="8448" width="8.7109375" style="17"/>
    <col min="8449" max="8449" width="0.85546875" style="17" customWidth="1"/>
    <col min="8450" max="8450" width="41" style="17" customWidth="1"/>
    <col min="8451" max="8451" width="34.140625" style="17" customWidth="1"/>
    <col min="8452" max="8452" width="12.7109375" style="17" customWidth="1"/>
    <col min="8453" max="8453" width="9.140625" style="17" customWidth="1"/>
    <col min="8454" max="8454" width="12" style="17" customWidth="1"/>
    <col min="8455" max="8704" width="8.7109375" style="17"/>
    <col min="8705" max="8705" width="0.85546875" style="17" customWidth="1"/>
    <col min="8706" max="8706" width="41" style="17" customWidth="1"/>
    <col min="8707" max="8707" width="34.140625" style="17" customWidth="1"/>
    <col min="8708" max="8708" width="12.7109375" style="17" customWidth="1"/>
    <col min="8709" max="8709" width="9.140625" style="17" customWidth="1"/>
    <col min="8710" max="8710" width="12" style="17" customWidth="1"/>
    <col min="8711" max="8960" width="8.7109375" style="17"/>
    <col min="8961" max="8961" width="0.85546875" style="17" customWidth="1"/>
    <col min="8962" max="8962" width="41" style="17" customWidth="1"/>
    <col min="8963" max="8963" width="34.140625" style="17" customWidth="1"/>
    <col min="8964" max="8964" width="12.7109375" style="17" customWidth="1"/>
    <col min="8965" max="8965" width="9.140625" style="17" customWidth="1"/>
    <col min="8966" max="8966" width="12" style="17" customWidth="1"/>
    <col min="8967" max="9216" width="8.7109375" style="17"/>
    <col min="9217" max="9217" width="0.85546875" style="17" customWidth="1"/>
    <col min="9218" max="9218" width="41" style="17" customWidth="1"/>
    <col min="9219" max="9219" width="34.140625" style="17" customWidth="1"/>
    <col min="9220" max="9220" width="12.7109375" style="17" customWidth="1"/>
    <col min="9221" max="9221" width="9.140625" style="17" customWidth="1"/>
    <col min="9222" max="9222" width="12" style="17" customWidth="1"/>
    <col min="9223" max="9472" width="8.7109375" style="17"/>
    <col min="9473" max="9473" width="0.85546875" style="17" customWidth="1"/>
    <col min="9474" max="9474" width="41" style="17" customWidth="1"/>
    <col min="9475" max="9475" width="34.140625" style="17" customWidth="1"/>
    <col min="9476" max="9476" width="12.7109375" style="17" customWidth="1"/>
    <col min="9477" max="9477" width="9.140625" style="17" customWidth="1"/>
    <col min="9478" max="9478" width="12" style="17" customWidth="1"/>
    <col min="9479" max="9728" width="8.7109375" style="17"/>
    <col min="9729" max="9729" width="0.85546875" style="17" customWidth="1"/>
    <col min="9730" max="9730" width="41" style="17" customWidth="1"/>
    <col min="9731" max="9731" width="34.140625" style="17" customWidth="1"/>
    <col min="9732" max="9732" width="12.7109375" style="17" customWidth="1"/>
    <col min="9733" max="9733" width="9.140625" style="17" customWidth="1"/>
    <col min="9734" max="9734" width="12" style="17" customWidth="1"/>
    <col min="9735" max="9984" width="8.7109375" style="17"/>
    <col min="9985" max="9985" width="0.85546875" style="17" customWidth="1"/>
    <col min="9986" max="9986" width="41" style="17" customWidth="1"/>
    <col min="9987" max="9987" width="34.140625" style="17" customWidth="1"/>
    <col min="9988" max="9988" width="12.7109375" style="17" customWidth="1"/>
    <col min="9989" max="9989" width="9.140625" style="17" customWidth="1"/>
    <col min="9990" max="9990" width="12" style="17" customWidth="1"/>
    <col min="9991" max="10240" width="8.7109375" style="17"/>
    <col min="10241" max="10241" width="0.85546875" style="17" customWidth="1"/>
    <col min="10242" max="10242" width="41" style="17" customWidth="1"/>
    <col min="10243" max="10243" width="34.140625" style="17" customWidth="1"/>
    <col min="10244" max="10244" width="12.7109375" style="17" customWidth="1"/>
    <col min="10245" max="10245" width="9.140625" style="17" customWidth="1"/>
    <col min="10246" max="10246" width="12" style="17" customWidth="1"/>
    <col min="10247" max="10496" width="8.7109375" style="17"/>
    <col min="10497" max="10497" width="0.85546875" style="17" customWidth="1"/>
    <col min="10498" max="10498" width="41" style="17" customWidth="1"/>
    <col min="10499" max="10499" width="34.140625" style="17" customWidth="1"/>
    <col min="10500" max="10500" width="12.7109375" style="17" customWidth="1"/>
    <col min="10501" max="10501" width="9.140625" style="17" customWidth="1"/>
    <col min="10502" max="10502" width="12" style="17" customWidth="1"/>
    <col min="10503" max="10752" width="8.7109375" style="17"/>
    <col min="10753" max="10753" width="0.85546875" style="17" customWidth="1"/>
    <col min="10754" max="10754" width="41" style="17" customWidth="1"/>
    <col min="10755" max="10755" width="34.140625" style="17" customWidth="1"/>
    <col min="10756" max="10756" width="12.7109375" style="17" customWidth="1"/>
    <col min="10757" max="10757" width="9.140625" style="17" customWidth="1"/>
    <col min="10758" max="10758" width="12" style="17" customWidth="1"/>
    <col min="10759" max="11008" width="8.7109375" style="17"/>
    <col min="11009" max="11009" width="0.85546875" style="17" customWidth="1"/>
    <col min="11010" max="11010" width="41" style="17" customWidth="1"/>
    <col min="11011" max="11011" width="34.140625" style="17" customWidth="1"/>
    <col min="11012" max="11012" width="12.7109375" style="17" customWidth="1"/>
    <col min="11013" max="11013" width="9.140625" style="17" customWidth="1"/>
    <col min="11014" max="11014" width="12" style="17" customWidth="1"/>
    <col min="11015" max="11264" width="8.7109375" style="17"/>
    <col min="11265" max="11265" width="0.85546875" style="17" customWidth="1"/>
    <col min="11266" max="11266" width="41" style="17" customWidth="1"/>
    <col min="11267" max="11267" width="34.140625" style="17" customWidth="1"/>
    <col min="11268" max="11268" width="12.7109375" style="17" customWidth="1"/>
    <col min="11269" max="11269" width="9.140625" style="17" customWidth="1"/>
    <col min="11270" max="11270" width="12" style="17" customWidth="1"/>
    <col min="11271" max="11520" width="8.7109375" style="17"/>
    <col min="11521" max="11521" width="0.85546875" style="17" customWidth="1"/>
    <col min="11522" max="11522" width="41" style="17" customWidth="1"/>
    <col min="11523" max="11523" width="34.140625" style="17" customWidth="1"/>
    <col min="11524" max="11524" width="12.7109375" style="17" customWidth="1"/>
    <col min="11525" max="11525" width="9.140625" style="17" customWidth="1"/>
    <col min="11526" max="11526" width="12" style="17" customWidth="1"/>
    <col min="11527" max="11776" width="8.7109375" style="17"/>
    <col min="11777" max="11777" width="0.85546875" style="17" customWidth="1"/>
    <col min="11778" max="11778" width="41" style="17" customWidth="1"/>
    <col min="11779" max="11779" width="34.140625" style="17" customWidth="1"/>
    <col min="11780" max="11780" width="12.7109375" style="17" customWidth="1"/>
    <col min="11781" max="11781" width="9.140625" style="17" customWidth="1"/>
    <col min="11782" max="11782" width="12" style="17" customWidth="1"/>
    <col min="11783" max="12032" width="8.7109375" style="17"/>
    <col min="12033" max="12033" width="0.85546875" style="17" customWidth="1"/>
    <col min="12034" max="12034" width="41" style="17" customWidth="1"/>
    <col min="12035" max="12035" width="34.140625" style="17" customWidth="1"/>
    <col min="12036" max="12036" width="12.7109375" style="17" customWidth="1"/>
    <col min="12037" max="12037" width="9.140625" style="17" customWidth="1"/>
    <col min="12038" max="12038" width="12" style="17" customWidth="1"/>
    <col min="12039" max="12288" width="8.7109375" style="17"/>
    <col min="12289" max="12289" width="0.85546875" style="17" customWidth="1"/>
    <col min="12290" max="12290" width="41" style="17" customWidth="1"/>
    <col min="12291" max="12291" width="34.140625" style="17" customWidth="1"/>
    <col min="12292" max="12292" width="12.7109375" style="17" customWidth="1"/>
    <col min="12293" max="12293" width="9.140625" style="17" customWidth="1"/>
    <col min="12294" max="12294" width="12" style="17" customWidth="1"/>
    <col min="12295" max="12544" width="8.7109375" style="17"/>
    <col min="12545" max="12545" width="0.85546875" style="17" customWidth="1"/>
    <col min="12546" max="12546" width="41" style="17" customWidth="1"/>
    <col min="12547" max="12547" width="34.140625" style="17" customWidth="1"/>
    <col min="12548" max="12548" width="12.7109375" style="17" customWidth="1"/>
    <col min="12549" max="12549" width="9.140625" style="17" customWidth="1"/>
    <col min="12550" max="12550" width="12" style="17" customWidth="1"/>
    <col min="12551" max="12800" width="8.7109375" style="17"/>
    <col min="12801" max="12801" width="0.85546875" style="17" customWidth="1"/>
    <col min="12802" max="12802" width="41" style="17" customWidth="1"/>
    <col min="12803" max="12803" width="34.140625" style="17" customWidth="1"/>
    <col min="12804" max="12804" width="12.7109375" style="17" customWidth="1"/>
    <col min="12805" max="12805" width="9.140625" style="17" customWidth="1"/>
    <col min="12806" max="12806" width="12" style="17" customWidth="1"/>
    <col min="12807" max="13056" width="8.7109375" style="17"/>
    <col min="13057" max="13057" width="0.85546875" style="17" customWidth="1"/>
    <col min="13058" max="13058" width="41" style="17" customWidth="1"/>
    <col min="13059" max="13059" width="34.140625" style="17" customWidth="1"/>
    <col min="13060" max="13060" width="12.7109375" style="17" customWidth="1"/>
    <col min="13061" max="13061" width="9.140625" style="17" customWidth="1"/>
    <col min="13062" max="13062" width="12" style="17" customWidth="1"/>
    <col min="13063" max="13312" width="8.7109375" style="17"/>
    <col min="13313" max="13313" width="0.85546875" style="17" customWidth="1"/>
    <col min="13314" max="13314" width="41" style="17" customWidth="1"/>
    <col min="13315" max="13315" width="34.140625" style="17" customWidth="1"/>
    <col min="13316" max="13316" width="12.7109375" style="17" customWidth="1"/>
    <col min="13317" max="13317" width="9.140625" style="17" customWidth="1"/>
    <col min="13318" max="13318" width="12" style="17" customWidth="1"/>
    <col min="13319" max="13568" width="8.7109375" style="17"/>
    <col min="13569" max="13569" width="0.85546875" style="17" customWidth="1"/>
    <col min="13570" max="13570" width="41" style="17" customWidth="1"/>
    <col min="13571" max="13571" width="34.140625" style="17" customWidth="1"/>
    <col min="13572" max="13572" width="12.7109375" style="17" customWidth="1"/>
    <col min="13573" max="13573" width="9.140625" style="17" customWidth="1"/>
    <col min="13574" max="13574" width="12" style="17" customWidth="1"/>
    <col min="13575" max="13824" width="8.7109375" style="17"/>
    <col min="13825" max="13825" width="0.85546875" style="17" customWidth="1"/>
    <col min="13826" max="13826" width="41" style="17" customWidth="1"/>
    <col min="13827" max="13827" width="34.140625" style="17" customWidth="1"/>
    <col min="13828" max="13828" width="12.7109375" style="17" customWidth="1"/>
    <col min="13829" max="13829" width="9.140625" style="17" customWidth="1"/>
    <col min="13830" max="13830" width="12" style="17" customWidth="1"/>
    <col min="13831" max="14080" width="8.7109375" style="17"/>
    <col min="14081" max="14081" width="0.85546875" style="17" customWidth="1"/>
    <col min="14082" max="14082" width="41" style="17" customWidth="1"/>
    <col min="14083" max="14083" width="34.140625" style="17" customWidth="1"/>
    <col min="14084" max="14084" width="12.7109375" style="17" customWidth="1"/>
    <col min="14085" max="14085" width="9.140625" style="17" customWidth="1"/>
    <col min="14086" max="14086" width="12" style="17" customWidth="1"/>
    <col min="14087" max="14336" width="8.7109375" style="17"/>
    <col min="14337" max="14337" width="0.85546875" style="17" customWidth="1"/>
    <col min="14338" max="14338" width="41" style="17" customWidth="1"/>
    <col min="14339" max="14339" width="34.140625" style="17" customWidth="1"/>
    <col min="14340" max="14340" width="12.7109375" style="17" customWidth="1"/>
    <col min="14341" max="14341" width="9.140625" style="17" customWidth="1"/>
    <col min="14342" max="14342" width="12" style="17" customWidth="1"/>
    <col min="14343" max="14592" width="8.7109375" style="17"/>
    <col min="14593" max="14593" width="0.85546875" style="17" customWidth="1"/>
    <col min="14594" max="14594" width="41" style="17" customWidth="1"/>
    <col min="14595" max="14595" width="34.140625" style="17" customWidth="1"/>
    <col min="14596" max="14596" width="12.7109375" style="17" customWidth="1"/>
    <col min="14597" max="14597" width="9.140625" style="17" customWidth="1"/>
    <col min="14598" max="14598" width="12" style="17" customWidth="1"/>
    <col min="14599" max="14848" width="8.7109375" style="17"/>
    <col min="14849" max="14849" width="0.85546875" style="17" customWidth="1"/>
    <col min="14850" max="14850" width="41" style="17" customWidth="1"/>
    <col min="14851" max="14851" width="34.140625" style="17" customWidth="1"/>
    <col min="14852" max="14852" width="12.7109375" style="17" customWidth="1"/>
    <col min="14853" max="14853" width="9.140625" style="17" customWidth="1"/>
    <col min="14854" max="14854" width="12" style="17" customWidth="1"/>
    <col min="14855" max="15104" width="8.7109375" style="17"/>
    <col min="15105" max="15105" width="0.85546875" style="17" customWidth="1"/>
    <col min="15106" max="15106" width="41" style="17" customWidth="1"/>
    <col min="15107" max="15107" width="34.140625" style="17" customWidth="1"/>
    <col min="15108" max="15108" width="12.7109375" style="17" customWidth="1"/>
    <col min="15109" max="15109" width="9.140625" style="17" customWidth="1"/>
    <col min="15110" max="15110" width="12" style="17" customWidth="1"/>
    <col min="15111" max="15360" width="8.7109375" style="17"/>
    <col min="15361" max="15361" width="0.85546875" style="17" customWidth="1"/>
    <col min="15362" max="15362" width="41" style="17" customWidth="1"/>
    <col min="15363" max="15363" width="34.140625" style="17" customWidth="1"/>
    <col min="15364" max="15364" width="12.7109375" style="17" customWidth="1"/>
    <col min="15365" max="15365" width="9.140625" style="17" customWidth="1"/>
    <col min="15366" max="15366" width="12" style="17" customWidth="1"/>
    <col min="15367" max="15616" width="8.7109375" style="17"/>
    <col min="15617" max="15617" width="0.85546875" style="17" customWidth="1"/>
    <col min="15618" max="15618" width="41" style="17" customWidth="1"/>
    <col min="15619" max="15619" width="34.140625" style="17" customWidth="1"/>
    <col min="15620" max="15620" width="12.7109375" style="17" customWidth="1"/>
    <col min="15621" max="15621" width="9.140625" style="17" customWidth="1"/>
    <col min="15622" max="15622" width="12" style="17" customWidth="1"/>
    <col min="15623" max="15872" width="8.7109375" style="17"/>
    <col min="15873" max="15873" width="0.85546875" style="17" customWidth="1"/>
    <col min="15874" max="15874" width="41" style="17" customWidth="1"/>
    <col min="15875" max="15875" width="34.140625" style="17" customWidth="1"/>
    <col min="15876" max="15876" width="12.7109375" style="17" customWidth="1"/>
    <col min="15877" max="15877" width="9.140625" style="17" customWidth="1"/>
    <col min="15878" max="15878" width="12" style="17" customWidth="1"/>
    <col min="15879" max="16128" width="8.7109375" style="17"/>
    <col min="16129" max="16129" width="0.85546875" style="17" customWidth="1"/>
    <col min="16130" max="16130" width="41" style="17" customWidth="1"/>
    <col min="16131" max="16131" width="34.140625" style="17" customWidth="1"/>
    <col min="16132" max="16132" width="12.7109375" style="17" customWidth="1"/>
    <col min="16133" max="16133" width="9.140625" style="17" customWidth="1"/>
    <col min="16134" max="16134" width="12" style="17" customWidth="1"/>
    <col min="16135" max="16384" width="8.7109375" style="17"/>
  </cols>
  <sheetData>
    <row r="1" spans="1:9" customFormat="1" ht="15" x14ac:dyDescent="0.25">
      <c r="A1" s="13" t="s">
        <v>0</v>
      </c>
      <c r="B1" s="14" t="s">
        <v>1</v>
      </c>
      <c r="C1" s="15"/>
      <c r="D1" s="15"/>
      <c r="E1" s="15"/>
      <c r="F1" s="15"/>
      <c r="G1" s="15"/>
    </row>
    <row r="2" spans="1:9" customFormat="1" ht="15.75" x14ac:dyDescent="0.25">
      <c r="A2" s="13" t="s">
        <v>2</v>
      </c>
      <c r="B2" s="14" t="s">
        <v>3</v>
      </c>
      <c r="C2" s="62" t="s">
        <v>312</v>
      </c>
      <c r="D2" s="62"/>
      <c r="E2" s="62"/>
      <c r="F2" s="62"/>
      <c r="G2" s="62"/>
      <c r="H2" s="63"/>
      <c r="I2" s="63"/>
    </row>
    <row r="3" spans="1:9" customFormat="1" ht="15" x14ac:dyDescent="0.25">
      <c r="A3" s="13" t="s">
        <v>4</v>
      </c>
      <c r="B3" s="16">
        <v>45565</v>
      </c>
      <c r="C3" s="64" t="s">
        <v>47</v>
      </c>
      <c r="D3" s="15"/>
      <c r="E3" s="15"/>
      <c r="F3" s="15"/>
      <c r="G3" s="15"/>
    </row>
    <row r="4" spans="1:9" customFormat="1" ht="15" x14ac:dyDescent="0.25">
      <c r="A4" s="13" t="s">
        <v>5</v>
      </c>
      <c r="B4" s="1" t="s">
        <v>6</v>
      </c>
      <c r="C4" s="65" t="s">
        <v>48</v>
      </c>
      <c r="D4" s="66"/>
      <c r="E4" s="66"/>
      <c r="F4" s="66"/>
      <c r="G4" s="66"/>
    </row>
    <row r="8" spans="1:9" ht="57" x14ac:dyDescent="0.3">
      <c r="A8" s="20"/>
      <c r="B8" s="21"/>
      <c r="C8" s="67" t="s">
        <v>49</v>
      </c>
      <c r="D8" s="23" t="s">
        <v>50</v>
      </c>
      <c r="E8" s="23" t="s">
        <v>51</v>
      </c>
      <c r="F8" s="23" t="s">
        <v>52</v>
      </c>
      <c r="G8" s="23" t="s">
        <v>53</v>
      </c>
    </row>
    <row r="9" spans="1:9" ht="16.5" x14ac:dyDescent="0.3">
      <c r="B9" s="26"/>
      <c r="C9" s="27">
        <v>1</v>
      </c>
      <c r="D9" s="27">
        <f>SUM(E10:E18)</f>
        <v>31</v>
      </c>
      <c r="E9" s="28"/>
      <c r="F9" s="28">
        <f>'Selectie refurbishment'!J10</f>
        <v>0</v>
      </c>
      <c r="G9" s="28">
        <f>F9*D9</f>
        <v>0</v>
      </c>
    </row>
    <row r="10" spans="1:9" ht="16.5" x14ac:dyDescent="0.3">
      <c r="B10" s="26"/>
      <c r="C10" s="99" t="s">
        <v>54</v>
      </c>
      <c r="D10" s="100"/>
      <c r="E10" s="68">
        <v>31</v>
      </c>
      <c r="F10" s="34"/>
      <c r="G10" s="34"/>
    </row>
    <row r="11" spans="1:9" ht="16.5" x14ac:dyDescent="0.3">
      <c r="B11" s="26"/>
      <c r="C11" s="99" t="s">
        <v>55</v>
      </c>
      <c r="D11" s="100"/>
      <c r="E11" s="37"/>
      <c r="F11" s="38"/>
      <c r="G11" s="38"/>
    </row>
    <row r="12" spans="1:9" ht="16.5" x14ac:dyDescent="0.3">
      <c r="B12" s="26"/>
      <c r="C12" s="99" t="s">
        <v>56</v>
      </c>
      <c r="D12" s="100"/>
      <c r="E12" s="37"/>
      <c r="F12" s="38"/>
      <c r="G12" s="38"/>
    </row>
    <row r="13" spans="1:9" ht="16.5" x14ac:dyDescent="0.3">
      <c r="B13" s="26"/>
      <c r="C13" s="99" t="s">
        <v>57</v>
      </c>
      <c r="D13" s="100"/>
      <c r="E13" s="37"/>
      <c r="F13" s="38"/>
      <c r="G13" s="38"/>
    </row>
    <row r="14" spans="1:9" ht="16.5" x14ac:dyDescent="0.3">
      <c r="B14" s="26"/>
      <c r="C14" s="99" t="s">
        <v>58</v>
      </c>
      <c r="D14" s="100"/>
      <c r="E14" s="37"/>
      <c r="F14" s="38"/>
      <c r="G14" s="38"/>
    </row>
    <row r="15" spans="1:9" ht="16.5" x14ac:dyDescent="0.3">
      <c r="B15" s="26"/>
      <c r="C15" s="99" t="s">
        <v>59</v>
      </c>
      <c r="D15" s="100"/>
      <c r="E15" s="37"/>
      <c r="F15" s="38"/>
      <c r="G15" s="38"/>
    </row>
    <row r="16" spans="1:9" ht="16.5" x14ac:dyDescent="0.3">
      <c r="B16" s="26"/>
      <c r="C16" s="99" t="s">
        <v>60</v>
      </c>
      <c r="D16" s="100"/>
      <c r="E16" s="37"/>
      <c r="F16" s="38"/>
      <c r="G16" s="38"/>
    </row>
    <row r="17" spans="1:7" ht="16.5" x14ac:dyDescent="0.3">
      <c r="B17" s="26"/>
      <c r="C17" s="99" t="s">
        <v>61</v>
      </c>
      <c r="D17" s="100"/>
      <c r="E17" s="37"/>
      <c r="F17" s="38"/>
      <c r="G17" s="38"/>
    </row>
    <row r="18" spans="1:7" ht="16.5" x14ac:dyDescent="0.3">
      <c r="B18" s="26"/>
      <c r="C18" s="99" t="s">
        <v>62</v>
      </c>
      <c r="D18" s="100"/>
      <c r="E18" s="37"/>
      <c r="F18" s="38"/>
      <c r="G18" s="38"/>
    </row>
    <row r="19" spans="1:7" ht="16.5" x14ac:dyDescent="0.3">
      <c r="B19" s="26"/>
      <c r="C19" s="99"/>
      <c r="D19" s="100"/>
      <c r="E19" s="37"/>
      <c r="F19" s="38"/>
      <c r="G19" s="38"/>
    </row>
    <row r="20" spans="1:7" ht="16.5" x14ac:dyDescent="0.3">
      <c r="B20" s="26"/>
      <c r="C20" s="99"/>
      <c r="D20" s="100"/>
      <c r="E20" s="37"/>
      <c r="F20" s="38"/>
      <c r="G20" s="38"/>
    </row>
    <row r="21" spans="1:7" ht="16.5" x14ac:dyDescent="0.3">
      <c r="B21" s="39"/>
      <c r="C21" s="101"/>
      <c r="D21" s="102"/>
      <c r="E21" s="40"/>
      <c r="F21" s="41"/>
      <c r="G21" s="41"/>
    </row>
    <row r="23" spans="1:7" ht="57" x14ac:dyDescent="0.3">
      <c r="A23" s="20"/>
      <c r="B23" s="21"/>
      <c r="C23" s="67" t="s">
        <v>63</v>
      </c>
      <c r="D23" s="23" t="s">
        <v>50</v>
      </c>
      <c r="E23" s="23" t="s">
        <v>51</v>
      </c>
      <c r="F23" s="23" t="s">
        <v>52</v>
      </c>
      <c r="G23" s="23" t="s">
        <v>53</v>
      </c>
    </row>
    <row r="24" spans="1:7" ht="16.5" x14ac:dyDescent="0.3">
      <c r="B24" s="26"/>
      <c r="C24" s="27">
        <v>2</v>
      </c>
      <c r="D24" s="27">
        <f>SUM(E25:E33)</f>
        <v>9</v>
      </c>
      <c r="E24" s="28"/>
      <c r="F24" s="28">
        <f>'Selectie refurbishment'!J10</f>
        <v>0</v>
      </c>
      <c r="G24" s="28">
        <f>F24*D24</f>
        <v>0</v>
      </c>
    </row>
    <row r="25" spans="1:7" ht="16.5" x14ac:dyDescent="0.3">
      <c r="B25" s="26"/>
      <c r="C25" s="99" t="s">
        <v>54</v>
      </c>
      <c r="D25" s="100"/>
      <c r="E25" s="68">
        <v>5</v>
      </c>
      <c r="F25" s="34"/>
      <c r="G25" s="34"/>
    </row>
    <row r="26" spans="1:7" ht="16.5" x14ac:dyDescent="0.3">
      <c r="B26" s="26"/>
      <c r="C26" s="99" t="s">
        <v>55</v>
      </c>
      <c r="D26" s="100"/>
      <c r="E26" s="37">
        <v>4</v>
      </c>
      <c r="F26" s="38"/>
      <c r="G26" s="38"/>
    </row>
    <row r="27" spans="1:7" ht="16.5" x14ac:dyDescent="0.3">
      <c r="B27" s="26"/>
      <c r="C27" s="99" t="s">
        <v>56</v>
      </c>
      <c r="D27" s="100"/>
      <c r="E27" s="37"/>
      <c r="F27" s="38"/>
      <c r="G27" s="38"/>
    </row>
    <row r="28" spans="1:7" ht="16.5" x14ac:dyDescent="0.3">
      <c r="B28" s="26"/>
      <c r="C28" s="99" t="s">
        <v>57</v>
      </c>
      <c r="D28" s="100"/>
      <c r="E28" s="37"/>
      <c r="F28" s="38"/>
      <c r="G28" s="38"/>
    </row>
    <row r="29" spans="1:7" ht="16.5" x14ac:dyDescent="0.3">
      <c r="B29" s="26"/>
      <c r="C29" s="99" t="s">
        <v>58</v>
      </c>
      <c r="D29" s="100"/>
      <c r="E29" s="37"/>
      <c r="F29" s="38"/>
      <c r="G29" s="38"/>
    </row>
    <row r="30" spans="1:7" ht="16.5" x14ac:dyDescent="0.3">
      <c r="B30" s="26"/>
      <c r="C30" s="99" t="s">
        <v>59</v>
      </c>
      <c r="D30" s="100"/>
      <c r="E30" s="37"/>
      <c r="F30" s="38"/>
      <c r="G30" s="38"/>
    </row>
    <row r="31" spans="1:7" ht="16.5" x14ac:dyDescent="0.3">
      <c r="B31" s="26"/>
      <c r="C31" s="99" t="s">
        <v>60</v>
      </c>
      <c r="D31" s="100"/>
      <c r="E31" s="37"/>
      <c r="F31" s="38"/>
      <c r="G31" s="38"/>
    </row>
    <row r="32" spans="1:7" ht="16.5" x14ac:dyDescent="0.3">
      <c r="B32" s="26"/>
      <c r="C32" s="99" t="s">
        <v>61</v>
      </c>
      <c r="D32" s="100"/>
      <c r="E32" s="37"/>
      <c r="F32" s="38"/>
      <c r="G32" s="38"/>
    </row>
    <row r="33" spans="1:7" ht="16.5" x14ac:dyDescent="0.3">
      <c r="B33" s="26"/>
      <c r="C33" s="99" t="s">
        <v>62</v>
      </c>
      <c r="D33" s="100"/>
      <c r="E33" s="37"/>
      <c r="F33" s="38"/>
      <c r="G33" s="38"/>
    </row>
    <row r="34" spans="1:7" ht="16.5" x14ac:dyDescent="0.3">
      <c r="B34" s="26"/>
      <c r="C34" s="99"/>
      <c r="D34" s="100"/>
      <c r="E34" s="37"/>
      <c r="F34" s="38"/>
      <c r="G34" s="38"/>
    </row>
    <row r="35" spans="1:7" ht="16.5" x14ac:dyDescent="0.3">
      <c r="B35" s="26"/>
      <c r="C35" s="99" t="s">
        <v>64</v>
      </c>
      <c r="D35" s="100"/>
      <c r="E35" s="37"/>
      <c r="F35" s="38"/>
      <c r="G35" s="38"/>
    </row>
    <row r="36" spans="1:7" ht="16.5" x14ac:dyDescent="0.3">
      <c r="B36" s="39"/>
      <c r="C36" s="101"/>
      <c r="D36" s="102"/>
      <c r="E36" s="40"/>
      <c r="F36" s="41"/>
      <c r="G36" s="41"/>
    </row>
    <row r="38" spans="1:7" ht="57" x14ac:dyDescent="0.3">
      <c r="A38" s="20"/>
      <c r="B38" s="21"/>
      <c r="C38" s="67" t="s">
        <v>65</v>
      </c>
      <c r="D38" s="23" t="s">
        <v>50</v>
      </c>
      <c r="E38" s="23" t="s">
        <v>51</v>
      </c>
      <c r="F38" s="23" t="s">
        <v>52</v>
      </c>
      <c r="G38" s="23" t="s">
        <v>53</v>
      </c>
    </row>
    <row r="39" spans="1:7" ht="16.5" x14ac:dyDescent="0.3">
      <c r="B39" s="26"/>
      <c r="C39" s="27">
        <v>3</v>
      </c>
      <c r="D39" s="27">
        <f>SUM(E40:E48)</f>
        <v>7</v>
      </c>
      <c r="E39" s="28"/>
      <c r="F39" s="28">
        <f>'Selectie refurbishment'!J10</f>
        <v>0</v>
      </c>
      <c r="G39" s="28">
        <f>F39*D39</f>
        <v>0</v>
      </c>
    </row>
    <row r="40" spans="1:7" ht="16.5" x14ac:dyDescent="0.3">
      <c r="B40" s="26"/>
      <c r="C40" s="99" t="s">
        <v>54</v>
      </c>
      <c r="D40" s="100"/>
      <c r="E40" s="68">
        <v>2</v>
      </c>
      <c r="F40" s="34"/>
      <c r="G40" s="34"/>
    </row>
    <row r="41" spans="1:7" ht="16.5" x14ac:dyDescent="0.3">
      <c r="B41" s="26"/>
      <c r="C41" s="99" t="s">
        <v>55</v>
      </c>
      <c r="D41" s="100"/>
      <c r="E41" s="37">
        <v>5</v>
      </c>
      <c r="F41" s="38"/>
      <c r="G41" s="38"/>
    </row>
    <row r="42" spans="1:7" ht="16.5" x14ac:dyDescent="0.3">
      <c r="B42" s="26"/>
      <c r="C42" s="99" t="s">
        <v>56</v>
      </c>
      <c r="D42" s="100"/>
      <c r="E42" s="37"/>
      <c r="F42" s="38"/>
      <c r="G42" s="38"/>
    </row>
    <row r="43" spans="1:7" ht="16.5" x14ac:dyDescent="0.3">
      <c r="B43" s="26"/>
      <c r="C43" s="99" t="s">
        <v>57</v>
      </c>
      <c r="D43" s="100"/>
      <c r="E43" s="37"/>
      <c r="F43" s="38"/>
      <c r="G43" s="38"/>
    </row>
    <row r="44" spans="1:7" ht="16.5" x14ac:dyDescent="0.3">
      <c r="B44" s="26"/>
      <c r="C44" s="99" t="s">
        <v>58</v>
      </c>
      <c r="D44" s="100"/>
      <c r="E44" s="37"/>
      <c r="F44" s="38"/>
      <c r="G44" s="38"/>
    </row>
    <row r="45" spans="1:7" ht="16.5" x14ac:dyDescent="0.3">
      <c r="B45" s="26"/>
      <c r="C45" s="99" t="s">
        <v>59</v>
      </c>
      <c r="D45" s="100"/>
      <c r="E45" s="37"/>
      <c r="F45" s="38"/>
      <c r="G45" s="38"/>
    </row>
    <row r="46" spans="1:7" ht="16.5" x14ac:dyDescent="0.3">
      <c r="B46" s="26"/>
      <c r="C46" s="99" t="s">
        <v>60</v>
      </c>
      <c r="D46" s="100"/>
      <c r="E46" s="37"/>
      <c r="F46" s="38"/>
      <c r="G46" s="38"/>
    </row>
    <row r="47" spans="1:7" ht="16.5" x14ac:dyDescent="0.3">
      <c r="B47" s="26"/>
      <c r="C47" s="99" t="s">
        <v>61</v>
      </c>
      <c r="D47" s="100"/>
      <c r="E47" s="37"/>
      <c r="F47" s="38"/>
      <c r="G47" s="38"/>
    </row>
    <row r="48" spans="1:7" ht="16.5" x14ac:dyDescent="0.3">
      <c r="B48" s="26"/>
      <c r="C48" s="99" t="s">
        <v>62</v>
      </c>
      <c r="D48" s="100"/>
      <c r="E48" s="37"/>
      <c r="F48" s="38"/>
      <c r="G48" s="38"/>
    </row>
    <row r="49" spans="1:7" ht="16.5" x14ac:dyDescent="0.3">
      <c r="B49" s="26"/>
      <c r="C49" s="99"/>
      <c r="D49" s="100"/>
      <c r="E49" s="37"/>
      <c r="F49" s="38"/>
      <c r="G49" s="38"/>
    </row>
    <row r="50" spans="1:7" ht="16.5" x14ac:dyDescent="0.3">
      <c r="B50" s="26"/>
      <c r="C50" s="99" t="s">
        <v>66</v>
      </c>
      <c r="D50" s="100"/>
      <c r="E50" s="37"/>
      <c r="F50" s="38"/>
      <c r="G50" s="38"/>
    </row>
    <row r="51" spans="1:7" ht="16.5" x14ac:dyDescent="0.3">
      <c r="B51" s="39"/>
      <c r="C51" s="101" t="s">
        <v>67</v>
      </c>
      <c r="D51" s="102"/>
      <c r="E51" s="40"/>
      <c r="F51" s="41"/>
      <c r="G51" s="41"/>
    </row>
    <row r="52" spans="1:7" ht="16.5" x14ac:dyDescent="0.3">
      <c r="B52" s="69"/>
      <c r="C52" s="31"/>
      <c r="D52" s="31"/>
    </row>
    <row r="53" spans="1:7" ht="57" x14ac:dyDescent="0.3">
      <c r="A53" s="20"/>
      <c r="B53" s="21"/>
      <c r="C53" s="67" t="s">
        <v>68</v>
      </c>
      <c r="D53" s="23" t="s">
        <v>50</v>
      </c>
      <c r="E53" s="23" t="s">
        <v>51</v>
      </c>
      <c r="F53" s="23" t="s">
        <v>52</v>
      </c>
      <c r="G53" s="23" t="s">
        <v>53</v>
      </c>
    </row>
    <row r="54" spans="1:7" ht="16.5" x14ac:dyDescent="0.3">
      <c r="B54" s="26"/>
      <c r="C54" s="27">
        <v>4</v>
      </c>
      <c r="D54" s="27">
        <f>SUM(E55:E63)</f>
        <v>5</v>
      </c>
      <c r="E54" s="28"/>
      <c r="F54" s="28">
        <f>'Selectie refurbishment'!J10</f>
        <v>0</v>
      </c>
      <c r="G54" s="28">
        <f>F54*D54</f>
        <v>0</v>
      </c>
    </row>
    <row r="55" spans="1:7" ht="16.5" x14ac:dyDescent="0.3">
      <c r="B55" s="26"/>
      <c r="C55" s="99" t="s">
        <v>54</v>
      </c>
      <c r="D55" s="100"/>
      <c r="E55" s="68">
        <v>5</v>
      </c>
      <c r="F55" s="34"/>
      <c r="G55" s="34"/>
    </row>
    <row r="56" spans="1:7" ht="16.5" x14ac:dyDescent="0.3">
      <c r="B56" s="26"/>
      <c r="C56" s="99" t="s">
        <v>55</v>
      </c>
      <c r="D56" s="100"/>
      <c r="E56" s="37"/>
      <c r="F56" s="38"/>
      <c r="G56" s="38"/>
    </row>
    <row r="57" spans="1:7" ht="16.5" x14ac:dyDescent="0.3">
      <c r="B57" s="26"/>
      <c r="C57" s="99" t="s">
        <v>56</v>
      </c>
      <c r="D57" s="100"/>
      <c r="E57" s="37"/>
      <c r="F57" s="38"/>
      <c r="G57" s="38"/>
    </row>
    <row r="58" spans="1:7" ht="16.5" x14ac:dyDescent="0.3">
      <c r="B58" s="26"/>
      <c r="C58" s="99" t="s">
        <v>57</v>
      </c>
      <c r="D58" s="100"/>
      <c r="E58" s="37"/>
      <c r="F58" s="38"/>
      <c r="G58" s="38"/>
    </row>
    <row r="59" spans="1:7" ht="16.5" x14ac:dyDescent="0.3">
      <c r="B59" s="26"/>
      <c r="C59" s="99" t="s">
        <v>58</v>
      </c>
      <c r="D59" s="100"/>
      <c r="E59" s="37"/>
      <c r="F59" s="38"/>
      <c r="G59" s="38"/>
    </row>
    <row r="60" spans="1:7" ht="16.5" x14ac:dyDescent="0.3">
      <c r="B60" s="26"/>
      <c r="C60" s="99" t="s">
        <v>59</v>
      </c>
      <c r="D60" s="100"/>
      <c r="E60" s="37"/>
      <c r="F60" s="38"/>
      <c r="G60" s="38"/>
    </row>
    <row r="61" spans="1:7" ht="16.5" x14ac:dyDescent="0.3">
      <c r="B61" s="26"/>
      <c r="C61" s="99" t="s">
        <v>60</v>
      </c>
      <c r="D61" s="100"/>
      <c r="E61" s="37"/>
      <c r="F61" s="38"/>
      <c r="G61" s="38"/>
    </row>
    <row r="62" spans="1:7" ht="16.5" x14ac:dyDescent="0.3">
      <c r="B62" s="26"/>
      <c r="C62" s="99" t="s">
        <v>61</v>
      </c>
      <c r="D62" s="100"/>
      <c r="E62" s="37"/>
      <c r="F62" s="38"/>
      <c r="G62" s="38"/>
    </row>
    <row r="63" spans="1:7" ht="16.5" x14ac:dyDescent="0.3">
      <c r="B63" s="26"/>
      <c r="C63" s="99" t="s">
        <v>62</v>
      </c>
      <c r="D63" s="100"/>
      <c r="E63" s="37"/>
      <c r="F63" s="38"/>
      <c r="G63" s="38"/>
    </row>
    <row r="64" spans="1:7" ht="16.5" x14ac:dyDescent="0.3">
      <c r="B64" s="26"/>
      <c r="C64" s="99"/>
      <c r="D64" s="100"/>
      <c r="E64" s="37"/>
      <c r="F64" s="38"/>
      <c r="G64" s="38"/>
    </row>
    <row r="65" spans="1:7" ht="16.5" x14ac:dyDescent="0.3">
      <c r="B65" s="26"/>
      <c r="C65" s="99" t="s">
        <v>69</v>
      </c>
      <c r="D65" s="100"/>
      <c r="E65" s="37"/>
      <c r="F65" s="38"/>
      <c r="G65" s="38"/>
    </row>
    <row r="66" spans="1:7" ht="16.5" x14ac:dyDescent="0.3">
      <c r="B66" s="39"/>
      <c r="C66" s="101" t="s">
        <v>70</v>
      </c>
      <c r="D66" s="102"/>
      <c r="E66" s="40"/>
      <c r="F66" s="41"/>
      <c r="G66" s="41"/>
    </row>
    <row r="67" spans="1:7" ht="16.5" x14ac:dyDescent="0.3">
      <c r="B67" s="69"/>
      <c r="C67" s="31"/>
      <c r="D67" s="31"/>
    </row>
    <row r="68" spans="1:7" ht="57" x14ac:dyDescent="0.3">
      <c r="A68" s="20"/>
      <c r="B68" s="21"/>
      <c r="C68" s="67" t="s">
        <v>71</v>
      </c>
      <c r="D68" s="23" t="s">
        <v>50</v>
      </c>
      <c r="E68" s="23" t="s">
        <v>51</v>
      </c>
      <c r="F68" s="23" t="s">
        <v>52</v>
      </c>
      <c r="G68" s="23" t="s">
        <v>53</v>
      </c>
    </row>
    <row r="69" spans="1:7" ht="16.5" x14ac:dyDescent="0.3">
      <c r="B69" s="26"/>
      <c r="C69" s="27">
        <v>5</v>
      </c>
      <c r="D69" s="27">
        <f>SUM(E70:E78)</f>
        <v>6</v>
      </c>
      <c r="E69" s="28"/>
      <c r="F69" s="28">
        <f>'Selectie refurbishment'!J10</f>
        <v>0</v>
      </c>
      <c r="G69" s="28">
        <f>F69*D69</f>
        <v>0</v>
      </c>
    </row>
    <row r="70" spans="1:7" ht="16.5" x14ac:dyDescent="0.3">
      <c r="B70" s="26"/>
      <c r="C70" s="105" t="s">
        <v>54</v>
      </c>
      <c r="D70" s="106"/>
      <c r="E70" s="68">
        <v>6</v>
      </c>
      <c r="F70" s="34"/>
      <c r="G70" s="34"/>
    </row>
    <row r="71" spans="1:7" ht="16.5" x14ac:dyDescent="0.3">
      <c r="B71" s="26"/>
      <c r="C71" s="99" t="s">
        <v>55</v>
      </c>
      <c r="D71" s="103"/>
      <c r="E71" s="37"/>
      <c r="F71" s="38"/>
      <c r="G71" s="38"/>
    </row>
    <row r="72" spans="1:7" ht="16.5" x14ac:dyDescent="0.3">
      <c r="B72" s="26"/>
      <c r="C72" s="99" t="s">
        <v>56</v>
      </c>
      <c r="D72" s="103"/>
      <c r="E72" s="37"/>
      <c r="F72" s="38"/>
      <c r="G72" s="38"/>
    </row>
    <row r="73" spans="1:7" ht="16.5" x14ac:dyDescent="0.3">
      <c r="B73" s="26"/>
      <c r="C73" s="99" t="s">
        <v>57</v>
      </c>
      <c r="D73" s="103"/>
      <c r="E73" s="37"/>
      <c r="F73" s="38"/>
      <c r="G73" s="38"/>
    </row>
    <row r="74" spans="1:7" ht="16.5" x14ac:dyDescent="0.3">
      <c r="B74" s="26"/>
      <c r="C74" s="99" t="s">
        <v>58</v>
      </c>
      <c r="D74" s="103"/>
      <c r="E74" s="37"/>
      <c r="F74" s="38"/>
      <c r="G74" s="38"/>
    </row>
    <row r="75" spans="1:7" ht="16.5" x14ac:dyDescent="0.3">
      <c r="B75" s="26"/>
      <c r="C75" s="99" t="s">
        <v>59</v>
      </c>
      <c r="D75" s="103"/>
      <c r="E75" s="37"/>
      <c r="F75" s="38"/>
      <c r="G75" s="38"/>
    </row>
    <row r="76" spans="1:7" ht="16.5" x14ac:dyDescent="0.3">
      <c r="B76" s="26"/>
      <c r="C76" s="99" t="s">
        <v>60</v>
      </c>
      <c r="D76" s="103"/>
      <c r="E76" s="37"/>
      <c r="F76" s="38"/>
      <c r="G76" s="38"/>
    </row>
    <row r="77" spans="1:7" ht="16.5" x14ac:dyDescent="0.3">
      <c r="B77" s="26"/>
      <c r="C77" s="99" t="s">
        <v>61</v>
      </c>
      <c r="D77" s="103"/>
      <c r="E77" s="37"/>
      <c r="F77" s="38"/>
      <c r="G77" s="38"/>
    </row>
    <row r="78" spans="1:7" ht="16.5" x14ac:dyDescent="0.3">
      <c r="B78" s="26"/>
      <c r="C78" s="99" t="s">
        <v>62</v>
      </c>
      <c r="D78" s="103"/>
      <c r="E78" s="37"/>
      <c r="F78" s="38"/>
      <c r="G78" s="38"/>
    </row>
    <row r="79" spans="1:7" ht="16.5" x14ac:dyDescent="0.3">
      <c r="B79" s="26"/>
      <c r="C79" s="99"/>
      <c r="D79" s="103"/>
      <c r="E79" s="37"/>
      <c r="F79" s="38"/>
      <c r="G79" s="38"/>
    </row>
    <row r="80" spans="1:7" ht="16.5" x14ac:dyDescent="0.3">
      <c r="B80" s="26"/>
      <c r="C80" s="99"/>
      <c r="D80" s="103"/>
      <c r="E80" s="37"/>
      <c r="F80" s="38"/>
      <c r="G80" s="38"/>
    </row>
    <row r="81" spans="1:7" ht="16.5" x14ac:dyDescent="0.3">
      <c r="B81" s="39"/>
      <c r="C81" s="101"/>
      <c r="D81" s="104"/>
      <c r="E81" s="40"/>
      <c r="F81" s="41"/>
      <c r="G81" s="41"/>
    </row>
    <row r="83" spans="1:7" ht="57" x14ac:dyDescent="0.3">
      <c r="A83" s="20"/>
      <c r="B83" s="21"/>
      <c r="C83" s="22" t="s">
        <v>72</v>
      </c>
      <c r="D83" s="23" t="s">
        <v>50</v>
      </c>
      <c r="E83" s="23" t="s">
        <v>51</v>
      </c>
      <c r="F83" s="23" t="s">
        <v>52</v>
      </c>
      <c r="G83" s="23" t="s">
        <v>53</v>
      </c>
    </row>
    <row r="84" spans="1:7" ht="16.5" x14ac:dyDescent="0.3">
      <c r="B84" s="26"/>
      <c r="C84" s="27">
        <v>6</v>
      </c>
      <c r="D84" s="27">
        <f>SUM(E85:E93)</f>
        <v>56</v>
      </c>
      <c r="E84" s="28"/>
      <c r="F84" s="28">
        <f>'Selectie refurbishment'!J10</f>
        <v>0</v>
      </c>
      <c r="G84" s="28">
        <f>F84*D84</f>
        <v>0</v>
      </c>
    </row>
    <row r="85" spans="1:7" ht="16.5" x14ac:dyDescent="0.3">
      <c r="B85" s="26"/>
      <c r="C85" s="99" t="s">
        <v>54</v>
      </c>
      <c r="D85" s="100"/>
      <c r="E85" s="68"/>
      <c r="F85" s="34"/>
      <c r="G85" s="34"/>
    </row>
    <row r="86" spans="1:7" ht="16.5" x14ac:dyDescent="0.3">
      <c r="B86" s="26"/>
      <c r="C86" s="99" t="s">
        <v>55</v>
      </c>
      <c r="D86" s="100"/>
      <c r="E86" s="37"/>
      <c r="F86" s="38"/>
      <c r="G86" s="38"/>
    </row>
    <row r="87" spans="1:7" ht="16.5" x14ac:dyDescent="0.3">
      <c r="B87" s="26"/>
      <c r="C87" s="99" t="s">
        <v>56</v>
      </c>
      <c r="D87" s="100"/>
      <c r="E87" s="37">
        <v>56</v>
      </c>
      <c r="F87" s="38"/>
      <c r="G87" s="38"/>
    </row>
    <row r="88" spans="1:7" ht="16.5" x14ac:dyDescent="0.3">
      <c r="B88" s="26"/>
      <c r="C88" s="99" t="s">
        <v>57</v>
      </c>
      <c r="D88" s="100"/>
      <c r="E88" s="37"/>
      <c r="F88" s="38"/>
      <c r="G88" s="38"/>
    </row>
    <row r="89" spans="1:7" ht="16.5" x14ac:dyDescent="0.3">
      <c r="B89" s="26"/>
      <c r="C89" s="99" t="s">
        <v>58</v>
      </c>
      <c r="D89" s="100"/>
      <c r="E89" s="37"/>
      <c r="F89" s="38"/>
      <c r="G89" s="38"/>
    </row>
    <row r="90" spans="1:7" ht="16.5" x14ac:dyDescent="0.3">
      <c r="B90" s="26"/>
      <c r="C90" s="99" t="s">
        <v>59</v>
      </c>
      <c r="D90" s="100"/>
      <c r="E90" s="37"/>
      <c r="F90" s="38"/>
      <c r="G90" s="38"/>
    </row>
    <row r="91" spans="1:7" ht="16.5" x14ac:dyDescent="0.3">
      <c r="B91" s="26"/>
      <c r="C91" s="99" t="s">
        <v>60</v>
      </c>
      <c r="D91" s="100"/>
      <c r="E91" s="37"/>
      <c r="F91" s="38"/>
      <c r="G91" s="38"/>
    </row>
    <row r="92" spans="1:7" ht="16.5" x14ac:dyDescent="0.3">
      <c r="B92" s="26"/>
      <c r="C92" s="99" t="s">
        <v>61</v>
      </c>
      <c r="D92" s="100"/>
      <c r="E92" s="37"/>
      <c r="F92" s="38"/>
      <c r="G92" s="38"/>
    </row>
    <row r="93" spans="1:7" ht="16.5" x14ac:dyDescent="0.3">
      <c r="B93" s="26"/>
      <c r="C93" s="99" t="s">
        <v>62</v>
      </c>
      <c r="D93" s="100"/>
      <c r="E93" s="37"/>
      <c r="F93" s="38"/>
      <c r="G93" s="38"/>
    </row>
    <row r="94" spans="1:7" ht="16.5" x14ac:dyDescent="0.3">
      <c r="B94" s="26"/>
      <c r="C94" s="99" t="s">
        <v>73</v>
      </c>
      <c r="D94" s="100"/>
      <c r="E94" s="37"/>
      <c r="F94" s="38"/>
      <c r="G94" s="38"/>
    </row>
    <row r="95" spans="1:7" ht="16.5" x14ac:dyDescent="0.3">
      <c r="B95" s="26"/>
      <c r="C95" s="99" t="s">
        <v>74</v>
      </c>
      <c r="D95" s="100"/>
      <c r="E95" s="37"/>
      <c r="F95" s="38"/>
      <c r="G95" s="38"/>
    </row>
    <row r="96" spans="1:7" ht="16.5" x14ac:dyDescent="0.3">
      <c r="B96" s="39"/>
      <c r="C96" s="101" t="s">
        <v>75</v>
      </c>
      <c r="D96" s="102"/>
      <c r="E96" s="40"/>
      <c r="F96" s="41"/>
      <c r="G96" s="41"/>
    </row>
    <row r="98" spans="1:7" ht="57" x14ac:dyDescent="0.3">
      <c r="A98" s="20"/>
      <c r="B98" s="21"/>
      <c r="C98" s="22" t="s">
        <v>76</v>
      </c>
      <c r="D98" s="23" t="s">
        <v>50</v>
      </c>
      <c r="E98" s="23" t="s">
        <v>51</v>
      </c>
      <c r="F98" s="23" t="s">
        <v>52</v>
      </c>
      <c r="G98" s="23" t="s">
        <v>53</v>
      </c>
    </row>
    <row r="99" spans="1:7" ht="16.5" x14ac:dyDescent="0.3">
      <c r="B99" s="26"/>
      <c r="C99" s="27">
        <v>8</v>
      </c>
      <c r="D99" s="27">
        <f>SUM(E100:E109)</f>
        <v>127</v>
      </c>
      <c r="E99" s="28"/>
      <c r="F99" s="28">
        <f>'Selectie refurbishment'!J10</f>
        <v>0</v>
      </c>
      <c r="G99" s="28">
        <f>F99*D99</f>
        <v>0</v>
      </c>
    </row>
    <row r="100" spans="1:7" ht="16.5" x14ac:dyDescent="0.3">
      <c r="B100" s="26"/>
      <c r="C100" s="99" t="s">
        <v>54</v>
      </c>
      <c r="D100" s="100"/>
      <c r="E100" s="68">
        <v>60</v>
      </c>
      <c r="F100" s="34"/>
      <c r="G100" s="34"/>
    </row>
    <row r="101" spans="1:7" ht="16.5" x14ac:dyDescent="0.3">
      <c r="B101" s="26"/>
      <c r="C101" s="99" t="s">
        <v>55</v>
      </c>
      <c r="D101" s="100"/>
      <c r="E101" s="37">
        <v>6</v>
      </c>
      <c r="F101" s="38"/>
      <c r="G101" s="38"/>
    </row>
    <row r="102" spans="1:7" ht="16.5" x14ac:dyDescent="0.3">
      <c r="B102" s="26"/>
      <c r="C102" s="99" t="s">
        <v>56</v>
      </c>
      <c r="D102" s="100"/>
      <c r="E102" s="37">
        <v>61</v>
      </c>
      <c r="F102" s="38"/>
      <c r="G102" s="38"/>
    </row>
    <row r="103" spans="1:7" ht="16.5" x14ac:dyDescent="0.3">
      <c r="B103" s="26"/>
      <c r="C103" s="99" t="s">
        <v>57</v>
      </c>
      <c r="D103" s="100"/>
      <c r="E103" s="37"/>
      <c r="F103" s="38"/>
      <c r="G103" s="38"/>
    </row>
    <row r="104" spans="1:7" ht="16.5" x14ac:dyDescent="0.3">
      <c r="B104" s="26"/>
      <c r="C104" s="99" t="s">
        <v>58</v>
      </c>
      <c r="D104" s="100"/>
      <c r="E104" s="37"/>
      <c r="F104" s="38"/>
      <c r="G104" s="38"/>
    </row>
    <row r="105" spans="1:7" ht="16.5" x14ac:dyDescent="0.3">
      <c r="B105" s="26"/>
      <c r="C105" s="99" t="s">
        <v>59</v>
      </c>
      <c r="D105" s="100"/>
      <c r="E105" s="37"/>
      <c r="F105" s="38"/>
      <c r="G105" s="38"/>
    </row>
    <row r="106" spans="1:7" ht="16.5" x14ac:dyDescent="0.3">
      <c r="B106" s="26"/>
      <c r="C106" s="99" t="s">
        <v>60</v>
      </c>
      <c r="D106" s="100"/>
      <c r="E106" s="37"/>
      <c r="F106" s="38"/>
      <c r="G106" s="38"/>
    </row>
    <row r="107" spans="1:7" ht="16.5" x14ac:dyDescent="0.3">
      <c r="B107" s="26"/>
      <c r="C107" s="99" t="s">
        <v>61</v>
      </c>
      <c r="D107" s="100"/>
      <c r="E107" s="37"/>
      <c r="F107" s="38"/>
      <c r="G107" s="38"/>
    </row>
    <row r="108" spans="1:7" ht="16.5" x14ac:dyDescent="0.3">
      <c r="B108" s="26"/>
      <c r="C108" s="99" t="s">
        <v>62</v>
      </c>
      <c r="D108" s="100"/>
      <c r="E108" s="37"/>
      <c r="F108" s="38"/>
      <c r="G108" s="38"/>
    </row>
    <row r="109" spans="1:7" ht="16.5" x14ac:dyDescent="0.3">
      <c r="B109" s="26"/>
      <c r="C109" s="99"/>
      <c r="D109" s="100"/>
      <c r="E109" s="37"/>
      <c r="F109" s="38"/>
      <c r="G109" s="38"/>
    </row>
    <row r="110" spans="1:7" ht="16.5" x14ac:dyDescent="0.3">
      <c r="B110" s="26"/>
      <c r="C110" s="99"/>
      <c r="D110" s="100"/>
      <c r="E110" s="37"/>
      <c r="F110" s="38"/>
      <c r="G110" s="38"/>
    </row>
    <row r="111" spans="1:7" ht="16.5" x14ac:dyDescent="0.3">
      <c r="B111" s="39"/>
      <c r="C111" s="101"/>
      <c r="D111" s="102"/>
      <c r="E111" s="40"/>
      <c r="F111" s="41"/>
      <c r="G111" s="41"/>
    </row>
    <row r="112" spans="1:7" ht="16.5" x14ac:dyDescent="0.3">
      <c r="B112" s="69"/>
      <c r="C112" s="31"/>
      <c r="D112" s="31"/>
    </row>
    <row r="113" spans="1:7" ht="57" x14ac:dyDescent="0.3">
      <c r="A113" s="20"/>
      <c r="B113" s="21"/>
      <c r="C113" s="67" t="s">
        <v>77</v>
      </c>
      <c r="D113" s="23" t="s">
        <v>50</v>
      </c>
      <c r="E113" s="23" t="s">
        <v>51</v>
      </c>
      <c r="F113" s="23" t="s">
        <v>52</v>
      </c>
      <c r="G113" s="23" t="s">
        <v>53</v>
      </c>
    </row>
    <row r="114" spans="1:7" ht="16.5" x14ac:dyDescent="0.3">
      <c r="B114" s="26"/>
      <c r="C114" s="27">
        <v>9</v>
      </c>
      <c r="D114" s="27">
        <f>SUM(E115:E123)</f>
        <v>10</v>
      </c>
      <c r="E114" s="28"/>
      <c r="F114" s="28">
        <f>'Selectie refurbishment'!J10</f>
        <v>0</v>
      </c>
      <c r="G114" s="28">
        <f>F114*D114</f>
        <v>0</v>
      </c>
    </row>
    <row r="115" spans="1:7" ht="16.5" x14ac:dyDescent="0.3">
      <c r="B115" s="26"/>
      <c r="C115" s="99" t="s">
        <v>54</v>
      </c>
      <c r="D115" s="100"/>
      <c r="E115" s="68">
        <v>5</v>
      </c>
      <c r="F115" s="34"/>
      <c r="G115" s="34"/>
    </row>
    <row r="116" spans="1:7" ht="16.5" x14ac:dyDescent="0.3">
      <c r="B116" s="26"/>
      <c r="C116" s="99" t="s">
        <v>55</v>
      </c>
      <c r="D116" s="100"/>
      <c r="E116" s="37">
        <v>5</v>
      </c>
      <c r="F116" s="38"/>
      <c r="G116" s="38"/>
    </row>
    <row r="117" spans="1:7" ht="16.5" x14ac:dyDescent="0.3">
      <c r="B117" s="26"/>
      <c r="C117" s="99" t="s">
        <v>56</v>
      </c>
      <c r="D117" s="100"/>
      <c r="E117" s="37"/>
      <c r="F117" s="38"/>
      <c r="G117" s="38"/>
    </row>
    <row r="118" spans="1:7" ht="16.5" x14ac:dyDescent="0.3">
      <c r="B118" s="26"/>
      <c r="C118" s="99" t="s">
        <v>57</v>
      </c>
      <c r="D118" s="100"/>
      <c r="E118" s="37"/>
      <c r="F118" s="38"/>
      <c r="G118" s="38"/>
    </row>
    <row r="119" spans="1:7" ht="16.5" x14ac:dyDescent="0.3">
      <c r="B119" s="26"/>
      <c r="C119" s="99" t="s">
        <v>58</v>
      </c>
      <c r="D119" s="100"/>
      <c r="E119" s="37"/>
      <c r="F119" s="38"/>
      <c r="G119" s="38"/>
    </row>
    <row r="120" spans="1:7" ht="16.5" x14ac:dyDescent="0.3">
      <c r="B120" s="26"/>
      <c r="C120" s="99" t="s">
        <v>59</v>
      </c>
      <c r="D120" s="100"/>
      <c r="E120" s="37"/>
      <c r="F120" s="38"/>
      <c r="G120" s="38"/>
    </row>
    <row r="121" spans="1:7" ht="16.5" x14ac:dyDescent="0.3">
      <c r="B121" s="26"/>
      <c r="C121" s="99" t="s">
        <v>60</v>
      </c>
      <c r="D121" s="100"/>
      <c r="E121" s="37"/>
      <c r="F121" s="38"/>
      <c r="G121" s="38"/>
    </row>
    <row r="122" spans="1:7" ht="16.5" x14ac:dyDescent="0.3">
      <c r="B122" s="26"/>
      <c r="C122" s="99" t="s">
        <v>61</v>
      </c>
      <c r="D122" s="100"/>
      <c r="E122" s="37"/>
      <c r="F122" s="38"/>
      <c r="G122" s="38"/>
    </row>
    <row r="123" spans="1:7" ht="16.5" x14ac:dyDescent="0.3">
      <c r="B123" s="26"/>
      <c r="C123" s="99" t="s">
        <v>62</v>
      </c>
      <c r="D123" s="100"/>
      <c r="E123" s="37"/>
      <c r="F123" s="38"/>
      <c r="G123" s="38"/>
    </row>
    <row r="124" spans="1:7" ht="16.5" x14ac:dyDescent="0.3">
      <c r="B124" s="26"/>
      <c r="C124" s="99"/>
      <c r="D124" s="100"/>
      <c r="E124" s="37"/>
      <c r="F124" s="38"/>
      <c r="G124" s="38"/>
    </row>
    <row r="125" spans="1:7" ht="16.5" x14ac:dyDescent="0.3">
      <c r="B125" s="26"/>
      <c r="C125" s="99"/>
      <c r="D125" s="100"/>
      <c r="E125" s="37"/>
      <c r="F125" s="38"/>
      <c r="G125" s="38"/>
    </row>
    <row r="126" spans="1:7" ht="16.5" x14ac:dyDescent="0.3">
      <c r="B126" s="39"/>
      <c r="C126" s="101"/>
      <c r="D126" s="102"/>
      <c r="E126" s="40"/>
      <c r="F126" s="41"/>
      <c r="G126" s="41"/>
    </row>
    <row r="128" spans="1:7" ht="57" x14ac:dyDescent="0.3">
      <c r="A128" s="20"/>
      <c r="B128" s="21"/>
      <c r="C128" s="67" t="s">
        <v>78</v>
      </c>
      <c r="D128" s="23" t="s">
        <v>50</v>
      </c>
      <c r="E128" s="23" t="s">
        <v>51</v>
      </c>
      <c r="F128" s="23" t="s">
        <v>52</v>
      </c>
      <c r="G128" s="23" t="s">
        <v>53</v>
      </c>
    </row>
    <row r="129" spans="1:7" ht="16.5" x14ac:dyDescent="0.3">
      <c r="B129" s="26"/>
      <c r="C129" s="27">
        <v>10</v>
      </c>
      <c r="D129" s="27">
        <f>SUM(E130:E138)</f>
        <v>5</v>
      </c>
      <c r="E129" s="28"/>
      <c r="F129" s="28">
        <f>'Selectie refurbishment'!J10</f>
        <v>0</v>
      </c>
      <c r="G129" s="28">
        <f>F129*D129</f>
        <v>0</v>
      </c>
    </row>
    <row r="130" spans="1:7" ht="16.5" x14ac:dyDescent="0.3">
      <c r="B130" s="26"/>
      <c r="C130" s="99" t="s">
        <v>54</v>
      </c>
      <c r="D130" s="100"/>
      <c r="E130" s="68">
        <v>4</v>
      </c>
      <c r="F130" s="34"/>
      <c r="G130" s="34"/>
    </row>
    <row r="131" spans="1:7" ht="16.5" x14ac:dyDescent="0.3">
      <c r="B131" s="26"/>
      <c r="C131" s="99" t="s">
        <v>55</v>
      </c>
      <c r="D131" s="100"/>
      <c r="E131" s="37">
        <v>1</v>
      </c>
      <c r="F131" s="38"/>
      <c r="G131" s="38"/>
    </row>
    <row r="132" spans="1:7" ht="16.5" x14ac:dyDescent="0.3">
      <c r="B132" s="26"/>
      <c r="C132" s="99" t="s">
        <v>56</v>
      </c>
      <c r="D132" s="100"/>
      <c r="E132" s="37"/>
      <c r="F132" s="38"/>
      <c r="G132" s="38"/>
    </row>
    <row r="133" spans="1:7" ht="16.5" x14ac:dyDescent="0.3">
      <c r="B133" s="26"/>
      <c r="C133" s="99" t="s">
        <v>57</v>
      </c>
      <c r="D133" s="100"/>
      <c r="E133" s="37"/>
      <c r="F133" s="38"/>
      <c r="G133" s="38"/>
    </row>
    <row r="134" spans="1:7" ht="16.5" x14ac:dyDescent="0.3">
      <c r="B134" s="26"/>
      <c r="C134" s="99" t="s">
        <v>58</v>
      </c>
      <c r="D134" s="100"/>
      <c r="E134" s="37"/>
      <c r="F134" s="38"/>
      <c r="G134" s="38"/>
    </row>
    <row r="135" spans="1:7" ht="16.5" x14ac:dyDescent="0.3">
      <c r="B135" s="26"/>
      <c r="C135" s="99" t="s">
        <v>59</v>
      </c>
      <c r="D135" s="100"/>
      <c r="E135" s="37"/>
      <c r="F135" s="38"/>
      <c r="G135" s="38"/>
    </row>
    <row r="136" spans="1:7" ht="16.5" x14ac:dyDescent="0.3">
      <c r="B136" s="26"/>
      <c r="C136" s="99" t="s">
        <v>60</v>
      </c>
      <c r="D136" s="100"/>
      <c r="E136" s="37"/>
      <c r="F136" s="38"/>
      <c r="G136" s="38"/>
    </row>
    <row r="137" spans="1:7" ht="16.5" x14ac:dyDescent="0.3">
      <c r="B137" s="26"/>
      <c r="C137" s="99" t="s">
        <v>61</v>
      </c>
      <c r="D137" s="100"/>
      <c r="E137" s="37"/>
      <c r="F137" s="38"/>
      <c r="G137" s="38"/>
    </row>
    <row r="138" spans="1:7" ht="16.5" x14ac:dyDescent="0.3">
      <c r="B138" s="26"/>
      <c r="C138" s="99" t="s">
        <v>62</v>
      </c>
      <c r="D138" s="100"/>
      <c r="E138" s="37"/>
      <c r="F138" s="38"/>
      <c r="G138" s="38"/>
    </row>
    <row r="139" spans="1:7" ht="16.5" x14ac:dyDescent="0.3">
      <c r="B139" s="26"/>
      <c r="C139" s="99"/>
      <c r="D139" s="100"/>
      <c r="E139" s="37"/>
      <c r="F139" s="38"/>
      <c r="G139" s="38"/>
    </row>
    <row r="140" spans="1:7" ht="16.5" x14ac:dyDescent="0.3">
      <c r="B140" s="26"/>
      <c r="C140" s="99"/>
      <c r="D140" s="100"/>
      <c r="E140" s="37"/>
      <c r="F140" s="38"/>
      <c r="G140" s="38"/>
    </row>
    <row r="141" spans="1:7" ht="16.5" x14ac:dyDescent="0.3">
      <c r="B141" s="39"/>
      <c r="C141" s="101"/>
      <c r="D141" s="102"/>
      <c r="E141" s="40"/>
      <c r="F141" s="41"/>
      <c r="G141" s="41"/>
    </row>
    <row r="143" spans="1:7" ht="57" x14ac:dyDescent="0.3">
      <c r="A143" s="20"/>
      <c r="B143" s="21"/>
      <c r="C143" s="67" t="s">
        <v>79</v>
      </c>
      <c r="D143" s="23" t="s">
        <v>50</v>
      </c>
      <c r="E143" s="23" t="s">
        <v>51</v>
      </c>
      <c r="F143" s="23" t="s">
        <v>52</v>
      </c>
      <c r="G143" s="23" t="s">
        <v>53</v>
      </c>
    </row>
    <row r="144" spans="1:7" ht="16.5" x14ac:dyDescent="0.3">
      <c r="B144" s="26"/>
      <c r="C144" s="27">
        <v>11</v>
      </c>
      <c r="D144" s="27">
        <f>SUM(E145:E153)</f>
        <v>10</v>
      </c>
      <c r="E144" s="28"/>
      <c r="F144" s="28">
        <f>'Selectie refurbishment'!J10</f>
        <v>0</v>
      </c>
      <c r="G144" s="28">
        <f>F144*D144</f>
        <v>0</v>
      </c>
    </row>
    <row r="145" spans="1:7" ht="16.5" x14ac:dyDescent="0.3">
      <c r="B145" s="26"/>
      <c r="C145" s="99" t="s">
        <v>54</v>
      </c>
      <c r="D145" s="100"/>
      <c r="E145" s="68">
        <v>8</v>
      </c>
      <c r="F145" s="34"/>
      <c r="G145" s="34"/>
    </row>
    <row r="146" spans="1:7" ht="16.5" x14ac:dyDescent="0.3">
      <c r="B146" s="26"/>
      <c r="C146" s="99" t="s">
        <v>55</v>
      </c>
      <c r="D146" s="100"/>
      <c r="E146" s="37"/>
      <c r="F146" s="38"/>
      <c r="G146" s="38"/>
    </row>
    <row r="147" spans="1:7" ht="16.5" x14ac:dyDescent="0.3">
      <c r="B147" s="26"/>
      <c r="C147" s="99" t="s">
        <v>56</v>
      </c>
      <c r="D147" s="100"/>
      <c r="E147" s="37">
        <v>2</v>
      </c>
      <c r="F147" s="38"/>
      <c r="G147" s="38"/>
    </row>
    <row r="148" spans="1:7" ht="16.5" x14ac:dyDescent="0.3">
      <c r="B148" s="26"/>
      <c r="C148" s="99" t="s">
        <v>57</v>
      </c>
      <c r="D148" s="100"/>
      <c r="E148" s="37"/>
      <c r="F148" s="38"/>
      <c r="G148" s="38"/>
    </row>
    <row r="149" spans="1:7" ht="16.5" x14ac:dyDescent="0.3">
      <c r="B149" s="26"/>
      <c r="C149" s="99" t="s">
        <v>58</v>
      </c>
      <c r="D149" s="100"/>
      <c r="E149" s="37"/>
      <c r="F149" s="38"/>
      <c r="G149" s="38"/>
    </row>
    <row r="150" spans="1:7" ht="16.5" x14ac:dyDescent="0.3">
      <c r="B150" s="26"/>
      <c r="C150" s="99" t="s">
        <v>59</v>
      </c>
      <c r="D150" s="100"/>
      <c r="E150" s="37"/>
      <c r="F150" s="38"/>
      <c r="G150" s="38"/>
    </row>
    <row r="151" spans="1:7" ht="16.5" x14ac:dyDescent="0.3">
      <c r="B151" s="26"/>
      <c r="C151" s="99" t="s">
        <v>60</v>
      </c>
      <c r="D151" s="100"/>
      <c r="E151" s="37"/>
      <c r="F151" s="38"/>
      <c r="G151" s="38"/>
    </row>
    <row r="152" spans="1:7" ht="16.5" x14ac:dyDescent="0.3">
      <c r="B152" s="26"/>
      <c r="C152" s="99" t="s">
        <v>61</v>
      </c>
      <c r="D152" s="100"/>
      <c r="E152" s="37"/>
      <c r="F152" s="38"/>
      <c r="G152" s="38"/>
    </row>
    <row r="153" spans="1:7" ht="16.5" x14ac:dyDescent="0.3">
      <c r="B153" s="26"/>
      <c r="C153" s="99" t="s">
        <v>62</v>
      </c>
      <c r="D153" s="100"/>
      <c r="E153" s="37"/>
      <c r="F153" s="38"/>
      <c r="G153" s="38"/>
    </row>
    <row r="154" spans="1:7" ht="16.5" x14ac:dyDescent="0.3">
      <c r="B154" s="26"/>
      <c r="C154" s="99"/>
      <c r="D154" s="100"/>
      <c r="E154" s="37"/>
      <c r="F154" s="38"/>
      <c r="G154" s="38"/>
    </row>
    <row r="155" spans="1:7" ht="16.5" x14ac:dyDescent="0.3">
      <c r="B155" s="26"/>
      <c r="C155" s="99" t="s">
        <v>80</v>
      </c>
      <c r="D155" s="100"/>
      <c r="E155" s="37"/>
      <c r="F155" s="38"/>
      <c r="G155" s="38"/>
    </row>
    <row r="156" spans="1:7" ht="16.5" x14ac:dyDescent="0.3">
      <c r="B156" s="39"/>
      <c r="C156" s="101"/>
      <c r="D156" s="102"/>
      <c r="E156" s="40"/>
      <c r="F156" s="41"/>
      <c r="G156" s="41"/>
    </row>
    <row r="157" spans="1:7" ht="16.5" x14ac:dyDescent="0.3">
      <c r="B157" s="69"/>
      <c r="C157" s="31"/>
      <c r="D157" s="31"/>
    </row>
    <row r="158" spans="1:7" ht="57" x14ac:dyDescent="0.3">
      <c r="A158" s="20"/>
      <c r="B158" s="21"/>
      <c r="C158" s="67" t="s">
        <v>81</v>
      </c>
      <c r="D158" s="23" t="s">
        <v>50</v>
      </c>
      <c r="E158" s="23" t="s">
        <v>51</v>
      </c>
      <c r="F158" s="23" t="s">
        <v>52</v>
      </c>
      <c r="G158" s="23" t="s">
        <v>53</v>
      </c>
    </row>
    <row r="159" spans="1:7" ht="16.5" x14ac:dyDescent="0.3">
      <c r="B159" s="26"/>
      <c r="C159" s="27">
        <v>12</v>
      </c>
      <c r="D159" s="27">
        <f>SUM(E160:E168)</f>
        <v>6</v>
      </c>
      <c r="E159" s="28"/>
      <c r="F159" s="28">
        <f>'Selectie refurbishment'!J10</f>
        <v>0</v>
      </c>
      <c r="G159" s="28">
        <f>F159*D159</f>
        <v>0</v>
      </c>
    </row>
    <row r="160" spans="1:7" ht="16.5" x14ac:dyDescent="0.3">
      <c r="B160" s="26"/>
      <c r="C160" s="99" t="s">
        <v>54</v>
      </c>
      <c r="D160" s="100"/>
      <c r="E160" s="68">
        <v>2</v>
      </c>
      <c r="F160" s="34"/>
      <c r="G160" s="34"/>
    </row>
    <row r="161" spans="1:7" ht="16.5" x14ac:dyDescent="0.3">
      <c r="B161" s="26"/>
      <c r="C161" s="99" t="s">
        <v>55</v>
      </c>
      <c r="D161" s="100"/>
      <c r="E161" s="37">
        <v>4</v>
      </c>
      <c r="F161" s="38"/>
      <c r="G161" s="38"/>
    </row>
    <row r="162" spans="1:7" ht="16.5" x14ac:dyDescent="0.3">
      <c r="B162" s="26"/>
      <c r="C162" s="99" t="s">
        <v>56</v>
      </c>
      <c r="D162" s="100"/>
      <c r="E162" s="37"/>
      <c r="F162" s="38"/>
      <c r="G162" s="38"/>
    </row>
    <row r="163" spans="1:7" ht="16.5" x14ac:dyDescent="0.3">
      <c r="B163" s="26"/>
      <c r="C163" s="99" t="s">
        <v>57</v>
      </c>
      <c r="D163" s="100"/>
      <c r="E163" s="37"/>
      <c r="F163" s="38"/>
      <c r="G163" s="38"/>
    </row>
    <row r="164" spans="1:7" ht="16.5" x14ac:dyDescent="0.3">
      <c r="B164" s="26"/>
      <c r="C164" s="99" t="s">
        <v>58</v>
      </c>
      <c r="D164" s="100"/>
      <c r="E164" s="37"/>
      <c r="F164" s="38"/>
      <c r="G164" s="38"/>
    </row>
    <row r="165" spans="1:7" ht="16.5" x14ac:dyDescent="0.3">
      <c r="B165" s="26"/>
      <c r="C165" s="99" t="s">
        <v>59</v>
      </c>
      <c r="D165" s="100"/>
      <c r="E165" s="37"/>
      <c r="F165" s="38"/>
      <c r="G165" s="38"/>
    </row>
    <row r="166" spans="1:7" ht="16.5" x14ac:dyDescent="0.3">
      <c r="B166" s="26"/>
      <c r="C166" s="99" t="s">
        <v>60</v>
      </c>
      <c r="D166" s="100"/>
      <c r="E166" s="37"/>
      <c r="F166" s="38"/>
      <c r="G166" s="38"/>
    </row>
    <row r="167" spans="1:7" ht="16.5" x14ac:dyDescent="0.3">
      <c r="B167" s="26"/>
      <c r="C167" s="99" t="s">
        <v>61</v>
      </c>
      <c r="D167" s="100"/>
      <c r="E167" s="37"/>
      <c r="F167" s="38"/>
      <c r="G167" s="38"/>
    </row>
    <row r="168" spans="1:7" ht="16.5" x14ac:dyDescent="0.3">
      <c r="B168" s="26"/>
      <c r="C168" s="99" t="s">
        <v>62</v>
      </c>
      <c r="D168" s="100"/>
      <c r="E168" s="37"/>
      <c r="F168" s="38"/>
      <c r="G168" s="38"/>
    </row>
    <row r="169" spans="1:7" ht="16.5" x14ac:dyDescent="0.3">
      <c r="B169" s="26"/>
      <c r="C169" s="99"/>
      <c r="D169" s="100"/>
      <c r="E169" s="37"/>
      <c r="F169" s="38"/>
      <c r="G169" s="38"/>
    </row>
    <row r="170" spans="1:7" ht="16.5" x14ac:dyDescent="0.3">
      <c r="B170" s="26"/>
      <c r="C170" s="99" t="s">
        <v>82</v>
      </c>
      <c r="D170" s="100"/>
      <c r="E170" s="37"/>
      <c r="F170" s="38"/>
      <c r="G170" s="38"/>
    </row>
    <row r="171" spans="1:7" ht="16.5" x14ac:dyDescent="0.3">
      <c r="B171" s="39"/>
      <c r="C171" s="101"/>
      <c r="D171" s="102"/>
      <c r="E171" s="40"/>
      <c r="F171" s="41"/>
      <c r="G171" s="41"/>
    </row>
    <row r="173" spans="1:7" ht="57" x14ac:dyDescent="0.3">
      <c r="A173" s="20"/>
      <c r="B173" s="21"/>
      <c r="C173" s="67" t="s">
        <v>83</v>
      </c>
      <c r="D173" s="23" t="s">
        <v>50</v>
      </c>
      <c r="E173" s="23" t="s">
        <v>51</v>
      </c>
      <c r="F173" s="23" t="s">
        <v>52</v>
      </c>
      <c r="G173" s="23" t="s">
        <v>53</v>
      </c>
    </row>
    <row r="174" spans="1:7" ht="16.5" x14ac:dyDescent="0.3">
      <c r="B174" s="26"/>
      <c r="C174" s="27">
        <v>13</v>
      </c>
      <c r="D174" s="27">
        <f>SUM(E175:E183)</f>
        <v>5</v>
      </c>
      <c r="E174" s="28"/>
      <c r="F174" s="28">
        <f>'Selectie refurbishment'!J10</f>
        <v>0</v>
      </c>
      <c r="G174" s="28">
        <f>F174*D174</f>
        <v>0</v>
      </c>
    </row>
    <row r="175" spans="1:7" ht="16.5" x14ac:dyDescent="0.3">
      <c r="B175" s="26"/>
      <c r="C175" s="99" t="s">
        <v>54</v>
      </c>
      <c r="D175" s="100"/>
      <c r="E175" s="68">
        <v>3</v>
      </c>
      <c r="F175" s="34"/>
      <c r="G175" s="34"/>
    </row>
    <row r="176" spans="1:7" ht="16.5" x14ac:dyDescent="0.3">
      <c r="B176" s="26"/>
      <c r="C176" s="99" t="s">
        <v>55</v>
      </c>
      <c r="D176" s="100"/>
      <c r="E176" s="37"/>
      <c r="F176" s="38"/>
      <c r="G176" s="38"/>
    </row>
    <row r="177" spans="1:7" ht="16.5" x14ac:dyDescent="0.3">
      <c r="B177" s="26"/>
      <c r="C177" s="99" t="s">
        <v>56</v>
      </c>
      <c r="D177" s="100"/>
      <c r="E177" s="37">
        <v>2</v>
      </c>
      <c r="F177" s="38"/>
      <c r="G177" s="38"/>
    </row>
    <row r="178" spans="1:7" ht="16.5" x14ac:dyDescent="0.3">
      <c r="B178" s="26"/>
      <c r="C178" s="99" t="s">
        <v>57</v>
      </c>
      <c r="D178" s="100"/>
      <c r="E178" s="37"/>
      <c r="F178" s="38"/>
      <c r="G178" s="38"/>
    </row>
    <row r="179" spans="1:7" ht="16.5" x14ac:dyDescent="0.3">
      <c r="B179" s="26"/>
      <c r="C179" s="99" t="s">
        <v>58</v>
      </c>
      <c r="D179" s="100"/>
      <c r="E179" s="37"/>
      <c r="F179" s="38"/>
      <c r="G179" s="38"/>
    </row>
    <row r="180" spans="1:7" ht="16.5" x14ac:dyDescent="0.3">
      <c r="B180" s="26"/>
      <c r="C180" s="99" t="s">
        <v>59</v>
      </c>
      <c r="D180" s="100"/>
      <c r="E180" s="37"/>
      <c r="F180" s="38"/>
      <c r="G180" s="38"/>
    </row>
    <row r="181" spans="1:7" ht="16.5" x14ac:dyDescent="0.3">
      <c r="B181" s="26"/>
      <c r="C181" s="99" t="s">
        <v>60</v>
      </c>
      <c r="D181" s="100"/>
      <c r="E181" s="37"/>
      <c r="F181" s="38"/>
      <c r="G181" s="38"/>
    </row>
    <row r="182" spans="1:7" ht="16.5" x14ac:dyDescent="0.3">
      <c r="B182" s="26"/>
      <c r="C182" s="99" t="s">
        <v>61</v>
      </c>
      <c r="D182" s="100"/>
      <c r="E182" s="37"/>
      <c r="F182" s="38"/>
      <c r="G182" s="38"/>
    </row>
    <row r="183" spans="1:7" ht="16.5" x14ac:dyDescent="0.3">
      <c r="B183" s="26"/>
      <c r="C183" s="99" t="s">
        <v>62</v>
      </c>
      <c r="D183" s="100"/>
      <c r="E183" s="37"/>
      <c r="F183" s="38"/>
      <c r="G183" s="38"/>
    </row>
    <row r="184" spans="1:7" ht="16.5" x14ac:dyDescent="0.3">
      <c r="B184" s="26"/>
      <c r="C184" s="99"/>
      <c r="D184" s="100"/>
      <c r="E184" s="37"/>
      <c r="F184" s="38"/>
      <c r="G184" s="38"/>
    </row>
    <row r="185" spans="1:7" ht="16.5" x14ac:dyDescent="0.3">
      <c r="B185" s="26"/>
      <c r="C185" s="99"/>
      <c r="D185" s="100"/>
      <c r="E185" s="37"/>
      <c r="F185" s="38"/>
      <c r="G185" s="38"/>
    </row>
    <row r="186" spans="1:7" ht="16.5" x14ac:dyDescent="0.3">
      <c r="B186" s="39"/>
      <c r="C186" s="101"/>
      <c r="D186" s="102"/>
      <c r="E186" s="40"/>
      <c r="F186" s="41"/>
      <c r="G186" s="41"/>
    </row>
    <row r="188" spans="1:7" ht="57" x14ac:dyDescent="0.3">
      <c r="A188" s="20"/>
      <c r="B188" s="21"/>
      <c r="C188" s="67" t="s">
        <v>84</v>
      </c>
      <c r="D188" s="23" t="s">
        <v>50</v>
      </c>
      <c r="E188" s="23" t="s">
        <v>51</v>
      </c>
      <c r="F188" s="23" t="s">
        <v>52</v>
      </c>
      <c r="G188" s="23" t="s">
        <v>53</v>
      </c>
    </row>
    <row r="189" spans="1:7" ht="16.5" x14ac:dyDescent="0.3">
      <c r="B189" s="26"/>
      <c r="C189" s="27">
        <v>14</v>
      </c>
      <c r="D189" s="27">
        <f>SUM(E190:E198)</f>
        <v>6</v>
      </c>
      <c r="E189" s="28"/>
      <c r="F189" s="28">
        <f>'Selectie refurbishment'!J10</f>
        <v>0</v>
      </c>
      <c r="G189" s="28">
        <f>F189*D189</f>
        <v>0</v>
      </c>
    </row>
    <row r="190" spans="1:7" ht="16.5" x14ac:dyDescent="0.3">
      <c r="B190" s="26"/>
      <c r="C190" s="99" t="s">
        <v>54</v>
      </c>
      <c r="D190" s="100"/>
      <c r="E190" s="68">
        <v>6</v>
      </c>
      <c r="F190" s="34"/>
      <c r="G190" s="34"/>
    </row>
    <row r="191" spans="1:7" ht="16.5" x14ac:dyDescent="0.3">
      <c r="B191" s="26"/>
      <c r="C191" s="99" t="s">
        <v>55</v>
      </c>
      <c r="D191" s="100"/>
      <c r="E191" s="37"/>
      <c r="F191" s="38"/>
      <c r="G191" s="38"/>
    </row>
    <row r="192" spans="1:7" ht="16.5" x14ac:dyDescent="0.3">
      <c r="B192" s="26"/>
      <c r="C192" s="99" t="s">
        <v>56</v>
      </c>
      <c r="D192" s="100"/>
      <c r="E192" s="37"/>
      <c r="F192" s="38"/>
      <c r="G192" s="38"/>
    </row>
    <row r="193" spans="1:7" ht="16.5" x14ac:dyDescent="0.3">
      <c r="B193" s="26"/>
      <c r="C193" s="99" t="s">
        <v>57</v>
      </c>
      <c r="D193" s="100"/>
      <c r="E193" s="37"/>
      <c r="F193" s="38"/>
      <c r="G193" s="38"/>
    </row>
    <row r="194" spans="1:7" ht="16.5" x14ac:dyDescent="0.3">
      <c r="B194" s="26"/>
      <c r="C194" s="99" t="s">
        <v>58</v>
      </c>
      <c r="D194" s="100"/>
      <c r="E194" s="37"/>
      <c r="F194" s="38"/>
      <c r="G194" s="38"/>
    </row>
    <row r="195" spans="1:7" ht="16.5" x14ac:dyDescent="0.3">
      <c r="B195" s="26"/>
      <c r="C195" s="99" t="s">
        <v>59</v>
      </c>
      <c r="D195" s="100"/>
      <c r="E195" s="37"/>
      <c r="F195" s="38"/>
      <c r="G195" s="38"/>
    </row>
    <row r="196" spans="1:7" ht="16.5" x14ac:dyDescent="0.3">
      <c r="B196" s="26"/>
      <c r="C196" s="99" t="s">
        <v>60</v>
      </c>
      <c r="D196" s="100"/>
      <c r="E196" s="37"/>
      <c r="F196" s="38"/>
      <c r="G196" s="38"/>
    </row>
    <row r="197" spans="1:7" ht="16.5" x14ac:dyDescent="0.3">
      <c r="B197" s="26"/>
      <c r="C197" s="99" t="s">
        <v>61</v>
      </c>
      <c r="D197" s="100"/>
      <c r="E197" s="37"/>
      <c r="F197" s="38"/>
      <c r="G197" s="38"/>
    </row>
    <row r="198" spans="1:7" ht="16.5" x14ac:dyDescent="0.3">
      <c r="B198" s="26"/>
      <c r="C198" s="99" t="s">
        <v>62</v>
      </c>
      <c r="D198" s="100"/>
      <c r="E198" s="37"/>
      <c r="F198" s="38"/>
      <c r="G198" s="38"/>
    </row>
    <row r="199" spans="1:7" ht="16.5" x14ac:dyDescent="0.3">
      <c r="B199" s="26"/>
      <c r="C199" s="99"/>
      <c r="D199" s="100"/>
      <c r="E199" s="37"/>
      <c r="F199" s="38"/>
      <c r="G199" s="38"/>
    </row>
    <row r="200" spans="1:7" ht="16.5" x14ac:dyDescent="0.3">
      <c r="B200" s="26"/>
      <c r="C200" s="99"/>
      <c r="D200" s="100"/>
      <c r="E200" s="37"/>
      <c r="F200" s="38"/>
      <c r="G200" s="38"/>
    </row>
    <row r="201" spans="1:7" ht="16.5" x14ac:dyDescent="0.3">
      <c r="B201" s="39"/>
      <c r="C201" s="101"/>
      <c r="D201" s="102"/>
      <c r="E201" s="40"/>
      <c r="F201" s="41"/>
      <c r="G201" s="41"/>
    </row>
    <row r="203" spans="1:7" ht="57" x14ac:dyDescent="0.3">
      <c r="A203" s="20"/>
      <c r="B203" s="21"/>
      <c r="C203" s="67" t="s">
        <v>85</v>
      </c>
      <c r="D203" s="23" t="s">
        <v>50</v>
      </c>
      <c r="E203" s="23" t="s">
        <v>51</v>
      </c>
      <c r="F203" s="23" t="s">
        <v>52</v>
      </c>
      <c r="G203" s="23" t="s">
        <v>53</v>
      </c>
    </row>
    <row r="204" spans="1:7" ht="16.5" x14ac:dyDescent="0.3">
      <c r="B204" s="26"/>
      <c r="C204" s="27">
        <v>15</v>
      </c>
      <c r="D204" s="27">
        <f>SUM(E205:E213)</f>
        <v>6</v>
      </c>
      <c r="E204" s="28"/>
      <c r="F204" s="28">
        <f>'Selectie refurbishment'!J10</f>
        <v>0</v>
      </c>
      <c r="G204" s="28">
        <f>F204*D204</f>
        <v>0</v>
      </c>
    </row>
    <row r="205" spans="1:7" ht="16.5" x14ac:dyDescent="0.3">
      <c r="B205" s="26"/>
      <c r="C205" s="99" t="s">
        <v>54</v>
      </c>
      <c r="D205" s="100"/>
      <c r="E205" s="68">
        <v>5</v>
      </c>
      <c r="F205" s="34"/>
      <c r="G205" s="34"/>
    </row>
    <row r="206" spans="1:7" ht="16.5" x14ac:dyDescent="0.3">
      <c r="B206" s="26"/>
      <c r="C206" s="99" t="s">
        <v>55</v>
      </c>
      <c r="D206" s="100"/>
      <c r="E206" s="37">
        <v>1</v>
      </c>
      <c r="F206" s="38"/>
      <c r="G206" s="38"/>
    </row>
    <row r="207" spans="1:7" ht="16.5" x14ac:dyDescent="0.3">
      <c r="B207" s="26"/>
      <c r="C207" s="99" t="s">
        <v>56</v>
      </c>
      <c r="D207" s="100"/>
      <c r="E207" s="37"/>
      <c r="F207" s="38"/>
      <c r="G207" s="38"/>
    </row>
    <row r="208" spans="1:7" ht="16.5" x14ac:dyDescent="0.3">
      <c r="B208" s="26"/>
      <c r="C208" s="99" t="s">
        <v>57</v>
      </c>
      <c r="D208" s="100"/>
      <c r="E208" s="37"/>
      <c r="F208" s="38"/>
      <c r="G208" s="38"/>
    </row>
    <row r="209" spans="1:7" ht="16.5" x14ac:dyDescent="0.3">
      <c r="B209" s="26"/>
      <c r="C209" s="99" t="s">
        <v>58</v>
      </c>
      <c r="D209" s="100"/>
      <c r="E209" s="37"/>
      <c r="F209" s="38"/>
      <c r="G209" s="38"/>
    </row>
    <row r="210" spans="1:7" ht="16.5" x14ac:dyDescent="0.3">
      <c r="B210" s="26"/>
      <c r="C210" s="99" t="s">
        <v>59</v>
      </c>
      <c r="D210" s="100"/>
      <c r="E210" s="37"/>
      <c r="F210" s="38"/>
      <c r="G210" s="38"/>
    </row>
    <row r="211" spans="1:7" ht="16.5" x14ac:dyDescent="0.3">
      <c r="B211" s="26"/>
      <c r="C211" s="99" t="s">
        <v>60</v>
      </c>
      <c r="D211" s="100"/>
      <c r="E211" s="37"/>
      <c r="F211" s="38"/>
      <c r="G211" s="38"/>
    </row>
    <row r="212" spans="1:7" ht="16.5" x14ac:dyDescent="0.3">
      <c r="B212" s="26"/>
      <c r="C212" s="99" t="s">
        <v>61</v>
      </c>
      <c r="D212" s="100"/>
      <c r="E212" s="37"/>
      <c r="F212" s="38"/>
      <c r="G212" s="38"/>
    </row>
    <row r="213" spans="1:7" ht="16.5" x14ac:dyDescent="0.3">
      <c r="B213" s="26"/>
      <c r="C213" s="99" t="s">
        <v>62</v>
      </c>
      <c r="D213" s="100"/>
      <c r="E213" s="37"/>
      <c r="F213" s="38"/>
      <c r="G213" s="38"/>
    </row>
    <row r="214" spans="1:7" ht="16.5" x14ac:dyDescent="0.3">
      <c r="B214" s="26"/>
      <c r="C214" s="99"/>
      <c r="D214" s="100"/>
      <c r="E214" s="37"/>
      <c r="F214" s="38"/>
      <c r="G214" s="38"/>
    </row>
    <row r="215" spans="1:7" ht="16.5" x14ac:dyDescent="0.3">
      <c r="B215" s="26"/>
      <c r="C215" s="99"/>
      <c r="D215" s="100"/>
      <c r="E215" s="37"/>
      <c r="F215" s="38"/>
      <c r="G215" s="38"/>
    </row>
    <row r="216" spans="1:7" ht="16.5" x14ac:dyDescent="0.3">
      <c r="B216" s="39"/>
      <c r="C216" s="101"/>
      <c r="D216" s="102"/>
      <c r="E216" s="40"/>
      <c r="F216" s="41"/>
      <c r="G216" s="41"/>
    </row>
    <row r="217" spans="1:7" ht="16.5" x14ac:dyDescent="0.3">
      <c r="B217" s="69"/>
      <c r="C217" s="31"/>
      <c r="D217" s="31"/>
    </row>
    <row r="218" spans="1:7" ht="57" x14ac:dyDescent="0.3">
      <c r="A218" s="20"/>
      <c r="B218" s="21"/>
      <c r="C218" s="22" t="s">
        <v>86</v>
      </c>
      <c r="D218" s="23" t="s">
        <v>50</v>
      </c>
      <c r="E218" s="23" t="s">
        <v>51</v>
      </c>
      <c r="F218" s="23" t="s">
        <v>52</v>
      </c>
      <c r="G218" s="23" t="s">
        <v>53</v>
      </c>
    </row>
    <row r="219" spans="1:7" ht="16.5" x14ac:dyDescent="0.3">
      <c r="B219" s="26"/>
      <c r="C219" s="27">
        <v>22</v>
      </c>
      <c r="D219" s="27">
        <f>SUM(E220:E228)</f>
        <v>10</v>
      </c>
      <c r="E219" s="28"/>
      <c r="F219" s="28">
        <f>'Selectie refurbishment'!J10</f>
        <v>0</v>
      </c>
      <c r="G219" s="28">
        <f>F219*D219</f>
        <v>0</v>
      </c>
    </row>
    <row r="220" spans="1:7" ht="16.5" x14ac:dyDescent="0.3">
      <c r="B220" s="26"/>
      <c r="C220" s="99" t="s">
        <v>54</v>
      </c>
      <c r="D220" s="100"/>
      <c r="E220" s="68">
        <v>9</v>
      </c>
      <c r="F220" s="34"/>
      <c r="G220" s="34"/>
    </row>
    <row r="221" spans="1:7" ht="16.5" x14ac:dyDescent="0.3">
      <c r="B221" s="26"/>
      <c r="C221" s="99" t="s">
        <v>55</v>
      </c>
      <c r="D221" s="100"/>
      <c r="E221" s="37"/>
      <c r="F221" s="38"/>
      <c r="G221" s="38"/>
    </row>
    <row r="222" spans="1:7" ht="16.5" x14ac:dyDescent="0.3">
      <c r="B222" s="26"/>
      <c r="C222" s="99" t="s">
        <v>56</v>
      </c>
      <c r="D222" s="100"/>
      <c r="E222" s="37">
        <v>1</v>
      </c>
      <c r="F222" s="38"/>
      <c r="G222" s="38"/>
    </row>
    <row r="223" spans="1:7" ht="16.5" x14ac:dyDescent="0.3">
      <c r="B223" s="26"/>
      <c r="C223" s="99" t="s">
        <v>57</v>
      </c>
      <c r="D223" s="100"/>
      <c r="E223" s="37"/>
      <c r="F223" s="38"/>
      <c r="G223" s="38"/>
    </row>
    <row r="224" spans="1:7" ht="16.5" x14ac:dyDescent="0.3">
      <c r="B224" s="26"/>
      <c r="C224" s="99" t="s">
        <v>58</v>
      </c>
      <c r="D224" s="100"/>
      <c r="E224" s="37"/>
      <c r="F224" s="38"/>
      <c r="G224" s="38"/>
    </row>
    <row r="225" spans="1:7" ht="16.5" x14ac:dyDescent="0.3">
      <c r="B225" s="26"/>
      <c r="C225" s="99" t="s">
        <v>59</v>
      </c>
      <c r="D225" s="100"/>
      <c r="E225" s="37"/>
      <c r="F225" s="38"/>
      <c r="G225" s="38"/>
    </row>
    <row r="226" spans="1:7" ht="16.5" x14ac:dyDescent="0.3">
      <c r="B226" s="26"/>
      <c r="C226" s="99" t="s">
        <v>60</v>
      </c>
      <c r="D226" s="100"/>
      <c r="E226" s="37"/>
      <c r="F226" s="38"/>
      <c r="G226" s="38"/>
    </row>
    <row r="227" spans="1:7" ht="16.5" x14ac:dyDescent="0.3">
      <c r="B227" s="26"/>
      <c r="C227" s="99" t="s">
        <v>61</v>
      </c>
      <c r="D227" s="100"/>
      <c r="E227" s="37"/>
      <c r="F227" s="38"/>
      <c r="G227" s="38"/>
    </row>
    <row r="228" spans="1:7" ht="16.5" x14ac:dyDescent="0.3">
      <c r="B228" s="26"/>
      <c r="C228" s="99" t="s">
        <v>62</v>
      </c>
      <c r="D228" s="100"/>
      <c r="E228" s="37"/>
      <c r="F228" s="38"/>
      <c r="G228" s="38"/>
    </row>
    <row r="229" spans="1:7" ht="16.5" x14ac:dyDescent="0.3">
      <c r="B229" s="26"/>
      <c r="C229" s="99"/>
      <c r="D229" s="100"/>
      <c r="E229" s="37"/>
      <c r="F229" s="38"/>
      <c r="G229" s="38"/>
    </row>
    <row r="230" spans="1:7" ht="16.5" x14ac:dyDescent="0.3">
      <c r="B230" s="26"/>
      <c r="C230" s="99" t="s">
        <v>87</v>
      </c>
      <c r="D230" s="100"/>
      <c r="E230" s="37"/>
      <c r="F230" s="38"/>
      <c r="G230" s="38"/>
    </row>
    <row r="231" spans="1:7" ht="16.5" x14ac:dyDescent="0.3">
      <c r="B231" s="39"/>
      <c r="C231" s="101" t="s">
        <v>88</v>
      </c>
      <c r="D231" s="102"/>
      <c r="E231" s="40"/>
      <c r="F231" s="41"/>
      <c r="G231" s="41"/>
    </row>
    <row r="232" spans="1:7" ht="16.5" x14ac:dyDescent="0.3">
      <c r="B232" s="69"/>
      <c r="C232" s="31"/>
      <c r="D232" s="31"/>
    </row>
    <row r="233" spans="1:7" ht="57" x14ac:dyDescent="0.3">
      <c r="A233" s="20"/>
      <c r="B233" s="21"/>
      <c r="C233" s="67" t="s">
        <v>89</v>
      </c>
      <c r="D233" s="23" t="s">
        <v>50</v>
      </c>
      <c r="E233" s="23" t="s">
        <v>51</v>
      </c>
      <c r="F233" s="23" t="s">
        <v>52</v>
      </c>
      <c r="G233" s="23" t="s">
        <v>53</v>
      </c>
    </row>
    <row r="234" spans="1:7" ht="16.5" x14ac:dyDescent="0.3">
      <c r="B234" s="26"/>
      <c r="C234" s="27">
        <v>23</v>
      </c>
      <c r="D234" s="27">
        <f>SUM(E235:E243)</f>
        <v>5</v>
      </c>
      <c r="E234" s="28"/>
      <c r="F234" s="28">
        <f>'Selectie refurbishment'!J10</f>
        <v>0</v>
      </c>
      <c r="G234" s="28">
        <f>F234*D234</f>
        <v>0</v>
      </c>
    </row>
    <row r="235" spans="1:7" ht="16.5" x14ac:dyDescent="0.3">
      <c r="B235" s="26"/>
      <c r="C235" s="99" t="s">
        <v>54</v>
      </c>
      <c r="D235" s="100"/>
      <c r="E235" s="68">
        <v>5</v>
      </c>
      <c r="F235" s="34"/>
      <c r="G235" s="34"/>
    </row>
    <row r="236" spans="1:7" ht="16.5" x14ac:dyDescent="0.3">
      <c r="B236" s="26"/>
      <c r="C236" s="99" t="s">
        <v>55</v>
      </c>
      <c r="D236" s="100"/>
      <c r="E236" s="37"/>
      <c r="F236" s="38"/>
      <c r="G236" s="38"/>
    </row>
    <row r="237" spans="1:7" ht="16.5" x14ac:dyDescent="0.3">
      <c r="B237" s="26"/>
      <c r="C237" s="99" t="s">
        <v>56</v>
      </c>
      <c r="D237" s="100"/>
      <c r="E237" s="37"/>
      <c r="F237" s="38"/>
      <c r="G237" s="38"/>
    </row>
    <row r="238" spans="1:7" ht="16.5" x14ac:dyDescent="0.3">
      <c r="B238" s="26"/>
      <c r="C238" s="99" t="s">
        <v>57</v>
      </c>
      <c r="D238" s="100"/>
      <c r="E238" s="37"/>
      <c r="F238" s="38"/>
      <c r="G238" s="38"/>
    </row>
    <row r="239" spans="1:7" ht="16.5" x14ac:dyDescent="0.3">
      <c r="B239" s="26"/>
      <c r="C239" s="99" t="s">
        <v>58</v>
      </c>
      <c r="D239" s="100"/>
      <c r="E239" s="37"/>
      <c r="F239" s="38"/>
      <c r="G239" s="38"/>
    </row>
    <row r="240" spans="1:7" ht="16.5" x14ac:dyDescent="0.3">
      <c r="B240" s="26"/>
      <c r="C240" s="99" t="s">
        <v>59</v>
      </c>
      <c r="D240" s="100"/>
      <c r="E240" s="37"/>
      <c r="F240" s="38"/>
      <c r="G240" s="38"/>
    </row>
    <row r="241" spans="1:7" ht="16.5" x14ac:dyDescent="0.3">
      <c r="B241" s="26"/>
      <c r="C241" s="99" t="s">
        <v>60</v>
      </c>
      <c r="D241" s="100"/>
      <c r="E241" s="37"/>
      <c r="F241" s="38"/>
      <c r="G241" s="38"/>
    </row>
    <row r="242" spans="1:7" ht="16.5" x14ac:dyDescent="0.3">
      <c r="B242" s="26"/>
      <c r="C242" s="99" t="s">
        <v>61</v>
      </c>
      <c r="D242" s="100"/>
      <c r="E242" s="37"/>
      <c r="F242" s="38"/>
      <c r="G242" s="38"/>
    </row>
    <row r="243" spans="1:7" ht="16.5" x14ac:dyDescent="0.3">
      <c r="B243" s="26"/>
      <c r="C243" s="99" t="s">
        <v>62</v>
      </c>
      <c r="D243" s="100"/>
      <c r="E243" s="37"/>
      <c r="F243" s="38"/>
      <c r="G243" s="38"/>
    </row>
    <row r="244" spans="1:7" ht="16.5" x14ac:dyDescent="0.3">
      <c r="B244" s="26"/>
      <c r="C244" s="99"/>
      <c r="D244" s="100"/>
      <c r="E244" s="37"/>
      <c r="F244" s="38"/>
      <c r="G244" s="38"/>
    </row>
    <row r="245" spans="1:7" ht="16.5" x14ac:dyDescent="0.3">
      <c r="B245" s="26"/>
      <c r="C245" s="99" t="s">
        <v>90</v>
      </c>
      <c r="D245" s="100"/>
      <c r="E245" s="37"/>
      <c r="F245" s="38"/>
      <c r="G245" s="38"/>
    </row>
    <row r="246" spans="1:7" ht="16.5" x14ac:dyDescent="0.3">
      <c r="B246" s="39"/>
      <c r="C246" s="101"/>
      <c r="D246" s="102"/>
      <c r="E246" s="40"/>
      <c r="F246" s="41"/>
      <c r="G246" s="41"/>
    </row>
    <row r="248" spans="1:7" ht="57" x14ac:dyDescent="0.3">
      <c r="A248" s="20"/>
      <c r="B248" s="21"/>
      <c r="C248" s="22" t="s">
        <v>91</v>
      </c>
      <c r="D248" s="23" t="s">
        <v>50</v>
      </c>
      <c r="E248" s="23" t="s">
        <v>51</v>
      </c>
      <c r="F248" s="23" t="s">
        <v>52</v>
      </c>
      <c r="G248" s="23" t="s">
        <v>53</v>
      </c>
    </row>
    <row r="249" spans="1:7" ht="16.5" x14ac:dyDescent="0.3">
      <c r="B249" s="26"/>
      <c r="C249" s="27">
        <v>24</v>
      </c>
      <c r="D249" s="27">
        <f>SUM(E250:E258)</f>
        <v>141</v>
      </c>
      <c r="E249" s="28"/>
      <c r="F249" s="28">
        <f>'Selectie refurbishment'!J10</f>
        <v>0</v>
      </c>
      <c r="G249" s="28">
        <f>F249*D249</f>
        <v>0</v>
      </c>
    </row>
    <row r="250" spans="1:7" ht="16.5" x14ac:dyDescent="0.3">
      <c r="B250" s="26"/>
      <c r="C250" s="99" t="s">
        <v>54</v>
      </c>
      <c r="D250" s="100"/>
      <c r="E250" s="68"/>
      <c r="F250" s="34"/>
      <c r="G250" s="34"/>
    </row>
    <row r="251" spans="1:7" ht="16.5" x14ac:dyDescent="0.3">
      <c r="B251" s="26"/>
      <c r="C251" s="99" t="s">
        <v>55</v>
      </c>
      <c r="D251" s="100"/>
      <c r="E251" s="37">
        <v>36</v>
      </c>
      <c r="F251" s="38"/>
      <c r="G251" s="38"/>
    </row>
    <row r="252" spans="1:7" ht="16.5" x14ac:dyDescent="0.3">
      <c r="B252" s="26"/>
      <c r="C252" s="99" t="s">
        <v>56</v>
      </c>
      <c r="D252" s="100"/>
      <c r="E252" s="37">
        <v>105</v>
      </c>
      <c r="F252" s="38"/>
      <c r="G252" s="38"/>
    </row>
    <row r="253" spans="1:7" ht="16.5" x14ac:dyDescent="0.3">
      <c r="B253" s="26"/>
      <c r="C253" s="99" t="s">
        <v>57</v>
      </c>
      <c r="D253" s="100"/>
      <c r="E253" s="37"/>
      <c r="F253" s="38"/>
      <c r="G253" s="38"/>
    </row>
    <row r="254" spans="1:7" ht="16.5" x14ac:dyDescent="0.3">
      <c r="B254" s="26"/>
      <c r="C254" s="99" t="s">
        <v>58</v>
      </c>
      <c r="D254" s="100"/>
      <c r="E254" s="37"/>
      <c r="F254" s="38"/>
      <c r="G254" s="38"/>
    </row>
    <row r="255" spans="1:7" ht="16.5" x14ac:dyDescent="0.3">
      <c r="B255" s="26"/>
      <c r="C255" s="99" t="s">
        <v>59</v>
      </c>
      <c r="D255" s="100"/>
      <c r="E255" s="37"/>
      <c r="F255" s="38"/>
      <c r="G255" s="38"/>
    </row>
    <row r="256" spans="1:7" ht="16.5" x14ac:dyDescent="0.3">
      <c r="B256" s="26"/>
      <c r="C256" s="99" t="s">
        <v>60</v>
      </c>
      <c r="D256" s="100"/>
      <c r="E256" s="37"/>
      <c r="F256" s="38"/>
      <c r="G256" s="38"/>
    </row>
    <row r="257" spans="1:7" ht="16.5" x14ac:dyDescent="0.3">
      <c r="B257" s="26"/>
      <c r="C257" s="99" t="s">
        <v>61</v>
      </c>
      <c r="D257" s="100"/>
      <c r="E257" s="37"/>
      <c r="F257" s="38"/>
      <c r="G257" s="38"/>
    </row>
    <row r="258" spans="1:7" ht="16.5" x14ac:dyDescent="0.3">
      <c r="B258" s="26"/>
      <c r="C258" s="99" t="s">
        <v>62</v>
      </c>
      <c r="D258" s="100"/>
      <c r="E258" s="37"/>
      <c r="F258" s="38"/>
      <c r="G258" s="38"/>
    </row>
    <row r="259" spans="1:7" ht="16.5" x14ac:dyDescent="0.3">
      <c r="B259" s="26"/>
      <c r="C259" s="99"/>
      <c r="D259" s="100"/>
      <c r="E259" s="37"/>
      <c r="F259" s="38"/>
      <c r="G259" s="38"/>
    </row>
    <row r="260" spans="1:7" ht="16.5" x14ac:dyDescent="0.3">
      <c r="B260" s="26"/>
      <c r="C260" s="99"/>
      <c r="D260" s="100"/>
      <c r="E260" s="37"/>
      <c r="F260" s="38"/>
      <c r="G260" s="38"/>
    </row>
    <row r="261" spans="1:7" ht="16.5" x14ac:dyDescent="0.3">
      <c r="B261" s="39"/>
      <c r="C261" s="101"/>
      <c r="D261" s="102"/>
      <c r="E261" s="40"/>
      <c r="F261" s="41"/>
      <c r="G261" s="41"/>
    </row>
    <row r="263" spans="1:7" ht="57" x14ac:dyDescent="0.3">
      <c r="A263" s="20"/>
      <c r="B263" s="21"/>
      <c r="C263" s="22" t="s">
        <v>92</v>
      </c>
      <c r="D263" s="23" t="s">
        <v>50</v>
      </c>
      <c r="E263" s="23" t="s">
        <v>51</v>
      </c>
      <c r="F263" s="23" t="s">
        <v>52</v>
      </c>
      <c r="G263" s="23" t="s">
        <v>53</v>
      </c>
    </row>
    <row r="264" spans="1:7" ht="16.5" x14ac:dyDescent="0.3">
      <c r="B264" s="26"/>
      <c r="C264" s="27">
        <v>25</v>
      </c>
      <c r="D264" s="27">
        <f>SUM(E265:E273)</f>
        <v>24</v>
      </c>
      <c r="E264" s="28"/>
      <c r="F264" s="28">
        <f>'Selectie refurbishment'!J10</f>
        <v>0</v>
      </c>
      <c r="G264" s="28">
        <f>F264*D264</f>
        <v>0</v>
      </c>
    </row>
    <row r="265" spans="1:7" ht="16.5" x14ac:dyDescent="0.3">
      <c r="B265" s="26"/>
      <c r="C265" s="99" t="s">
        <v>54</v>
      </c>
      <c r="D265" s="100"/>
      <c r="E265" s="68">
        <v>14</v>
      </c>
      <c r="F265" s="34"/>
      <c r="G265" s="34"/>
    </row>
    <row r="266" spans="1:7" ht="16.5" x14ac:dyDescent="0.3">
      <c r="B266" s="26"/>
      <c r="C266" s="99" t="s">
        <v>55</v>
      </c>
      <c r="D266" s="100"/>
      <c r="E266" s="37"/>
      <c r="F266" s="38"/>
      <c r="G266" s="38"/>
    </row>
    <row r="267" spans="1:7" ht="16.5" x14ac:dyDescent="0.3">
      <c r="B267" s="26"/>
      <c r="C267" s="99" t="s">
        <v>56</v>
      </c>
      <c r="D267" s="100"/>
      <c r="E267" s="37">
        <v>10</v>
      </c>
      <c r="F267" s="38"/>
      <c r="G267" s="38"/>
    </row>
    <row r="268" spans="1:7" ht="16.5" x14ac:dyDescent="0.3">
      <c r="B268" s="26"/>
      <c r="C268" s="99" t="s">
        <v>57</v>
      </c>
      <c r="D268" s="100"/>
      <c r="E268" s="37"/>
      <c r="F268" s="38"/>
      <c r="G268" s="38"/>
    </row>
    <row r="269" spans="1:7" ht="16.5" x14ac:dyDescent="0.3">
      <c r="B269" s="26"/>
      <c r="C269" s="99" t="s">
        <v>58</v>
      </c>
      <c r="D269" s="100"/>
      <c r="E269" s="37"/>
      <c r="F269" s="38"/>
      <c r="G269" s="38"/>
    </row>
    <row r="270" spans="1:7" ht="16.5" x14ac:dyDescent="0.3">
      <c r="B270" s="26"/>
      <c r="C270" s="99" t="s">
        <v>59</v>
      </c>
      <c r="D270" s="100"/>
      <c r="E270" s="37"/>
      <c r="F270" s="38"/>
      <c r="G270" s="38"/>
    </row>
    <row r="271" spans="1:7" ht="16.5" x14ac:dyDescent="0.3">
      <c r="B271" s="26"/>
      <c r="C271" s="99" t="s">
        <v>60</v>
      </c>
      <c r="D271" s="100"/>
      <c r="E271" s="37"/>
      <c r="F271" s="38"/>
      <c r="G271" s="38"/>
    </row>
    <row r="272" spans="1:7" ht="16.5" x14ac:dyDescent="0.3">
      <c r="B272" s="26"/>
      <c r="C272" s="99" t="s">
        <v>61</v>
      </c>
      <c r="D272" s="100"/>
      <c r="E272" s="37"/>
      <c r="F272" s="38"/>
      <c r="G272" s="38"/>
    </row>
    <row r="273" spans="1:7" ht="16.5" x14ac:dyDescent="0.3">
      <c r="B273" s="26"/>
      <c r="C273" s="99" t="s">
        <v>62</v>
      </c>
      <c r="D273" s="100"/>
      <c r="E273" s="37"/>
      <c r="F273" s="38"/>
      <c r="G273" s="38"/>
    </row>
    <row r="274" spans="1:7" ht="16.5" x14ac:dyDescent="0.3">
      <c r="B274" s="26"/>
      <c r="C274" s="99"/>
      <c r="D274" s="100"/>
      <c r="E274" s="37"/>
      <c r="F274" s="38"/>
      <c r="G274" s="38"/>
    </row>
    <row r="275" spans="1:7" ht="16.5" x14ac:dyDescent="0.3">
      <c r="B275" s="26"/>
      <c r="C275" s="99"/>
      <c r="D275" s="100"/>
      <c r="E275" s="37"/>
      <c r="F275" s="38"/>
      <c r="G275" s="38"/>
    </row>
    <row r="276" spans="1:7" ht="16.5" x14ac:dyDescent="0.3">
      <c r="B276" s="39"/>
      <c r="C276" s="101"/>
      <c r="D276" s="102"/>
      <c r="E276" s="40"/>
      <c r="F276" s="41"/>
      <c r="G276" s="41"/>
    </row>
    <row r="277" spans="1:7" ht="16.5" x14ac:dyDescent="0.3">
      <c r="B277" s="69"/>
      <c r="C277" s="31"/>
      <c r="D277" s="31"/>
    </row>
    <row r="278" spans="1:7" ht="57" x14ac:dyDescent="0.3">
      <c r="A278" s="20"/>
      <c r="B278" s="21"/>
      <c r="C278" s="67" t="s">
        <v>93</v>
      </c>
      <c r="D278" s="23" t="s">
        <v>50</v>
      </c>
      <c r="E278" s="23" t="s">
        <v>51</v>
      </c>
      <c r="F278" s="23" t="s">
        <v>52</v>
      </c>
      <c r="G278" s="23" t="s">
        <v>53</v>
      </c>
    </row>
    <row r="279" spans="1:7" ht="16.5" x14ac:dyDescent="0.3">
      <c r="B279" s="26"/>
      <c r="C279" s="27">
        <v>26</v>
      </c>
      <c r="D279" s="27">
        <f>SUM(E280:E288)</f>
        <v>54</v>
      </c>
      <c r="E279" s="28"/>
      <c r="F279" s="28">
        <f>'Selectie refurbishment'!J10</f>
        <v>0</v>
      </c>
      <c r="G279" s="28">
        <f>F279*D279</f>
        <v>0</v>
      </c>
    </row>
    <row r="280" spans="1:7" ht="16.5" x14ac:dyDescent="0.3">
      <c r="B280" s="26"/>
      <c r="C280" s="99" t="s">
        <v>54</v>
      </c>
      <c r="D280" s="100"/>
      <c r="E280" s="68"/>
      <c r="F280" s="34"/>
      <c r="G280" s="34"/>
    </row>
    <row r="281" spans="1:7" ht="16.5" x14ac:dyDescent="0.3">
      <c r="B281" s="26"/>
      <c r="C281" s="99" t="s">
        <v>55</v>
      </c>
      <c r="D281" s="100"/>
      <c r="E281" s="37">
        <v>38</v>
      </c>
      <c r="F281" s="38"/>
      <c r="G281" s="38"/>
    </row>
    <row r="282" spans="1:7" ht="16.5" x14ac:dyDescent="0.3">
      <c r="B282" s="26"/>
      <c r="C282" s="99" t="s">
        <v>56</v>
      </c>
      <c r="D282" s="100"/>
      <c r="E282" s="37">
        <v>16</v>
      </c>
      <c r="F282" s="38"/>
      <c r="G282" s="38"/>
    </row>
    <row r="283" spans="1:7" ht="16.5" x14ac:dyDescent="0.3">
      <c r="B283" s="26"/>
      <c r="C283" s="99" t="s">
        <v>57</v>
      </c>
      <c r="D283" s="100"/>
      <c r="E283" s="37"/>
      <c r="F283" s="38"/>
      <c r="G283" s="38"/>
    </row>
    <row r="284" spans="1:7" ht="16.5" x14ac:dyDescent="0.3">
      <c r="B284" s="26"/>
      <c r="C284" s="99" t="s">
        <v>58</v>
      </c>
      <c r="D284" s="100"/>
      <c r="E284" s="37"/>
      <c r="F284" s="38"/>
      <c r="G284" s="38"/>
    </row>
    <row r="285" spans="1:7" ht="16.5" x14ac:dyDescent="0.3">
      <c r="B285" s="26"/>
      <c r="C285" s="99" t="s">
        <v>59</v>
      </c>
      <c r="D285" s="100"/>
      <c r="E285" s="37"/>
      <c r="F285" s="38"/>
      <c r="G285" s="38"/>
    </row>
    <row r="286" spans="1:7" ht="16.5" x14ac:dyDescent="0.3">
      <c r="B286" s="26"/>
      <c r="C286" s="99" t="s">
        <v>60</v>
      </c>
      <c r="D286" s="100"/>
      <c r="E286" s="37"/>
      <c r="F286" s="38"/>
      <c r="G286" s="38"/>
    </row>
    <row r="287" spans="1:7" ht="16.5" x14ac:dyDescent="0.3">
      <c r="B287" s="26"/>
      <c r="C287" s="99" t="s">
        <v>61</v>
      </c>
      <c r="D287" s="100"/>
      <c r="E287" s="37"/>
      <c r="F287" s="38"/>
      <c r="G287" s="38"/>
    </row>
    <row r="288" spans="1:7" ht="16.5" x14ac:dyDescent="0.3">
      <c r="B288" s="26"/>
      <c r="C288" s="99" t="s">
        <v>62</v>
      </c>
      <c r="D288" s="100"/>
      <c r="E288" s="37"/>
      <c r="F288" s="38"/>
      <c r="G288" s="38"/>
    </row>
    <row r="289" spans="1:7" ht="16.5" x14ac:dyDescent="0.3">
      <c r="B289" s="26"/>
      <c r="C289" s="99"/>
      <c r="D289" s="100"/>
      <c r="E289" s="37"/>
      <c r="F289" s="38"/>
      <c r="G289" s="38"/>
    </row>
    <row r="290" spans="1:7" ht="16.5" x14ac:dyDescent="0.3">
      <c r="B290" s="26"/>
      <c r="C290" s="99"/>
      <c r="D290" s="100"/>
      <c r="E290" s="37"/>
      <c r="F290" s="38"/>
      <c r="G290" s="38"/>
    </row>
    <row r="291" spans="1:7" ht="16.5" x14ac:dyDescent="0.3">
      <c r="B291" s="39"/>
      <c r="C291" s="101"/>
      <c r="D291" s="102"/>
      <c r="E291" s="40"/>
      <c r="F291" s="41"/>
      <c r="G291" s="41"/>
    </row>
    <row r="293" spans="1:7" ht="57" x14ac:dyDescent="0.3">
      <c r="A293" s="20"/>
      <c r="B293" s="21"/>
      <c r="C293" s="67" t="s">
        <v>94</v>
      </c>
      <c r="D293" s="23" t="s">
        <v>50</v>
      </c>
      <c r="E293" s="23" t="s">
        <v>51</v>
      </c>
      <c r="F293" s="23" t="s">
        <v>52</v>
      </c>
      <c r="G293" s="23" t="s">
        <v>53</v>
      </c>
    </row>
    <row r="294" spans="1:7" ht="16.5" x14ac:dyDescent="0.3">
      <c r="B294" s="26"/>
      <c r="C294" s="27">
        <v>27</v>
      </c>
      <c r="D294" s="27">
        <f>SUM(E295:E303)</f>
        <v>27</v>
      </c>
      <c r="E294" s="28"/>
      <c r="F294" s="28">
        <f>'Selectie refurbishment'!J10</f>
        <v>0</v>
      </c>
      <c r="G294" s="28">
        <f>F294*D294</f>
        <v>0</v>
      </c>
    </row>
    <row r="295" spans="1:7" ht="16.5" x14ac:dyDescent="0.3">
      <c r="B295" s="26"/>
      <c r="C295" s="99" t="s">
        <v>54</v>
      </c>
      <c r="D295" s="100"/>
      <c r="E295" s="68">
        <v>10</v>
      </c>
      <c r="F295" s="34"/>
      <c r="G295" s="34"/>
    </row>
    <row r="296" spans="1:7" ht="16.5" x14ac:dyDescent="0.3">
      <c r="B296" s="26"/>
      <c r="C296" s="99" t="s">
        <v>55</v>
      </c>
      <c r="D296" s="100"/>
      <c r="E296" s="37">
        <v>17</v>
      </c>
      <c r="F296" s="38"/>
      <c r="G296" s="38"/>
    </row>
    <row r="297" spans="1:7" ht="16.5" x14ac:dyDescent="0.3">
      <c r="B297" s="26"/>
      <c r="C297" s="99" t="s">
        <v>56</v>
      </c>
      <c r="D297" s="100"/>
      <c r="E297" s="37"/>
      <c r="F297" s="38"/>
      <c r="G297" s="38"/>
    </row>
    <row r="298" spans="1:7" ht="16.5" x14ac:dyDescent="0.3">
      <c r="B298" s="26"/>
      <c r="C298" s="99" t="s">
        <v>57</v>
      </c>
      <c r="D298" s="100"/>
      <c r="E298" s="37"/>
      <c r="F298" s="38"/>
      <c r="G298" s="38"/>
    </row>
    <row r="299" spans="1:7" ht="16.5" x14ac:dyDescent="0.3">
      <c r="B299" s="26"/>
      <c r="C299" s="99" t="s">
        <v>58</v>
      </c>
      <c r="D299" s="100"/>
      <c r="E299" s="37"/>
      <c r="F299" s="38"/>
      <c r="G299" s="38"/>
    </row>
    <row r="300" spans="1:7" ht="16.5" x14ac:dyDescent="0.3">
      <c r="B300" s="26"/>
      <c r="C300" s="99" t="s">
        <v>59</v>
      </c>
      <c r="D300" s="100"/>
      <c r="E300" s="37"/>
      <c r="F300" s="38"/>
      <c r="G300" s="38"/>
    </row>
    <row r="301" spans="1:7" ht="16.5" x14ac:dyDescent="0.3">
      <c r="B301" s="26"/>
      <c r="C301" s="99" t="s">
        <v>60</v>
      </c>
      <c r="D301" s="100"/>
      <c r="E301" s="37"/>
      <c r="F301" s="38"/>
      <c r="G301" s="38"/>
    </row>
    <row r="302" spans="1:7" ht="16.5" x14ac:dyDescent="0.3">
      <c r="B302" s="26"/>
      <c r="C302" s="99" t="s">
        <v>61</v>
      </c>
      <c r="D302" s="100"/>
      <c r="E302" s="37"/>
      <c r="F302" s="38"/>
      <c r="G302" s="38"/>
    </row>
    <row r="303" spans="1:7" ht="16.5" x14ac:dyDescent="0.3">
      <c r="B303" s="26"/>
      <c r="C303" s="99" t="s">
        <v>62</v>
      </c>
      <c r="D303" s="100"/>
      <c r="E303" s="37"/>
      <c r="F303" s="38"/>
      <c r="G303" s="38"/>
    </row>
    <row r="304" spans="1:7" ht="16.5" x14ac:dyDescent="0.3">
      <c r="B304" s="26"/>
      <c r="C304" s="99"/>
      <c r="D304" s="100"/>
      <c r="E304" s="37"/>
      <c r="F304" s="38"/>
      <c r="G304" s="38"/>
    </row>
    <row r="305" spans="1:7" ht="16.5" x14ac:dyDescent="0.3">
      <c r="B305" s="26"/>
      <c r="C305" s="99"/>
      <c r="D305" s="100"/>
      <c r="E305" s="37"/>
      <c r="F305" s="38"/>
      <c r="G305" s="38"/>
    </row>
    <row r="306" spans="1:7" ht="16.5" x14ac:dyDescent="0.3">
      <c r="B306" s="39"/>
      <c r="C306" s="101"/>
      <c r="D306" s="102"/>
      <c r="E306" s="40"/>
      <c r="F306" s="41"/>
      <c r="G306" s="41"/>
    </row>
    <row r="308" spans="1:7" ht="57" x14ac:dyDescent="0.3">
      <c r="A308" s="20"/>
      <c r="B308" s="21"/>
      <c r="C308" s="67" t="s">
        <v>95</v>
      </c>
      <c r="D308" s="23" t="s">
        <v>50</v>
      </c>
      <c r="E308" s="23" t="s">
        <v>51</v>
      </c>
      <c r="F308" s="23" t="s">
        <v>52</v>
      </c>
      <c r="G308" s="23" t="s">
        <v>53</v>
      </c>
    </row>
    <row r="309" spans="1:7" ht="16.5" x14ac:dyDescent="0.3">
      <c r="B309" s="26"/>
      <c r="C309" s="27">
        <v>28</v>
      </c>
      <c r="D309" s="27">
        <f>SUM(E310:E318)</f>
        <v>12</v>
      </c>
      <c r="E309" s="28"/>
      <c r="F309" s="28">
        <f>'Selectie refurbishment'!J10</f>
        <v>0</v>
      </c>
      <c r="G309" s="28">
        <f>F309*D309</f>
        <v>0</v>
      </c>
    </row>
    <row r="310" spans="1:7" ht="16.5" x14ac:dyDescent="0.3">
      <c r="B310" s="26"/>
      <c r="C310" s="99" t="s">
        <v>54</v>
      </c>
      <c r="D310" s="100"/>
      <c r="E310" s="68"/>
      <c r="F310" s="34"/>
      <c r="G310" s="34"/>
    </row>
    <row r="311" spans="1:7" ht="16.5" x14ac:dyDescent="0.3">
      <c r="B311" s="26"/>
      <c r="C311" s="99" t="s">
        <v>55</v>
      </c>
      <c r="D311" s="100"/>
      <c r="E311" s="37">
        <v>12</v>
      </c>
      <c r="F311" s="38"/>
      <c r="G311" s="38"/>
    </row>
    <row r="312" spans="1:7" ht="16.5" x14ac:dyDescent="0.3">
      <c r="B312" s="26"/>
      <c r="C312" s="99" t="s">
        <v>56</v>
      </c>
      <c r="D312" s="100"/>
      <c r="E312" s="37"/>
      <c r="F312" s="38"/>
      <c r="G312" s="38"/>
    </row>
    <row r="313" spans="1:7" ht="16.5" x14ac:dyDescent="0.3">
      <c r="B313" s="26"/>
      <c r="C313" s="99" t="s">
        <v>57</v>
      </c>
      <c r="D313" s="100"/>
      <c r="E313" s="37"/>
      <c r="F313" s="38"/>
      <c r="G313" s="38"/>
    </row>
    <row r="314" spans="1:7" ht="16.5" x14ac:dyDescent="0.3">
      <c r="B314" s="26"/>
      <c r="C314" s="99" t="s">
        <v>58</v>
      </c>
      <c r="D314" s="100"/>
      <c r="E314" s="37"/>
      <c r="F314" s="38"/>
      <c r="G314" s="38"/>
    </row>
    <row r="315" spans="1:7" ht="16.5" x14ac:dyDescent="0.3">
      <c r="B315" s="26"/>
      <c r="C315" s="99" t="s">
        <v>59</v>
      </c>
      <c r="D315" s="100"/>
      <c r="E315" s="37"/>
      <c r="F315" s="38"/>
      <c r="G315" s="38"/>
    </row>
    <row r="316" spans="1:7" ht="16.5" x14ac:dyDescent="0.3">
      <c r="B316" s="26"/>
      <c r="C316" s="99" t="s">
        <v>60</v>
      </c>
      <c r="D316" s="100"/>
      <c r="E316" s="37"/>
      <c r="F316" s="38"/>
      <c r="G316" s="38"/>
    </row>
    <row r="317" spans="1:7" ht="16.5" x14ac:dyDescent="0.3">
      <c r="B317" s="26"/>
      <c r="C317" s="99" t="s">
        <v>61</v>
      </c>
      <c r="D317" s="100"/>
      <c r="E317" s="37"/>
      <c r="F317" s="38"/>
      <c r="G317" s="38"/>
    </row>
    <row r="318" spans="1:7" ht="16.5" x14ac:dyDescent="0.3">
      <c r="B318" s="26"/>
      <c r="C318" s="99" t="s">
        <v>62</v>
      </c>
      <c r="D318" s="100"/>
      <c r="E318" s="37"/>
      <c r="F318" s="38"/>
      <c r="G318" s="38"/>
    </row>
    <row r="319" spans="1:7" ht="16.5" x14ac:dyDescent="0.3">
      <c r="B319" s="26"/>
      <c r="C319" s="99"/>
      <c r="D319" s="100"/>
      <c r="E319" s="37"/>
      <c r="F319" s="38"/>
      <c r="G319" s="38"/>
    </row>
    <row r="320" spans="1:7" ht="16.5" x14ac:dyDescent="0.3">
      <c r="B320" s="26"/>
      <c r="C320" s="99"/>
      <c r="D320" s="100"/>
      <c r="E320" s="37"/>
      <c r="F320" s="38"/>
      <c r="G320" s="38"/>
    </row>
    <row r="321" spans="1:7" ht="16.5" x14ac:dyDescent="0.3">
      <c r="B321" s="39"/>
      <c r="C321" s="101"/>
      <c r="D321" s="102"/>
      <c r="E321" s="40"/>
      <c r="F321" s="41"/>
      <c r="G321" s="41"/>
    </row>
    <row r="323" spans="1:7" ht="57" x14ac:dyDescent="0.3">
      <c r="A323" s="20"/>
      <c r="B323" s="21"/>
      <c r="C323" s="67" t="s">
        <v>96</v>
      </c>
      <c r="D323" s="23" t="s">
        <v>50</v>
      </c>
      <c r="E323" s="23" t="s">
        <v>51</v>
      </c>
      <c r="F323" s="23" t="s">
        <v>52</v>
      </c>
      <c r="G323" s="23" t="s">
        <v>53</v>
      </c>
    </row>
    <row r="324" spans="1:7" ht="16.5" x14ac:dyDescent="0.3">
      <c r="B324" s="26"/>
      <c r="C324" s="27">
        <v>29</v>
      </c>
      <c r="D324" s="27">
        <f>SUM(E325:E333)</f>
        <v>1</v>
      </c>
      <c r="E324" s="28"/>
      <c r="F324" s="28">
        <f>'Selectie refurbishment'!J10</f>
        <v>0</v>
      </c>
      <c r="G324" s="28">
        <f>F324*D324</f>
        <v>0</v>
      </c>
    </row>
    <row r="325" spans="1:7" ht="16.5" x14ac:dyDescent="0.3">
      <c r="B325" s="26"/>
      <c r="C325" s="99" t="s">
        <v>54</v>
      </c>
      <c r="D325" s="100"/>
      <c r="E325" s="68">
        <v>1</v>
      </c>
      <c r="F325" s="34"/>
      <c r="G325" s="34"/>
    </row>
    <row r="326" spans="1:7" ht="16.5" x14ac:dyDescent="0.3">
      <c r="B326" s="26"/>
      <c r="C326" s="99" t="s">
        <v>55</v>
      </c>
      <c r="D326" s="100"/>
      <c r="E326" s="37"/>
      <c r="F326" s="38"/>
      <c r="G326" s="38"/>
    </row>
    <row r="327" spans="1:7" ht="16.5" x14ac:dyDescent="0.3">
      <c r="B327" s="26"/>
      <c r="C327" s="99" t="s">
        <v>56</v>
      </c>
      <c r="D327" s="100"/>
      <c r="E327" s="37"/>
      <c r="F327" s="38"/>
      <c r="G327" s="38"/>
    </row>
    <row r="328" spans="1:7" ht="16.5" x14ac:dyDescent="0.3">
      <c r="B328" s="26"/>
      <c r="C328" s="99" t="s">
        <v>57</v>
      </c>
      <c r="D328" s="100"/>
      <c r="E328" s="37"/>
      <c r="F328" s="38"/>
      <c r="G328" s="38"/>
    </row>
    <row r="329" spans="1:7" ht="16.5" x14ac:dyDescent="0.3">
      <c r="B329" s="26"/>
      <c r="C329" s="99" t="s">
        <v>58</v>
      </c>
      <c r="D329" s="100"/>
      <c r="E329" s="37"/>
      <c r="F329" s="38"/>
      <c r="G329" s="38"/>
    </row>
    <row r="330" spans="1:7" ht="16.5" x14ac:dyDescent="0.3">
      <c r="B330" s="26"/>
      <c r="C330" s="99" t="s">
        <v>59</v>
      </c>
      <c r="D330" s="100"/>
      <c r="E330" s="37"/>
      <c r="F330" s="38"/>
      <c r="G330" s="38"/>
    </row>
    <row r="331" spans="1:7" ht="16.5" x14ac:dyDescent="0.3">
      <c r="B331" s="26"/>
      <c r="C331" s="99" t="s">
        <v>60</v>
      </c>
      <c r="D331" s="100"/>
      <c r="E331" s="37"/>
      <c r="F331" s="38"/>
      <c r="G331" s="38"/>
    </row>
    <row r="332" spans="1:7" ht="16.5" x14ac:dyDescent="0.3">
      <c r="B332" s="26"/>
      <c r="C332" s="99" t="s">
        <v>61</v>
      </c>
      <c r="D332" s="100"/>
      <c r="E332" s="37"/>
      <c r="F332" s="38"/>
      <c r="G332" s="38"/>
    </row>
    <row r="333" spans="1:7" ht="16.5" x14ac:dyDescent="0.3">
      <c r="B333" s="26"/>
      <c r="C333" s="99" t="s">
        <v>62</v>
      </c>
      <c r="D333" s="100"/>
      <c r="E333" s="37"/>
      <c r="F333" s="38"/>
      <c r="G333" s="38"/>
    </row>
    <row r="334" spans="1:7" ht="16.5" x14ac:dyDescent="0.3">
      <c r="B334" s="26"/>
      <c r="C334" s="99"/>
      <c r="D334" s="100"/>
      <c r="E334" s="37"/>
      <c r="F334" s="38"/>
      <c r="G334" s="38"/>
    </row>
    <row r="335" spans="1:7" ht="16.5" x14ac:dyDescent="0.3">
      <c r="B335" s="26"/>
      <c r="C335" s="99"/>
      <c r="D335" s="100"/>
      <c r="E335" s="37"/>
      <c r="F335" s="38"/>
      <c r="G335" s="38"/>
    </row>
    <row r="336" spans="1:7" ht="16.5" x14ac:dyDescent="0.3">
      <c r="B336" s="39"/>
      <c r="C336" s="101"/>
      <c r="D336" s="102"/>
      <c r="E336" s="40"/>
      <c r="F336" s="41"/>
      <c r="G336" s="41"/>
    </row>
    <row r="337" spans="1:7" ht="16.5" x14ac:dyDescent="0.3">
      <c r="B337" s="69"/>
      <c r="C337" s="31"/>
      <c r="D337" s="31"/>
    </row>
    <row r="338" spans="1:7" ht="57" x14ac:dyDescent="0.3">
      <c r="A338" s="20"/>
      <c r="B338" s="21"/>
      <c r="C338" s="67" t="s">
        <v>97</v>
      </c>
      <c r="D338" s="23" t="s">
        <v>50</v>
      </c>
      <c r="E338" s="23" t="s">
        <v>51</v>
      </c>
      <c r="F338" s="23" t="s">
        <v>52</v>
      </c>
      <c r="G338" s="23" t="s">
        <v>53</v>
      </c>
    </row>
    <row r="339" spans="1:7" ht="16.5" x14ac:dyDescent="0.3">
      <c r="B339" s="26"/>
      <c r="C339" s="27">
        <v>30</v>
      </c>
      <c r="D339" s="27">
        <f>SUM(E340:E348)</f>
        <v>1</v>
      </c>
      <c r="E339" s="28"/>
      <c r="F339" s="28">
        <f>'Selectie refurbishment'!J10</f>
        <v>0</v>
      </c>
      <c r="G339" s="28">
        <f>F339*D339</f>
        <v>0</v>
      </c>
    </row>
    <row r="340" spans="1:7" ht="16.5" x14ac:dyDescent="0.3">
      <c r="B340" s="26"/>
      <c r="C340" s="99" t="s">
        <v>54</v>
      </c>
      <c r="D340" s="100"/>
      <c r="E340" s="68">
        <v>1</v>
      </c>
      <c r="F340" s="34"/>
      <c r="G340" s="34"/>
    </row>
    <row r="341" spans="1:7" ht="16.5" x14ac:dyDescent="0.3">
      <c r="B341" s="26"/>
      <c r="C341" s="99" t="s">
        <v>55</v>
      </c>
      <c r="D341" s="100"/>
      <c r="E341" s="37"/>
      <c r="F341" s="38"/>
      <c r="G341" s="38"/>
    </row>
    <row r="342" spans="1:7" ht="16.5" x14ac:dyDescent="0.3">
      <c r="B342" s="26"/>
      <c r="C342" s="99" t="s">
        <v>56</v>
      </c>
      <c r="D342" s="100"/>
      <c r="E342" s="37"/>
      <c r="F342" s="38"/>
      <c r="G342" s="38"/>
    </row>
    <row r="343" spans="1:7" ht="16.5" x14ac:dyDescent="0.3">
      <c r="B343" s="26"/>
      <c r="C343" s="99" t="s">
        <v>57</v>
      </c>
      <c r="D343" s="100"/>
      <c r="E343" s="37"/>
      <c r="F343" s="38"/>
      <c r="G343" s="38"/>
    </row>
    <row r="344" spans="1:7" ht="16.5" x14ac:dyDescent="0.3">
      <c r="B344" s="26"/>
      <c r="C344" s="99" t="s">
        <v>58</v>
      </c>
      <c r="D344" s="100"/>
      <c r="E344" s="37"/>
      <c r="F344" s="38"/>
      <c r="G344" s="38"/>
    </row>
    <row r="345" spans="1:7" ht="16.5" x14ac:dyDescent="0.3">
      <c r="B345" s="26"/>
      <c r="C345" s="99" t="s">
        <v>59</v>
      </c>
      <c r="D345" s="100"/>
      <c r="E345" s="37"/>
      <c r="F345" s="38"/>
      <c r="G345" s="38"/>
    </row>
    <row r="346" spans="1:7" ht="16.5" x14ac:dyDescent="0.3">
      <c r="B346" s="26"/>
      <c r="C346" s="99" t="s">
        <v>60</v>
      </c>
      <c r="D346" s="100"/>
      <c r="E346" s="37"/>
      <c r="F346" s="38"/>
      <c r="G346" s="38"/>
    </row>
    <row r="347" spans="1:7" ht="16.5" x14ac:dyDescent="0.3">
      <c r="B347" s="26"/>
      <c r="C347" s="99" t="s">
        <v>61</v>
      </c>
      <c r="D347" s="100"/>
      <c r="E347" s="37"/>
      <c r="F347" s="38"/>
      <c r="G347" s="38"/>
    </row>
    <row r="348" spans="1:7" ht="16.5" x14ac:dyDescent="0.3">
      <c r="B348" s="26"/>
      <c r="C348" s="99" t="s">
        <v>62</v>
      </c>
      <c r="D348" s="100"/>
      <c r="E348" s="37"/>
      <c r="F348" s="38"/>
      <c r="G348" s="38"/>
    </row>
    <row r="349" spans="1:7" ht="16.5" x14ac:dyDescent="0.3">
      <c r="B349" s="26"/>
      <c r="C349" s="99"/>
      <c r="D349" s="100"/>
      <c r="E349" s="37"/>
      <c r="F349" s="38"/>
      <c r="G349" s="38"/>
    </row>
    <row r="350" spans="1:7" ht="16.5" x14ac:dyDescent="0.3">
      <c r="B350" s="26"/>
      <c r="C350" s="99"/>
      <c r="D350" s="100"/>
      <c r="E350" s="37"/>
      <c r="F350" s="38"/>
      <c r="G350" s="38"/>
    </row>
    <row r="351" spans="1:7" ht="16.5" x14ac:dyDescent="0.3">
      <c r="B351" s="39"/>
      <c r="C351" s="101"/>
      <c r="D351" s="102"/>
      <c r="E351" s="40"/>
      <c r="F351" s="41"/>
      <c r="G351" s="41"/>
    </row>
    <row r="353" spans="1:7" ht="57" x14ac:dyDescent="0.3">
      <c r="A353" s="20"/>
      <c r="B353" s="21"/>
      <c r="C353" s="67" t="s">
        <v>98</v>
      </c>
      <c r="D353" s="23" t="s">
        <v>50</v>
      </c>
      <c r="E353" s="23" t="s">
        <v>51</v>
      </c>
      <c r="F353" s="23" t="s">
        <v>52</v>
      </c>
      <c r="G353" s="23" t="s">
        <v>53</v>
      </c>
    </row>
    <row r="354" spans="1:7" ht="16.5" x14ac:dyDescent="0.3">
      <c r="B354" s="26"/>
      <c r="C354" s="27">
        <v>31</v>
      </c>
      <c r="D354" s="27">
        <f>SUM(E355:E363)</f>
        <v>7</v>
      </c>
      <c r="E354" s="28"/>
      <c r="F354" s="28">
        <f>'Selectie refurbishment'!J10</f>
        <v>0</v>
      </c>
      <c r="G354" s="28">
        <f>F354*D354</f>
        <v>0</v>
      </c>
    </row>
    <row r="355" spans="1:7" ht="16.5" x14ac:dyDescent="0.3">
      <c r="B355" s="26"/>
      <c r="C355" s="99" t="s">
        <v>54</v>
      </c>
      <c r="D355" s="100"/>
      <c r="E355" s="68">
        <v>3</v>
      </c>
      <c r="F355" s="34"/>
      <c r="G355" s="34"/>
    </row>
    <row r="356" spans="1:7" ht="16.5" x14ac:dyDescent="0.3">
      <c r="B356" s="26"/>
      <c r="C356" s="99" t="s">
        <v>55</v>
      </c>
      <c r="D356" s="100"/>
      <c r="E356" s="37">
        <v>4</v>
      </c>
      <c r="F356" s="38"/>
      <c r="G356" s="38"/>
    </row>
    <row r="357" spans="1:7" ht="16.5" x14ac:dyDescent="0.3">
      <c r="B357" s="26"/>
      <c r="C357" s="99" t="s">
        <v>56</v>
      </c>
      <c r="D357" s="100"/>
      <c r="E357" s="37"/>
      <c r="F357" s="38"/>
      <c r="G357" s="38"/>
    </row>
    <row r="358" spans="1:7" ht="16.5" x14ac:dyDescent="0.3">
      <c r="B358" s="26"/>
      <c r="C358" s="99" t="s">
        <v>57</v>
      </c>
      <c r="D358" s="100"/>
      <c r="E358" s="37"/>
      <c r="F358" s="38"/>
      <c r="G358" s="38"/>
    </row>
    <row r="359" spans="1:7" ht="16.5" x14ac:dyDescent="0.3">
      <c r="B359" s="26"/>
      <c r="C359" s="99" t="s">
        <v>58</v>
      </c>
      <c r="D359" s="100"/>
      <c r="E359" s="37"/>
      <c r="F359" s="38"/>
      <c r="G359" s="38"/>
    </row>
    <row r="360" spans="1:7" ht="16.5" x14ac:dyDescent="0.3">
      <c r="B360" s="26"/>
      <c r="C360" s="99" t="s">
        <v>59</v>
      </c>
      <c r="D360" s="100"/>
      <c r="E360" s="37"/>
      <c r="F360" s="38"/>
      <c r="G360" s="38"/>
    </row>
    <row r="361" spans="1:7" ht="16.5" x14ac:dyDescent="0.3">
      <c r="B361" s="26"/>
      <c r="C361" s="99" t="s">
        <v>60</v>
      </c>
      <c r="D361" s="100"/>
      <c r="E361" s="37"/>
      <c r="F361" s="38"/>
      <c r="G361" s="38"/>
    </row>
    <row r="362" spans="1:7" ht="16.5" x14ac:dyDescent="0.3">
      <c r="B362" s="26"/>
      <c r="C362" s="99" t="s">
        <v>61</v>
      </c>
      <c r="D362" s="100"/>
      <c r="E362" s="37"/>
      <c r="F362" s="38"/>
      <c r="G362" s="38"/>
    </row>
    <row r="363" spans="1:7" ht="16.5" x14ac:dyDescent="0.3">
      <c r="B363" s="26"/>
      <c r="C363" s="99" t="s">
        <v>62</v>
      </c>
      <c r="D363" s="100"/>
      <c r="E363" s="37"/>
      <c r="F363" s="38"/>
      <c r="G363" s="38"/>
    </row>
    <row r="364" spans="1:7" ht="16.5" x14ac:dyDescent="0.3">
      <c r="B364" s="26"/>
      <c r="C364" s="99"/>
      <c r="D364" s="100"/>
      <c r="E364" s="37"/>
      <c r="F364" s="38"/>
      <c r="G364" s="38"/>
    </row>
    <row r="365" spans="1:7" ht="16.5" x14ac:dyDescent="0.3">
      <c r="B365" s="26"/>
      <c r="C365" s="99"/>
      <c r="D365" s="100"/>
      <c r="E365" s="37"/>
      <c r="F365" s="38"/>
      <c r="G365" s="38"/>
    </row>
    <row r="366" spans="1:7" ht="16.5" x14ac:dyDescent="0.3">
      <c r="B366" s="39"/>
      <c r="C366" s="101"/>
      <c r="D366" s="102"/>
      <c r="E366" s="40"/>
      <c r="F366" s="41"/>
      <c r="G366" s="41"/>
    </row>
    <row r="368" spans="1:7" ht="57" x14ac:dyDescent="0.3">
      <c r="A368" s="20"/>
      <c r="B368" s="21"/>
      <c r="C368" s="67" t="s">
        <v>99</v>
      </c>
      <c r="D368" s="23" t="s">
        <v>50</v>
      </c>
      <c r="E368" s="23" t="s">
        <v>51</v>
      </c>
      <c r="F368" s="23" t="s">
        <v>52</v>
      </c>
      <c r="G368" s="23" t="s">
        <v>53</v>
      </c>
    </row>
    <row r="369" spans="1:7" ht="16.5" x14ac:dyDescent="0.3">
      <c r="B369" s="26"/>
      <c r="C369" s="27">
        <v>20</v>
      </c>
      <c r="D369" s="27">
        <f>SUM(E370:E378)</f>
        <v>21</v>
      </c>
      <c r="E369" s="28"/>
      <c r="F369" s="28">
        <f>'Selectie refurbishment'!J10</f>
        <v>0</v>
      </c>
      <c r="G369" s="28">
        <f>F369*D369</f>
        <v>0</v>
      </c>
    </row>
    <row r="370" spans="1:7" ht="16.5" x14ac:dyDescent="0.3">
      <c r="B370" s="26"/>
      <c r="C370" s="99" t="s">
        <v>54</v>
      </c>
      <c r="D370" s="100"/>
      <c r="E370" s="68">
        <v>4</v>
      </c>
      <c r="F370" s="34"/>
      <c r="G370" s="34"/>
    </row>
    <row r="371" spans="1:7" ht="16.5" x14ac:dyDescent="0.3">
      <c r="B371" s="26"/>
      <c r="C371" s="99" t="s">
        <v>55</v>
      </c>
      <c r="D371" s="100"/>
      <c r="E371" s="37">
        <v>11</v>
      </c>
      <c r="F371" s="38"/>
      <c r="G371" s="38"/>
    </row>
    <row r="372" spans="1:7" ht="16.5" x14ac:dyDescent="0.3">
      <c r="B372" s="26"/>
      <c r="C372" s="99" t="s">
        <v>56</v>
      </c>
      <c r="D372" s="100"/>
      <c r="E372" s="37">
        <v>6</v>
      </c>
      <c r="F372" s="38"/>
      <c r="G372" s="38"/>
    </row>
    <row r="373" spans="1:7" ht="16.5" x14ac:dyDescent="0.3">
      <c r="B373" s="26"/>
      <c r="C373" s="99" t="s">
        <v>57</v>
      </c>
      <c r="D373" s="100"/>
      <c r="E373" s="37"/>
      <c r="F373" s="38"/>
      <c r="G373" s="38"/>
    </row>
    <row r="374" spans="1:7" ht="16.5" x14ac:dyDescent="0.3">
      <c r="B374" s="26"/>
      <c r="C374" s="99" t="s">
        <v>58</v>
      </c>
      <c r="D374" s="100"/>
      <c r="E374" s="37"/>
      <c r="F374" s="38"/>
      <c r="G374" s="38"/>
    </row>
    <row r="375" spans="1:7" ht="16.5" x14ac:dyDescent="0.3">
      <c r="B375" s="26"/>
      <c r="C375" s="99" t="s">
        <v>59</v>
      </c>
      <c r="D375" s="100"/>
      <c r="E375" s="37"/>
      <c r="F375" s="38"/>
      <c r="G375" s="38"/>
    </row>
    <row r="376" spans="1:7" ht="16.5" x14ac:dyDescent="0.3">
      <c r="B376" s="26"/>
      <c r="C376" s="99" t="s">
        <v>60</v>
      </c>
      <c r="D376" s="100"/>
      <c r="E376" s="37"/>
      <c r="F376" s="38"/>
      <c r="G376" s="38"/>
    </row>
    <row r="377" spans="1:7" ht="16.5" x14ac:dyDescent="0.3">
      <c r="B377" s="26"/>
      <c r="C377" s="99" t="s">
        <v>61</v>
      </c>
      <c r="D377" s="100"/>
      <c r="E377" s="37"/>
      <c r="F377" s="38"/>
      <c r="G377" s="38"/>
    </row>
    <row r="378" spans="1:7" ht="16.5" x14ac:dyDescent="0.3">
      <c r="B378" s="26"/>
      <c r="C378" s="99" t="s">
        <v>62</v>
      </c>
      <c r="D378" s="100"/>
      <c r="E378" s="37"/>
      <c r="F378" s="38"/>
      <c r="G378" s="38"/>
    </row>
    <row r="379" spans="1:7" ht="16.5" x14ac:dyDescent="0.3">
      <c r="B379" s="26"/>
      <c r="C379" s="99"/>
      <c r="D379" s="100"/>
      <c r="E379" s="37"/>
      <c r="F379" s="38"/>
      <c r="G379" s="38"/>
    </row>
    <row r="380" spans="1:7" ht="16.5" x14ac:dyDescent="0.3">
      <c r="B380" s="26"/>
      <c r="C380" s="99"/>
      <c r="D380" s="100"/>
      <c r="E380" s="37"/>
      <c r="F380" s="38"/>
      <c r="G380" s="38"/>
    </row>
    <row r="381" spans="1:7" ht="16.5" x14ac:dyDescent="0.3">
      <c r="B381" s="39"/>
      <c r="C381" s="101"/>
      <c r="D381" s="102"/>
      <c r="E381" s="40"/>
      <c r="F381" s="41"/>
      <c r="G381" s="41"/>
    </row>
    <row r="383" spans="1:7" ht="57" x14ac:dyDescent="0.3">
      <c r="A383" s="20"/>
      <c r="B383" s="21"/>
      <c r="C383" s="67" t="s">
        <v>100</v>
      </c>
      <c r="D383" s="23" t="s">
        <v>50</v>
      </c>
      <c r="E383" s="23" t="s">
        <v>51</v>
      </c>
      <c r="F383" s="23" t="s">
        <v>52</v>
      </c>
      <c r="G383" s="23" t="s">
        <v>53</v>
      </c>
    </row>
    <row r="384" spans="1:7" ht="16.5" x14ac:dyDescent="0.3">
      <c r="B384" s="26"/>
      <c r="C384" s="27">
        <v>32</v>
      </c>
      <c r="D384" s="27">
        <f>SUM(E385:E393)</f>
        <v>7</v>
      </c>
      <c r="E384" s="28"/>
      <c r="F384" s="28">
        <f>'Selectie refurbishment'!J10</f>
        <v>0</v>
      </c>
      <c r="G384" s="28">
        <f>F384*D384</f>
        <v>0</v>
      </c>
    </row>
    <row r="385" spans="1:7" ht="16.5" x14ac:dyDescent="0.3">
      <c r="B385" s="26"/>
      <c r="C385" s="99" t="s">
        <v>54</v>
      </c>
      <c r="D385" s="100"/>
      <c r="E385" s="68">
        <v>2</v>
      </c>
      <c r="F385" s="34"/>
      <c r="G385" s="34"/>
    </row>
    <row r="386" spans="1:7" ht="16.5" x14ac:dyDescent="0.3">
      <c r="B386" s="26"/>
      <c r="C386" s="99" t="s">
        <v>55</v>
      </c>
      <c r="D386" s="100"/>
      <c r="E386" s="37">
        <v>1</v>
      </c>
      <c r="F386" s="38"/>
      <c r="G386" s="38"/>
    </row>
    <row r="387" spans="1:7" ht="16.5" x14ac:dyDescent="0.3">
      <c r="B387" s="26"/>
      <c r="C387" s="99" t="s">
        <v>56</v>
      </c>
      <c r="D387" s="100"/>
      <c r="E387" s="37">
        <v>4</v>
      </c>
      <c r="F387" s="38"/>
      <c r="G387" s="38"/>
    </row>
    <row r="388" spans="1:7" ht="16.5" x14ac:dyDescent="0.3">
      <c r="B388" s="26"/>
      <c r="C388" s="99" t="s">
        <v>57</v>
      </c>
      <c r="D388" s="100"/>
      <c r="E388" s="37"/>
      <c r="F388" s="38"/>
      <c r="G388" s="38"/>
    </row>
    <row r="389" spans="1:7" ht="16.5" x14ac:dyDescent="0.3">
      <c r="B389" s="26"/>
      <c r="C389" s="99" t="s">
        <v>58</v>
      </c>
      <c r="D389" s="100"/>
      <c r="E389" s="37"/>
      <c r="F389" s="38"/>
      <c r="G389" s="38"/>
    </row>
    <row r="390" spans="1:7" ht="16.5" x14ac:dyDescent="0.3">
      <c r="B390" s="26"/>
      <c r="C390" s="99" t="s">
        <v>59</v>
      </c>
      <c r="D390" s="100"/>
      <c r="E390" s="37"/>
      <c r="F390" s="38"/>
      <c r="G390" s="38"/>
    </row>
    <row r="391" spans="1:7" ht="16.5" x14ac:dyDescent="0.3">
      <c r="B391" s="26"/>
      <c r="C391" s="99" t="s">
        <v>60</v>
      </c>
      <c r="D391" s="100"/>
      <c r="E391" s="37"/>
      <c r="F391" s="38"/>
      <c r="G391" s="38"/>
    </row>
    <row r="392" spans="1:7" ht="16.5" x14ac:dyDescent="0.3">
      <c r="B392" s="26"/>
      <c r="C392" s="99" t="s">
        <v>61</v>
      </c>
      <c r="D392" s="100"/>
      <c r="E392" s="37"/>
      <c r="F392" s="38"/>
      <c r="G392" s="38"/>
    </row>
    <row r="393" spans="1:7" ht="16.5" x14ac:dyDescent="0.3">
      <c r="B393" s="26"/>
      <c r="C393" s="99" t="s">
        <v>62</v>
      </c>
      <c r="D393" s="100"/>
      <c r="E393" s="37"/>
      <c r="F393" s="38"/>
      <c r="G393" s="38"/>
    </row>
    <row r="394" spans="1:7" ht="16.5" x14ac:dyDescent="0.3">
      <c r="B394" s="26"/>
      <c r="C394" s="99"/>
      <c r="D394" s="100"/>
      <c r="E394" s="37"/>
      <c r="F394" s="38"/>
      <c r="G394" s="38"/>
    </row>
    <row r="395" spans="1:7" ht="16.5" x14ac:dyDescent="0.3">
      <c r="B395" s="26"/>
      <c r="C395" s="99" t="s">
        <v>101</v>
      </c>
      <c r="D395" s="100"/>
      <c r="E395" s="37"/>
      <c r="F395" s="38"/>
      <c r="G395" s="38"/>
    </row>
    <row r="396" spans="1:7" ht="16.5" x14ac:dyDescent="0.3">
      <c r="B396" s="39"/>
      <c r="C396" s="101"/>
      <c r="D396" s="102"/>
      <c r="E396" s="40"/>
      <c r="F396" s="41"/>
      <c r="G396" s="41"/>
    </row>
    <row r="398" spans="1:7" ht="57" x14ac:dyDescent="0.3">
      <c r="A398" s="20"/>
      <c r="B398" s="21"/>
      <c r="C398" s="67" t="s">
        <v>102</v>
      </c>
      <c r="D398" s="23" t="s">
        <v>50</v>
      </c>
      <c r="E398" s="23" t="s">
        <v>51</v>
      </c>
      <c r="F398" s="23" t="s">
        <v>52</v>
      </c>
      <c r="G398" s="23" t="s">
        <v>53</v>
      </c>
    </row>
    <row r="399" spans="1:7" ht="16.5" x14ac:dyDescent="0.3">
      <c r="B399" s="26"/>
      <c r="C399" s="27">
        <v>33</v>
      </c>
      <c r="D399" s="27">
        <f>SUM(E400:E408)</f>
        <v>12</v>
      </c>
      <c r="E399" s="28"/>
      <c r="F399" s="28">
        <f>'Selectie refurbishment'!J10</f>
        <v>0</v>
      </c>
      <c r="G399" s="28">
        <f>F399*D399</f>
        <v>0</v>
      </c>
    </row>
    <row r="400" spans="1:7" ht="16.5" x14ac:dyDescent="0.3">
      <c r="B400" s="26"/>
      <c r="C400" s="99" t="s">
        <v>54</v>
      </c>
      <c r="D400" s="100"/>
      <c r="E400" s="68">
        <v>5</v>
      </c>
      <c r="F400" s="34"/>
      <c r="G400" s="34"/>
    </row>
    <row r="401" spans="1:7" ht="16.5" x14ac:dyDescent="0.3">
      <c r="B401" s="26"/>
      <c r="C401" s="99" t="s">
        <v>55</v>
      </c>
      <c r="D401" s="100"/>
      <c r="E401" s="37">
        <v>1</v>
      </c>
      <c r="F401" s="38"/>
      <c r="G401" s="38"/>
    </row>
    <row r="402" spans="1:7" ht="16.5" x14ac:dyDescent="0.3">
      <c r="B402" s="26"/>
      <c r="C402" s="99" t="s">
        <v>56</v>
      </c>
      <c r="D402" s="100"/>
      <c r="E402" s="37">
        <v>6</v>
      </c>
      <c r="F402" s="38"/>
      <c r="G402" s="38"/>
    </row>
    <row r="403" spans="1:7" ht="16.5" x14ac:dyDescent="0.3">
      <c r="B403" s="26"/>
      <c r="C403" s="99" t="s">
        <v>57</v>
      </c>
      <c r="D403" s="100"/>
      <c r="E403" s="37"/>
      <c r="F403" s="38"/>
      <c r="G403" s="38"/>
    </row>
    <row r="404" spans="1:7" ht="16.5" x14ac:dyDescent="0.3">
      <c r="B404" s="26"/>
      <c r="C404" s="99" t="s">
        <v>58</v>
      </c>
      <c r="D404" s="100"/>
      <c r="E404" s="37"/>
      <c r="F404" s="38"/>
      <c r="G404" s="38"/>
    </row>
    <row r="405" spans="1:7" ht="16.5" x14ac:dyDescent="0.3">
      <c r="B405" s="26"/>
      <c r="C405" s="99" t="s">
        <v>59</v>
      </c>
      <c r="D405" s="100"/>
      <c r="E405" s="37"/>
      <c r="F405" s="38"/>
      <c r="G405" s="38"/>
    </row>
    <row r="406" spans="1:7" ht="16.5" x14ac:dyDescent="0.3">
      <c r="B406" s="26"/>
      <c r="C406" s="99" t="s">
        <v>60</v>
      </c>
      <c r="D406" s="100"/>
      <c r="E406" s="37"/>
      <c r="F406" s="38"/>
      <c r="G406" s="38"/>
    </row>
    <row r="407" spans="1:7" ht="16.5" x14ac:dyDescent="0.3">
      <c r="B407" s="26"/>
      <c r="C407" s="99" t="s">
        <v>61</v>
      </c>
      <c r="D407" s="100"/>
      <c r="E407" s="37"/>
      <c r="F407" s="38"/>
      <c r="G407" s="38"/>
    </row>
    <row r="408" spans="1:7" ht="16.5" x14ac:dyDescent="0.3">
      <c r="B408" s="26"/>
      <c r="C408" s="99" t="s">
        <v>62</v>
      </c>
      <c r="D408" s="100"/>
      <c r="E408" s="37"/>
      <c r="F408" s="38"/>
      <c r="G408" s="38"/>
    </row>
    <row r="409" spans="1:7" ht="16.5" x14ac:dyDescent="0.3">
      <c r="B409" s="26"/>
      <c r="C409" s="99"/>
      <c r="D409" s="100"/>
      <c r="E409" s="37"/>
      <c r="F409" s="38"/>
      <c r="G409" s="38"/>
    </row>
    <row r="410" spans="1:7" ht="16.5" x14ac:dyDescent="0.3">
      <c r="B410" s="26"/>
      <c r="C410" s="99" t="s">
        <v>103</v>
      </c>
      <c r="D410" s="100"/>
      <c r="E410" s="37"/>
      <c r="F410" s="38"/>
      <c r="G410" s="38"/>
    </row>
    <row r="411" spans="1:7" ht="16.5" x14ac:dyDescent="0.3">
      <c r="B411" s="39"/>
      <c r="C411" s="101"/>
      <c r="D411" s="102"/>
      <c r="E411" s="40"/>
      <c r="F411" s="41"/>
      <c r="G411" s="41"/>
    </row>
    <row r="412" spans="1:7" ht="16.5" x14ac:dyDescent="0.3">
      <c r="B412" s="69"/>
      <c r="C412" s="31"/>
      <c r="D412" s="31"/>
    </row>
    <row r="413" spans="1:7" ht="57" x14ac:dyDescent="0.3">
      <c r="A413" s="20"/>
      <c r="B413" s="21"/>
      <c r="C413" s="67" t="s">
        <v>104</v>
      </c>
      <c r="D413" s="23" t="s">
        <v>50</v>
      </c>
      <c r="E413" s="23" t="s">
        <v>51</v>
      </c>
      <c r="F413" s="23" t="s">
        <v>52</v>
      </c>
      <c r="G413" s="23" t="s">
        <v>53</v>
      </c>
    </row>
    <row r="414" spans="1:7" ht="16.5" x14ac:dyDescent="0.3">
      <c r="B414" s="26"/>
      <c r="C414" s="27">
        <v>34</v>
      </c>
      <c r="D414" s="27">
        <f>SUM(E415:E423)</f>
        <v>1</v>
      </c>
      <c r="E414" s="28"/>
      <c r="F414" s="28">
        <f>'Selectie refurbishment'!J10</f>
        <v>0</v>
      </c>
      <c r="G414" s="28">
        <f>F414*D414</f>
        <v>0</v>
      </c>
    </row>
    <row r="415" spans="1:7" ht="16.5" x14ac:dyDescent="0.3">
      <c r="B415" s="26"/>
      <c r="C415" s="99" t="s">
        <v>54</v>
      </c>
      <c r="D415" s="100"/>
      <c r="E415" s="68">
        <v>1</v>
      </c>
      <c r="F415" s="34"/>
      <c r="G415" s="34"/>
    </row>
    <row r="416" spans="1:7" ht="16.5" x14ac:dyDescent="0.3">
      <c r="B416" s="26"/>
      <c r="C416" s="99" t="s">
        <v>55</v>
      </c>
      <c r="D416" s="100"/>
      <c r="E416" s="37"/>
      <c r="F416" s="38"/>
      <c r="G416" s="38"/>
    </row>
    <row r="417" spans="1:7" ht="16.5" x14ac:dyDescent="0.3">
      <c r="B417" s="26"/>
      <c r="C417" s="99" t="s">
        <v>56</v>
      </c>
      <c r="D417" s="100"/>
      <c r="E417" s="37"/>
      <c r="F417" s="38"/>
      <c r="G417" s="38"/>
    </row>
    <row r="418" spans="1:7" ht="16.5" x14ac:dyDescent="0.3">
      <c r="B418" s="26"/>
      <c r="C418" s="99" t="s">
        <v>57</v>
      </c>
      <c r="D418" s="100"/>
      <c r="E418" s="37"/>
      <c r="F418" s="38"/>
      <c r="G418" s="38"/>
    </row>
    <row r="419" spans="1:7" ht="16.5" x14ac:dyDescent="0.3">
      <c r="B419" s="26"/>
      <c r="C419" s="99" t="s">
        <v>58</v>
      </c>
      <c r="D419" s="100"/>
      <c r="E419" s="37"/>
      <c r="F419" s="38"/>
      <c r="G419" s="38"/>
    </row>
    <row r="420" spans="1:7" ht="16.5" x14ac:dyDescent="0.3">
      <c r="B420" s="26"/>
      <c r="C420" s="99" t="s">
        <v>59</v>
      </c>
      <c r="D420" s="100"/>
      <c r="E420" s="37"/>
      <c r="F420" s="38"/>
      <c r="G420" s="38"/>
    </row>
    <row r="421" spans="1:7" ht="16.5" x14ac:dyDescent="0.3">
      <c r="B421" s="26"/>
      <c r="C421" s="99" t="s">
        <v>60</v>
      </c>
      <c r="D421" s="100"/>
      <c r="E421" s="37"/>
      <c r="F421" s="38"/>
      <c r="G421" s="38"/>
    </row>
    <row r="422" spans="1:7" ht="16.5" x14ac:dyDescent="0.3">
      <c r="B422" s="26"/>
      <c r="C422" s="99" t="s">
        <v>61</v>
      </c>
      <c r="D422" s="100"/>
      <c r="E422" s="37"/>
      <c r="F422" s="38"/>
      <c r="G422" s="38"/>
    </row>
    <row r="423" spans="1:7" ht="16.5" x14ac:dyDescent="0.3">
      <c r="B423" s="26"/>
      <c r="C423" s="99" t="s">
        <v>62</v>
      </c>
      <c r="D423" s="100"/>
      <c r="E423" s="37"/>
      <c r="F423" s="38"/>
      <c r="G423" s="38"/>
    </row>
    <row r="424" spans="1:7" ht="16.5" x14ac:dyDescent="0.3">
      <c r="B424" s="26"/>
      <c r="C424" s="99"/>
      <c r="D424" s="100"/>
      <c r="E424" s="37"/>
      <c r="F424" s="38"/>
      <c r="G424" s="38"/>
    </row>
    <row r="425" spans="1:7" ht="16.5" x14ac:dyDescent="0.3">
      <c r="B425" s="26"/>
      <c r="C425" s="99"/>
      <c r="D425" s="100"/>
      <c r="E425" s="37"/>
      <c r="F425" s="38"/>
      <c r="G425" s="38"/>
    </row>
    <row r="426" spans="1:7" ht="16.5" x14ac:dyDescent="0.3">
      <c r="B426" s="39"/>
      <c r="C426" s="101"/>
      <c r="D426" s="102"/>
      <c r="E426" s="40"/>
      <c r="F426" s="41"/>
      <c r="G426" s="41"/>
    </row>
    <row r="428" spans="1:7" ht="57" x14ac:dyDescent="0.3">
      <c r="A428" s="20"/>
      <c r="B428" s="21"/>
      <c r="C428" s="67" t="s">
        <v>105</v>
      </c>
      <c r="D428" s="23" t="s">
        <v>50</v>
      </c>
      <c r="E428" s="23" t="s">
        <v>51</v>
      </c>
      <c r="F428" s="23" t="s">
        <v>52</v>
      </c>
      <c r="G428" s="23" t="s">
        <v>53</v>
      </c>
    </row>
    <row r="429" spans="1:7" ht="16.5" x14ac:dyDescent="0.3">
      <c r="B429" s="26"/>
      <c r="C429" s="27">
        <v>35</v>
      </c>
      <c r="D429" s="27">
        <f>SUM(E430:E438)</f>
        <v>16</v>
      </c>
      <c r="E429" s="28"/>
      <c r="F429" s="28">
        <f>'Selectie refurbishment'!J10</f>
        <v>0</v>
      </c>
      <c r="G429" s="28">
        <f>F429*D429</f>
        <v>0</v>
      </c>
    </row>
    <row r="430" spans="1:7" ht="16.5" x14ac:dyDescent="0.3">
      <c r="B430" s="26"/>
      <c r="C430" s="99" t="s">
        <v>54</v>
      </c>
      <c r="D430" s="100"/>
      <c r="E430" s="68">
        <v>16</v>
      </c>
      <c r="F430" s="34"/>
      <c r="G430" s="34"/>
    </row>
    <row r="431" spans="1:7" ht="16.5" x14ac:dyDescent="0.3">
      <c r="B431" s="26"/>
      <c r="C431" s="99" t="s">
        <v>55</v>
      </c>
      <c r="D431" s="100"/>
      <c r="E431" s="37"/>
      <c r="F431" s="38"/>
      <c r="G431" s="38"/>
    </row>
    <row r="432" spans="1:7" ht="16.5" x14ac:dyDescent="0.3">
      <c r="B432" s="26"/>
      <c r="C432" s="99" t="s">
        <v>56</v>
      </c>
      <c r="D432" s="100"/>
      <c r="E432" s="37"/>
      <c r="F432" s="38"/>
      <c r="G432" s="38"/>
    </row>
    <row r="433" spans="1:7" ht="16.5" x14ac:dyDescent="0.3">
      <c r="B433" s="26"/>
      <c r="C433" s="99" t="s">
        <v>57</v>
      </c>
      <c r="D433" s="100"/>
      <c r="E433" s="37"/>
      <c r="F433" s="38"/>
      <c r="G433" s="38"/>
    </row>
    <row r="434" spans="1:7" ht="16.5" x14ac:dyDescent="0.3">
      <c r="B434" s="26"/>
      <c r="C434" s="99" t="s">
        <v>58</v>
      </c>
      <c r="D434" s="100"/>
      <c r="E434" s="37"/>
      <c r="F434" s="38"/>
      <c r="G434" s="38"/>
    </row>
    <row r="435" spans="1:7" ht="16.5" x14ac:dyDescent="0.3">
      <c r="B435" s="26"/>
      <c r="C435" s="99" t="s">
        <v>59</v>
      </c>
      <c r="D435" s="100"/>
      <c r="E435" s="37"/>
      <c r="F435" s="38"/>
      <c r="G435" s="38"/>
    </row>
    <row r="436" spans="1:7" ht="16.5" x14ac:dyDescent="0.3">
      <c r="B436" s="26"/>
      <c r="C436" s="99" t="s">
        <v>60</v>
      </c>
      <c r="D436" s="100"/>
      <c r="E436" s="37"/>
      <c r="F436" s="38"/>
      <c r="G436" s="38"/>
    </row>
    <row r="437" spans="1:7" ht="16.5" x14ac:dyDescent="0.3">
      <c r="B437" s="26"/>
      <c r="C437" s="99" t="s">
        <v>61</v>
      </c>
      <c r="D437" s="100"/>
      <c r="E437" s="37"/>
      <c r="F437" s="38"/>
      <c r="G437" s="38"/>
    </row>
    <row r="438" spans="1:7" ht="16.5" x14ac:dyDescent="0.3">
      <c r="B438" s="26"/>
      <c r="C438" s="99" t="s">
        <v>62</v>
      </c>
      <c r="D438" s="100"/>
      <c r="E438" s="37"/>
      <c r="F438" s="38"/>
      <c r="G438" s="38"/>
    </row>
    <row r="439" spans="1:7" ht="16.5" x14ac:dyDescent="0.3">
      <c r="B439" s="26"/>
      <c r="C439" s="99"/>
      <c r="D439" s="100"/>
      <c r="E439" s="37"/>
      <c r="F439" s="38"/>
      <c r="G439" s="38"/>
    </row>
    <row r="440" spans="1:7" ht="16.5" x14ac:dyDescent="0.3">
      <c r="B440" s="26"/>
      <c r="C440" s="99"/>
      <c r="D440" s="100"/>
      <c r="E440" s="37"/>
      <c r="F440" s="38"/>
      <c r="G440" s="38"/>
    </row>
    <row r="441" spans="1:7" ht="16.5" x14ac:dyDescent="0.3">
      <c r="B441" s="39"/>
      <c r="C441" s="101"/>
      <c r="D441" s="102"/>
      <c r="E441" s="40"/>
      <c r="F441" s="41"/>
      <c r="G441" s="41"/>
    </row>
    <row r="443" spans="1:7" ht="57" x14ac:dyDescent="0.3">
      <c r="A443" s="20"/>
      <c r="B443" s="21"/>
      <c r="C443" s="67" t="s">
        <v>106</v>
      </c>
      <c r="D443" s="23" t="s">
        <v>50</v>
      </c>
      <c r="E443" s="23" t="s">
        <v>51</v>
      </c>
      <c r="F443" s="23" t="s">
        <v>52</v>
      </c>
      <c r="G443" s="23" t="s">
        <v>53</v>
      </c>
    </row>
    <row r="444" spans="1:7" ht="16.5" x14ac:dyDescent="0.3">
      <c r="B444" s="26"/>
      <c r="C444" s="27">
        <v>36</v>
      </c>
      <c r="D444" s="27">
        <f>SUM(E445:E453)</f>
        <v>4</v>
      </c>
      <c r="E444" s="28"/>
      <c r="F444" s="28">
        <f>'Selectie refurbishment'!J10</f>
        <v>0</v>
      </c>
      <c r="G444" s="28">
        <f>F444*D444</f>
        <v>0</v>
      </c>
    </row>
    <row r="445" spans="1:7" ht="16.5" x14ac:dyDescent="0.3">
      <c r="B445" s="26"/>
      <c r="C445" s="99" t="s">
        <v>54</v>
      </c>
      <c r="D445" s="100"/>
      <c r="E445" s="68">
        <v>1</v>
      </c>
      <c r="F445" s="34"/>
      <c r="G445" s="34"/>
    </row>
    <row r="446" spans="1:7" ht="16.5" x14ac:dyDescent="0.3">
      <c r="B446" s="26"/>
      <c r="C446" s="99" t="s">
        <v>55</v>
      </c>
      <c r="D446" s="100"/>
      <c r="E446" s="37">
        <v>3</v>
      </c>
      <c r="F446" s="38"/>
      <c r="G446" s="38"/>
    </row>
    <row r="447" spans="1:7" ht="16.5" x14ac:dyDescent="0.3">
      <c r="B447" s="26"/>
      <c r="C447" s="99" t="s">
        <v>56</v>
      </c>
      <c r="D447" s="100"/>
      <c r="E447" s="37"/>
      <c r="F447" s="38"/>
      <c r="G447" s="38"/>
    </row>
    <row r="448" spans="1:7" ht="16.5" x14ac:dyDescent="0.3">
      <c r="B448" s="26"/>
      <c r="C448" s="99" t="s">
        <v>57</v>
      </c>
      <c r="D448" s="100"/>
      <c r="E448" s="37"/>
      <c r="F448" s="38"/>
      <c r="G448" s="38"/>
    </row>
    <row r="449" spans="1:7" ht="16.5" x14ac:dyDescent="0.3">
      <c r="B449" s="26"/>
      <c r="C449" s="99" t="s">
        <v>58</v>
      </c>
      <c r="D449" s="100"/>
      <c r="E449" s="37"/>
      <c r="F449" s="38"/>
      <c r="G449" s="38"/>
    </row>
    <row r="450" spans="1:7" ht="16.5" x14ac:dyDescent="0.3">
      <c r="B450" s="26"/>
      <c r="C450" s="99" t="s">
        <v>59</v>
      </c>
      <c r="D450" s="100"/>
      <c r="E450" s="37"/>
      <c r="F450" s="38"/>
      <c r="G450" s="38"/>
    </row>
    <row r="451" spans="1:7" ht="16.5" x14ac:dyDescent="0.3">
      <c r="B451" s="26"/>
      <c r="C451" s="99" t="s">
        <v>60</v>
      </c>
      <c r="D451" s="100"/>
      <c r="E451" s="37"/>
      <c r="F451" s="38"/>
      <c r="G451" s="38"/>
    </row>
    <row r="452" spans="1:7" ht="16.5" x14ac:dyDescent="0.3">
      <c r="B452" s="26"/>
      <c r="C452" s="99" t="s">
        <v>61</v>
      </c>
      <c r="D452" s="100"/>
      <c r="E452" s="37"/>
      <c r="F452" s="38"/>
      <c r="G452" s="38"/>
    </row>
    <row r="453" spans="1:7" ht="16.5" x14ac:dyDescent="0.3">
      <c r="B453" s="26"/>
      <c r="C453" s="99" t="s">
        <v>62</v>
      </c>
      <c r="D453" s="100"/>
      <c r="E453" s="37"/>
      <c r="F453" s="38"/>
      <c r="G453" s="38"/>
    </row>
    <row r="454" spans="1:7" ht="16.5" x14ac:dyDescent="0.3">
      <c r="B454" s="26"/>
      <c r="C454" s="99"/>
      <c r="D454" s="100"/>
      <c r="E454" s="37"/>
      <c r="F454" s="38"/>
      <c r="G454" s="38"/>
    </row>
    <row r="455" spans="1:7" ht="16.5" x14ac:dyDescent="0.3">
      <c r="B455" s="26"/>
      <c r="C455" s="99" t="s">
        <v>107</v>
      </c>
      <c r="D455" s="100"/>
      <c r="E455" s="37"/>
      <c r="F455" s="38"/>
      <c r="G455" s="38"/>
    </row>
    <row r="456" spans="1:7" ht="16.5" x14ac:dyDescent="0.3">
      <c r="B456" s="39"/>
      <c r="C456" s="101"/>
      <c r="D456" s="102"/>
      <c r="E456" s="40"/>
      <c r="F456" s="41"/>
      <c r="G456" s="41"/>
    </row>
    <row r="457" spans="1:7" ht="16.5" x14ac:dyDescent="0.3">
      <c r="B457" s="69"/>
      <c r="C457" s="31"/>
      <c r="D457" s="31"/>
    </row>
    <row r="458" spans="1:7" ht="57" x14ac:dyDescent="0.3">
      <c r="A458" s="20"/>
      <c r="B458" s="21"/>
      <c r="C458" s="67" t="s">
        <v>108</v>
      </c>
      <c r="D458" s="23" t="s">
        <v>50</v>
      </c>
      <c r="E458" s="23" t="s">
        <v>51</v>
      </c>
      <c r="F458" s="23" t="s">
        <v>52</v>
      </c>
      <c r="G458" s="23" t="s">
        <v>53</v>
      </c>
    </row>
    <row r="459" spans="1:7" ht="16.5" x14ac:dyDescent="0.3">
      <c r="B459" s="26"/>
      <c r="C459" s="27">
        <v>37</v>
      </c>
      <c r="D459" s="27">
        <f>SUM(E460:E468)</f>
        <v>2</v>
      </c>
      <c r="E459" s="28"/>
      <c r="F459" s="28">
        <f>'Selectie refurbishment'!J10</f>
        <v>0</v>
      </c>
      <c r="G459" s="28">
        <f>F459*D459</f>
        <v>0</v>
      </c>
    </row>
    <row r="460" spans="1:7" ht="16.5" x14ac:dyDescent="0.3">
      <c r="B460" s="26"/>
      <c r="C460" s="99" t="s">
        <v>54</v>
      </c>
      <c r="D460" s="100"/>
      <c r="E460" s="68">
        <v>2</v>
      </c>
      <c r="F460" s="34"/>
      <c r="G460" s="34"/>
    </row>
    <row r="461" spans="1:7" ht="16.5" x14ac:dyDescent="0.3">
      <c r="B461" s="26"/>
      <c r="C461" s="99" t="s">
        <v>55</v>
      </c>
      <c r="D461" s="100"/>
      <c r="E461" s="37"/>
      <c r="F461" s="38"/>
      <c r="G461" s="38"/>
    </row>
    <row r="462" spans="1:7" ht="16.5" x14ac:dyDescent="0.3">
      <c r="B462" s="26"/>
      <c r="C462" s="99" t="s">
        <v>56</v>
      </c>
      <c r="D462" s="100"/>
      <c r="E462" s="37"/>
      <c r="F462" s="38"/>
      <c r="G462" s="38"/>
    </row>
    <row r="463" spans="1:7" ht="16.5" x14ac:dyDescent="0.3">
      <c r="B463" s="26"/>
      <c r="C463" s="99" t="s">
        <v>57</v>
      </c>
      <c r="D463" s="100"/>
      <c r="E463" s="37"/>
      <c r="F463" s="38"/>
      <c r="G463" s="38"/>
    </row>
    <row r="464" spans="1:7" ht="16.5" x14ac:dyDescent="0.3">
      <c r="B464" s="26"/>
      <c r="C464" s="99" t="s">
        <v>58</v>
      </c>
      <c r="D464" s="100"/>
      <c r="E464" s="37"/>
      <c r="F464" s="38"/>
      <c r="G464" s="38"/>
    </row>
    <row r="465" spans="1:7" ht="16.5" x14ac:dyDescent="0.3">
      <c r="B465" s="26"/>
      <c r="C465" s="99" t="s">
        <v>59</v>
      </c>
      <c r="D465" s="100"/>
      <c r="E465" s="37"/>
      <c r="F465" s="38"/>
      <c r="G465" s="38"/>
    </row>
    <row r="466" spans="1:7" ht="16.5" x14ac:dyDescent="0.3">
      <c r="B466" s="26"/>
      <c r="C466" s="99" t="s">
        <v>60</v>
      </c>
      <c r="D466" s="100"/>
      <c r="E466" s="37"/>
      <c r="F466" s="38"/>
      <c r="G466" s="38"/>
    </row>
    <row r="467" spans="1:7" ht="16.5" x14ac:dyDescent="0.3">
      <c r="B467" s="26"/>
      <c r="C467" s="99" t="s">
        <v>61</v>
      </c>
      <c r="D467" s="100"/>
      <c r="E467" s="37"/>
      <c r="F467" s="38"/>
      <c r="G467" s="38"/>
    </row>
    <row r="468" spans="1:7" ht="16.5" x14ac:dyDescent="0.3">
      <c r="B468" s="26"/>
      <c r="C468" s="99" t="s">
        <v>62</v>
      </c>
      <c r="D468" s="100"/>
      <c r="E468" s="37"/>
      <c r="F468" s="38"/>
      <c r="G468" s="38"/>
    </row>
    <row r="469" spans="1:7" ht="16.5" x14ac:dyDescent="0.3">
      <c r="B469" s="26"/>
      <c r="C469" s="99"/>
      <c r="D469" s="100"/>
      <c r="E469" s="37"/>
      <c r="F469" s="38"/>
      <c r="G469" s="38"/>
    </row>
    <row r="470" spans="1:7" ht="16.5" x14ac:dyDescent="0.3">
      <c r="B470" s="26"/>
      <c r="C470" s="99"/>
      <c r="D470" s="100"/>
      <c r="E470" s="37"/>
      <c r="F470" s="38"/>
      <c r="G470" s="38"/>
    </row>
    <row r="471" spans="1:7" ht="16.5" x14ac:dyDescent="0.3">
      <c r="B471" s="39"/>
      <c r="C471" s="101"/>
      <c r="D471" s="102"/>
      <c r="E471" s="40"/>
      <c r="F471" s="41"/>
      <c r="G471" s="41"/>
    </row>
    <row r="473" spans="1:7" ht="57" x14ac:dyDescent="0.3">
      <c r="A473" s="20"/>
      <c r="B473" s="21"/>
      <c r="C473" s="67" t="s">
        <v>109</v>
      </c>
      <c r="D473" s="23" t="s">
        <v>50</v>
      </c>
      <c r="E473" s="23" t="s">
        <v>51</v>
      </c>
      <c r="F473" s="23" t="s">
        <v>52</v>
      </c>
      <c r="G473" s="23" t="s">
        <v>53</v>
      </c>
    </row>
    <row r="474" spans="1:7" ht="16.5" x14ac:dyDescent="0.3">
      <c r="B474" s="26"/>
      <c r="C474" s="27">
        <v>38</v>
      </c>
      <c r="D474" s="27">
        <f>SUM(E475:E483)</f>
        <v>4</v>
      </c>
      <c r="E474" s="28"/>
      <c r="F474" s="28">
        <f>'Selectie refurbishment'!J10</f>
        <v>0</v>
      </c>
      <c r="G474" s="28">
        <f>F474*D474</f>
        <v>0</v>
      </c>
    </row>
    <row r="475" spans="1:7" ht="16.5" x14ac:dyDescent="0.3">
      <c r="B475" s="26"/>
      <c r="C475" s="99" t="s">
        <v>54</v>
      </c>
      <c r="D475" s="100"/>
      <c r="E475" s="68"/>
      <c r="F475" s="34"/>
      <c r="G475" s="34"/>
    </row>
    <row r="476" spans="1:7" ht="16.5" x14ac:dyDescent="0.3">
      <c r="B476" s="26"/>
      <c r="C476" s="99" t="s">
        <v>55</v>
      </c>
      <c r="D476" s="100"/>
      <c r="E476" s="37">
        <v>4</v>
      </c>
      <c r="F476" s="38"/>
      <c r="G476" s="38"/>
    </row>
    <row r="477" spans="1:7" ht="16.5" x14ac:dyDescent="0.3">
      <c r="B477" s="26"/>
      <c r="C477" s="99" t="s">
        <v>56</v>
      </c>
      <c r="D477" s="100"/>
      <c r="E477" s="37"/>
      <c r="F477" s="38"/>
      <c r="G477" s="38"/>
    </row>
    <row r="478" spans="1:7" ht="16.5" x14ac:dyDescent="0.3">
      <c r="B478" s="26"/>
      <c r="C478" s="99" t="s">
        <v>57</v>
      </c>
      <c r="D478" s="100"/>
      <c r="E478" s="37"/>
      <c r="F478" s="38"/>
      <c r="G478" s="38"/>
    </row>
    <row r="479" spans="1:7" ht="16.5" x14ac:dyDescent="0.3">
      <c r="B479" s="26"/>
      <c r="C479" s="99" t="s">
        <v>58</v>
      </c>
      <c r="D479" s="100"/>
      <c r="E479" s="37"/>
      <c r="F479" s="38"/>
      <c r="G479" s="38"/>
    </row>
    <row r="480" spans="1:7" ht="16.5" x14ac:dyDescent="0.3">
      <c r="B480" s="26"/>
      <c r="C480" s="99" t="s">
        <v>59</v>
      </c>
      <c r="D480" s="100"/>
      <c r="E480" s="37"/>
      <c r="F480" s="38"/>
      <c r="G480" s="38"/>
    </row>
    <row r="481" spans="1:7" ht="16.5" x14ac:dyDescent="0.3">
      <c r="B481" s="26"/>
      <c r="C481" s="99" t="s">
        <v>60</v>
      </c>
      <c r="D481" s="100"/>
      <c r="E481" s="37"/>
      <c r="F481" s="38"/>
      <c r="G481" s="38"/>
    </row>
    <row r="482" spans="1:7" ht="16.5" x14ac:dyDescent="0.3">
      <c r="B482" s="26"/>
      <c r="C482" s="99" t="s">
        <v>61</v>
      </c>
      <c r="D482" s="100"/>
      <c r="E482" s="37"/>
      <c r="F482" s="38"/>
      <c r="G482" s="38"/>
    </row>
    <row r="483" spans="1:7" ht="16.5" x14ac:dyDescent="0.3">
      <c r="B483" s="26"/>
      <c r="C483" s="99" t="s">
        <v>62</v>
      </c>
      <c r="D483" s="100"/>
      <c r="E483" s="37"/>
      <c r="F483" s="38"/>
      <c r="G483" s="38"/>
    </row>
    <row r="484" spans="1:7" ht="16.5" x14ac:dyDescent="0.3">
      <c r="B484" s="26"/>
      <c r="C484" s="99"/>
      <c r="D484" s="100"/>
      <c r="E484" s="37"/>
      <c r="F484" s="38"/>
      <c r="G484" s="38"/>
    </row>
    <row r="485" spans="1:7" ht="16.5" x14ac:dyDescent="0.3">
      <c r="B485" s="26"/>
      <c r="C485" s="99" t="s">
        <v>110</v>
      </c>
      <c r="D485" s="100"/>
      <c r="E485" s="37"/>
      <c r="F485" s="38"/>
      <c r="G485" s="38"/>
    </row>
    <row r="486" spans="1:7" ht="16.5" x14ac:dyDescent="0.3">
      <c r="B486" s="39"/>
      <c r="C486" s="101"/>
      <c r="D486" s="102"/>
      <c r="E486" s="40"/>
      <c r="F486" s="41"/>
      <c r="G486" s="41"/>
    </row>
    <row r="488" spans="1:7" ht="57" x14ac:dyDescent="0.3">
      <c r="A488" s="20"/>
      <c r="B488" s="21"/>
      <c r="C488" s="67" t="s">
        <v>111</v>
      </c>
      <c r="D488" s="23" t="s">
        <v>50</v>
      </c>
      <c r="E488" s="23" t="s">
        <v>51</v>
      </c>
      <c r="F488" s="23" t="s">
        <v>52</v>
      </c>
      <c r="G488" s="23" t="s">
        <v>53</v>
      </c>
    </row>
    <row r="489" spans="1:7" ht="16.5" x14ac:dyDescent="0.3">
      <c r="B489" s="26"/>
      <c r="C489" s="27">
        <v>39</v>
      </c>
      <c r="D489" s="27">
        <f>2</f>
        <v>2</v>
      </c>
      <c r="E489" s="28"/>
      <c r="F489" s="28">
        <f>'Selectie refurbishment'!J10</f>
        <v>0</v>
      </c>
      <c r="G489" s="28">
        <f>F489*D489</f>
        <v>0</v>
      </c>
    </row>
    <row r="490" spans="1:7" ht="16.5" x14ac:dyDescent="0.3">
      <c r="B490" s="26"/>
      <c r="C490" s="99" t="s">
        <v>54</v>
      </c>
      <c r="D490" s="100"/>
      <c r="E490" s="68"/>
      <c r="F490" s="34"/>
      <c r="G490" s="34"/>
    </row>
    <row r="491" spans="1:7" ht="16.5" x14ac:dyDescent="0.3">
      <c r="B491" s="26"/>
      <c r="C491" s="99" t="s">
        <v>55</v>
      </c>
      <c r="D491" s="100"/>
      <c r="E491" s="37"/>
      <c r="F491" s="38"/>
      <c r="G491" s="38"/>
    </row>
    <row r="492" spans="1:7" ht="16.5" x14ac:dyDescent="0.3">
      <c r="B492" s="26"/>
      <c r="C492" s="99" t="s">
        <v>56</v>
      </c>
      <c r="D492" s="100"/>
      <c r="E492" s="37">
        <v>2</v>
      </c>
      <c r="F492" s="38"/>
      <c r="G492" s="38"/>
    </row>
    <row r="493" spans="1:7" ht="16.5" x14ac:dyDescent="0.3">
      <c r="B493" s="26"/>
      <c r="C493" s="99" t="s">
        <v>57</v>
      </c>
      <c r="D493" s="100"/>
      <c r="E493" s="37"/>
      <c r="F493" s="38"/>
      <c r="G493" s="38"/>
    </row>
    <row r="494" spans="1:7" ht="16.5" x14ac:dyDescent="0.3">
      <c r="B494" s="26"/>
      <c r="C494" s="99" t="s">
        <v>58</v>
      </c>
      <c r="D494" s="100"/>
      <c r="E494" s="37"/>
      <c r="F494" s="38"/>
      <c r="G494" s="38"/>
    </row>
    <row r="495" spans="1:7" ht="16.5" x14ac:dyDescent="0.3">
      <c r="B495" s="26"/>
      <c r="C495" s="99" t="s">
        <v>59</v>
      </c>
      <c r="D495" s="100"/>
      <c r="E495" s="37"/>
      <c r="F495" s="38"/>
      <c r="G495" s="38"/>
    </row>
    <row r="496" spans="1:7" ht="16.5" x14ac:dyDescent="0.3">
      <c r="B496" s="26"/>
      <c r="C496" s="99" t="s">
        <v>60</v>
      </c>
      <c r="D496" s="100"/>
      <c r="E496" s="37"/>
      <c r="F496" s="38"/>
      <c r="G496" s="38"/>
    </row>
    <row r="497" spans="2:7" ht="16.5" x14ac:dyDescent="0.3">
      <c r="B497" s="26"/>
      <c r="C497" s="99" t="s">
        <v>61</v>
      </c>
      <c r="D497" s="100"/>
      <c r="E497" s="37"/>
      <c r="F497" s="38"/>
      <c r="G497" s="38"/>
    </row>
    <row r="498" spans="2:7" ht="16.5" x14ac:dyDescent="0.3">
      <c r="B498" s="26"/>
      <c r="C498" s="99" t="s">
        <v>62</v>
      </c>
      <c r="D498" s="100"/>
      <c r="E498" s="37"/>
      <c r="F498" s="38"/>
      <c r="G498" s="38"/>
    </row>
    <row r="499" spans="2:7" ht="16.5" x14ac:dyDescent="0.3">
      <c r="B499" s="26"/>
      <c r="C499" s="99"/>
      <c r="D499" s="100"/>
      <c r="E499" s="37"/>
      <c r="F499" s="38"/>
      <c r="G499" s="38"/>
    </row>
    <row r="500" spans="2:7" ht="16.5" x14ac:dyDescent="0.3">
      <c r="B500" s="26"/>
      <c r="C500" s="99"/>
      <c r="D500" s="100"/>
      <c r="E500" s="37"/>
      <c r="F500" s="38"/>
      <c r="G500" s="38"/>
    </row>
    <row r="501" spans="2:7" ht="16.5" x14ac:dyDescent="0.3">
      <c r="B501" s="39"/>
      <c r="C501" s="101"/>
      <c r="D501" s="102"/>
      <c r="E501" s="40"/>
      <c r="F501" s="41"/>
      <c r="G501" s="41"/>
    </row>
  </sheetData>
  <sheetProtection algorithmName="SHA-512" hashValue="l6dQfuKZcHV8/edRCobACo39VQktA3g7O+s84hX2p6BteCRa+s7xWlvHUGq282CcqsU9l22omOZASkz2MIAHEw==" saltValue="4/oPnNDMqv4noAAtNtgKRw==" spinCount="100000" sheet="1" objects="1" scenarios="1" selectLockedCells="1"/>
  <mergeCells count="396">
    <mergeCell ref="C496:D496"/>
    <mergeCell ref="C497:D497"/>
    <mergeCell ref="C498:D498"/>
    <mergeCell ref="C499:D499"/>
    <mergeCell ref="C500:D500"/>
    <mergeCell ref="C501:D501"/>
    <mergeCell ref="C490:D490"/>
    <mergeCell ref="C491:D491"/>
    <mergeCell ref="C492:D492"/>
    <mergeCell ref="C493:D493"/>
    <mergeCell ref="C494:D494"/>
    <mergeCell ref="C495:D495"/>
    <mergeCell ref="C481:D481"/>
    <mergeCell ref="C482:D482"/>
    <mergeCell ref="C483:D483"/>
    <mergeCell ref="C484:D484"/>
    <mergeCell ref="C485:D485"/>
    <mergeCell ref="C486:D486"/>
    <mergeCell ref="C475:D475"/>
    <mergeCell ref="C476:D476"/>
    <mergeCell ref="C477:D477"/>
    <mergeCell ref="C478:D478"/>
    <mergeCell ref="C479:D479"/>
    <mergeCell ref="C480:D480"/>
    <mergeCell ref="C466:D466"/>
    <mergeCell ref="C467:D467"/>
    <mergeCell ref="C468:D468"/>
    <mergeCell ref="C469:D469"/>
    <mergeCell ref="C470:D470"/>
    <mergeCell ref="C471:D471"/>
    <mergeCell ref="C460:D460"/>
    <mergeCell ref="C461:D461"/>
    <mergeCell ref="C462:D462"/>
    <mergeCell ref="C463:D463"/>
    <mergeCell ref="C464:D464"/>
    <mergeCell ref="C465:D465"/>
    <mergeCell ref="C451:D451"/>
    <mergeCell ref="C452:D452"/>
    <mergeCell ref="C453:D453"/>
    <mergeCell ref="C454:D454"/>
    <mergeCell ref="C455:D455"/>
    <mergeCell ref="C456:D456"/>
    <mergeCell ref="C445:D445"/>
    <mergeCell ref="C446:D446"/>
    <mergeCell ref="C447:D447"/>
    <mergeCell ref="C448:D448"/>
    <mergeCell ref="C449:D449"/>
    <mergeCell ref="C450:D450"/>
    <mergeCell ref="C436:D436"/>
    <mergeCell ref="C437:D437"/>
    <mergeCell ref="C438:D438"/>
    <mergeCell ref="C439:D439"/>
    <mergeCell ref="C440:D440"/>
    <mergeCell ref="C441:D441"/>
    <mergeCell ref="C430:D430"/>
    <mergeCell ref="C431:D431"/>
    <mergeCell ref="C432:D432"/>
    <mergeCell ref="C433:D433"/>
    <mergeCell ref="C434:D434"/>
    <mergeCell ref="C435:D435"/>
    <mergeCell ref="C421:D421"/>
    <mergeCell ref="C422:D422"/>
    <mergeCell ref="C423:D423"/>
    <mergeCell ref="C424:D424"/>
    <mergeCell ref="C425:D425"/>
    <mergeCell ref="C426:D426"/>
    <mergeCell ref="C415:D415"/>
    <mergeCell ref="C416:D416"/>
    <mergeCell ref="C417:D417"/>
    <mergeCell ref="C418:D418"/>
    <mergeCell ref="C419:D419"/>
    <mergeCell ref="C420:D420"/>
    <mergeCell ref="C406:D406"/>
    <mergeCell ref="C407:D407"/>
    <mergeCell ref="C408:D408"/>
    <mergeCell ref="C409:D409"/>
    <mergeCell ref="C410:D410"/>
    <mergeCell ref="C411:D411"/>
    <mergeCell ref="C400:D400"/>
    <mergeCell ref="C401:D401"/>
    <mergeCell ref="C402:D402"/>
    <mergeCell ref="C403:D403"/>
    <mergeCell ref="C404:D404"/>
    <mergeCell ref="C405:D405"/>
    <mergeCell ref="C391:D391"/>
    <mergeCell ref="C392:D392"/>
    <mergeCell ref="C393:D393"/>
    <mergeCell ref="C394:D394"/>
    <mergeCell ref="C395:D395"/>
    <mergeCell ref="C396:D396"/>
    <mergeCell ref="C385:D385"/>
    <mergeCell ref="C386:D386"/>
    <mergeCell ref="C387:D387"/>
    <mergeCell ref="C388:D388"/>
    <mergeCell ref="C389:D389"/>
    <mergeCell ref="C390:D390"/>
    <mergeCell ref="C376:D376"/>
    <mergeCell ref="C377:D377"/>
    <mergeCell ref="C378:D378"/>
    <mergeCell ref="C379:D379"/>
    <mergeCell ref="C380:D380"/>
    <mergeCell ref="C381:D381"/>
    <mergeCell ref="C370:D370"/>
    <mergeCell ref="C371:D371"/>
    <mergeCell ref="C372:D372"/>
    <mergeCell ref="C373:D373"/>
    <mergeCell ref="C374:D374"/>
    <mergeCell ref="C375:D375"/>
    <mergeCell ref="C361:D361"/>
    <mergeCell ref="C362:D362"/>
    <mergeCell ref="C363:D363"/>
    <mergeCell ref="C364:D364"/>
    <mergeCell ref="C365:D365"/>
    <mergeCell ref="C366:D366"/>
    <mergeCell ref="C355:D355"/>
    <mergeCell ref="C356:D356"/>
    <mergeCell ref="C357:D357"/>
    <mergeCell ref="C358:D358"/>
    <mergeCell ref="C359:D359"/>
    <mergeCell ref="C360:D360"/>
    <mergeCell ref="C346:D346"/>
    <mergeCell ref="C347:D347"/>
    <mergeCell ref="C348:D348"/>
    <mergeCell ref="C349:D349"/>
    <mergeCell ref="C350:D350"/>
    <mergeCell ref="C351:D351"/>
    <mergeCell ref="C340:D340"/>
    <mergeCell ref="C341:D341"/>
    <mergeCell ref="C342:D342"/>
    <mergeCell ref="C343:D343"/>
    <mergeCell ref="C344:D344"/>
    <mergeCell ref="C345:D345"/>
    <mergeCell ref="C331:D331"/>
    <mergeCell ref="C332:D332"/>
    <mergeCell ref="C333:D333"/>
    <mergeCell ref="C334:D334"/>
    <mergeCell ref="C335:D335"/>
    <mergeCell ref="C336:D336"/>
    <mergeCell ref="C325:D325"/>
    <mergeCell ref="C326:D326"/>
    <mergeCell ref="C327:D327"/>
    <mergeCell ref="C328:D328"/>
    <mergeCell ref="C329:D329"/>
    <mergeCell ref="C330:D330"/>
    <mergeCell ref="C316:D316"/>
    <mergeCell ref="C317:D317"/>
    <mergeCell ref="C318:D318"/>
    <mergeCell ref="C319:D319"/>
    <mergeCell ref="C320:D320"/>
    <mergeCell ref="C321:D321"/>
    <mergeCell ref="C310:D310"/>
    <mergeCell ref="C311:D311"/>
    <mergeCell ref="C312:D312"/>
    <mergeCell ref="C313:D313"/>
    <mergeCell ref="C314:D314"/>
    <mergeCell ref="C315:D315"/>
    <mergeCell ref="C301:D301"/>
    <mergeCell ref="C302:D302"/>
    <mergeCell ref="C303:D303"/>
    <mergeCell ref="C304:D304"/>
    <mergeCell ref="C305:D305"/>
    <mergeCell ref="C306:D306"/>
    <mergeCell ref="C295:D295"/>
    <mergeCell ref="C296:D296"/>
    <mergeCell ref="C297:D297"/>
    <mergeCell ref="C298:D298"/>
    <mergeCell ref="C299:D299"/>
    <mergeCell ref="C300:D300"/>
    <mergeCell ref="C286:D286"/>
    <mergeCell ref="C287:D287"/>
    <mergeCell ref="C288:D288"/>
    <mergeCell ref="C289:D289"/>
    <mergeCell ref="C290:D290"/>
    <mergeCell ref="C291:D291"/>
    <mergeCell ref="C280:D280"/>
    <mergeCell ref="C281:D281"/>
    <mergeCell ref="C282:D282"/>
    <mergeCell ref="C283:D283"/>
    <mergeCell ref="C284:D284"/>
    <mergeCell ref="C285:D285"/>
    <mergeCell ref="C271:D271"/>
    <mergeCell ref="C272:D272"/>
    <mergeCell ref="C273:D273"/>
    <mergeCell ref="C274:D274"/>
    <mergeCell ref="C275:D275"/>
    <mergeCell ref="C276:D276"/>
    <mergeCell ref="C265:D265"/>
    <mergeCell ref="C266:D266"/>
    <mergeCell ref="C267:D267"/>
    <mergeCell ref="C268:D268"/>
    <mergeCell ref="C269:D269"/>
    <mergeCell ref="C270:D270"/>
    <mergeCell ref="C256:D256"/>
    <mergeCell ref="C257:D257"/>
    <mergeCell ref="C258:D258"/>
    <mergeCell ref="C259:D259"/>
    <mergeCell ref="C260:D260"/>
    <mergeCell ref="C261:D261"/>
    <mergeCell ref="C250:D250"/>
    <mergeCell ref="C251:D251"/>
    <mergeCell ref="C252:D252"/>
    <mergeCell ref="C253:D253"/>
    <mergeCell ref="C254:D254"/>
    <mergeCell ref="C255:D255"/>
    <mergeCell ref="C241:D241"/>
    <mergeCell ref="C242:D242"/>
    <mergeCell ref="C243:D243"/>
    <mergeCell ref="C244:D244"/>
    <mergeCell ref="C245:D245"/>
    <mergeCell ref="C246:D246"/>
    <mergeCell ref="C235:D235"/>
    <mergeCell ref="C236:D236"/>
    <mergeCell ref="C237:D237"/>
    <mergeCell ref="C238:D238"/>
    <mergeCell ref="C239:D239"/>
    <mergeCell ref="C240:D240"/>
    <mergeCell ref="C226:D226"/>
    <mergeCell ref="C227:D227"/>
    <mergeCell ref="C228:D228"/>
    <mergeCell ref="C229:D229"/>
    <mergeCell ref="C230:D230"/>
    <mergeCell ref="C231:D231"/>
    <mergeCell ref="C220:D220"/>
    <mergeCell ref="C221:D221"/>
    <mergeCell ref="C222:D222"/>
    <mergeCell ref="C223:D223"/>
    <mergeCell ref="C224:D224"/>
    <mergeCell ref="C225:D225"/>
    <mergeCell ref="C211:D211"/>
    <mergeCell ref="C212:D212"/>
    <mergeCell ref="C213:D213"/>
    <mergeCell ref="C214:D214"/>
    <mergeCell ref="C215:D215"/>
    <mergeCell ref="C216:D216"/>
    <mergeCell ref="C205:D205"/>
    <mergeCell ref="C206:D206"/>
    <mergeCell ref="C207:D207"/>
    <mergeCell ref="C208:D208"/>
    <mergeCell ref="C209:D209"/>
    <mergeCell ref="C210:D210"/>
    <mergeCell ref="C196:D196"/>
    <mergeCell ref="C197:D197"/>
    <mergeCell ref="C198:D198"/>
    <mergeCell ref="C199:D199"/>
    <mergeCell ref="C200:D200"/>
    <mergeCell ref="C201:D201"/>
    <mergeCell ref="C190:D190"/>
    <mergeCell ref="C191:D191"/>
    <mergeCell ref="C192:D192"/>
    <mergeCell ref="C193:D193"/>
    <mergeCell ref="C194:D194"/>
    <mergeCell ref="C195:D195"/>
    <mergeCell ref="C181:D181"/>
    <mergeCell ref="C182:D182"/>
    <mergeCell ref="C183:D183"/>
    <mergeCell ref="C184:D184"/>
    <mergeCell ref="C185:D185"/>
    <mergeCell ref="C186:D186"/>
    <mergeCell ref="C175:D175"/>
    <mergeCell ref="C176:D176"/>
    <mergeCell ref="C177:D177"/>
    <mergeCell ref="C178:D178"/>
    <mergeCell ref="C179:D179"/>
    <mergeCell ref="C180:D180"/>
    <mergeCell ref="C166:D166"/>
    <mergeCell ref="C167:D167"/>
    <mergeCell ref="C168:D168"/>
    <mergeCell ref="C169:D169"/>
    <mergeCell ref="C170:D170"/>
    <mergeCell ref="C171:D171"/>
    <mergeCell ref="C160:D160"/>
    <mergeCell ref="C161:D161"/>
    <mergeCell ref="C162:D162"/>
    <mergeCell ref="C163:D163"/>
    <mergeCell ref="C164:D164"/>
    <mergeCell ref="C165:D165"/>
    <mergeCell ref="C151:D151"/>
    <mergeCell ref="C152:D152"/>
    <mergeCell ref="C153:D153"/>
    <mergeCell ref="C154:D154"/>
    <mergeCell ref="C155:D155"/>
    <mergeCell ref="C156:D156"/>
    <mergeCell ref="C145:D145"/>
    <mergeCell ref="C146:D146"/>
    <mergeCell ref="C147:D147"/>
    <mergeCell ref="C148:D148"/>
    <mergeCell ref="C149:D149"/>
    <mergeCell ref="C150:D150"/>
    <mergeCell ref="C136:D136"/>
    <mergeCell ref="C137:D137"/>
    <mergeCell ref="C138:D138"/>
    <mergeCell ref="C139:D139"/>
    <mergeCell ref="C140:D140"/>
    <mergeCell ref="C141:D141"/>
    <mergeCell ref="C130:D130"/>
    <mergeCell ref="C131:D131"/>
    <mergeCell ref="C132:D132"/>
    <mergeCell ref="C133:D133"/>
    <mergeCell ref="C134:D134"/>
    <mergeCell ref="C135:D135"/>
    <mergeCell ref="C121:D121"/>
    <mergeCell ref="C122:D122"/>
    <mergeCell ref="C123:D123"/>
    <mergeCell ref="C124:D124"/>
    <mergeCell ref="C125:D125"/>
    <mergeCell ref="C126:D126"/>
    <mergeCell ref="C115:D115"/>
    <mergeCell ref="C116:D116"/>
    <mergeCell ref="C117:D117"/>
    <mergeCell ref="C118:D118"/>
    <mergeCell ref="C119:D119"/>
    <mergeCell ref="C120:D120"/>
    <mergeCell ref="C106:D106"/>
    <mergeCell ref="C107:D107"/>
    <mergeCell ref="C108:D108"/>
    <mergeCell ref="C109:D109"/>
    <mergeCell ref="C110:D110"/>
    <mergeCell ref="C111:D111"/>
    <mergeCell ref="C100:D100"/>
    <mergeCell ref="C101:D101"/>
    <mergeCell ref="C102:D102"/>
    <mergeCell ref="C103:D103"/>
    <mergeCell ref="C104:D104"/>
    <mergeCell ref="C105:D105"/>
    <mergeCell ref="C91:D91"/>
    <mergeCell ref="C92:D92"/>
    <mergeCell ref="C93:D93"/>
    <mergeCell ref="C94:D94"/>
    <mergeCell ref="C95:D95"/>
    <mergeCell ref="C96:D96"/>
    <mergeCell ref="C85:D85"/>
    <mergeCell ref="C86:D86"/>
    <mergeCell ref="C87:D87"/>
    <mergeCell ref="C88:D88"/>
    <mergeCell ref="C89:D89"/>
    <mergeCell ref="C90:D90"/>
    <mergeCell ref="C76:D76"/>
    <mergeCell ref="C77:D77"/>
    <mergeCell ref="C78:D78"/>
    <mergeCell ref="C79:D79"/>
    <mergeCell ref="C80:D80"/>
    <mergeCell ref="C81:D81"/>
    <mergeCell ref="C70:D70"/>
    <mergeCell ref="C71:D71"/>
    <mergeCell ref="C72:D72"/>
    <mergeCell ref="C73:D73"/>
    <mergeCell ref="C74:D74"/>
    <mergeCell ref="C75:D75"/>
    <mergeCell ref="C61:D61"/>
    <mergeCell ref="C62:D62"/>
    <mergeCell ref="C63:D63"/>
    <mergeCell ref="C64:D64"/>
    <mergeCell ref="C65:D65"/>
    <mergeCell ref="C66:D66"/>
    <mergeCell ref="C55:D55"/>
    <mergeCell ref="C56:D56"/>
    <mergeCell ref="C57:D57"/>
    <mergeCell ref="C58:D58"/>
    <mergeCell ref="C59:D59"/>
    <mergeCell ref="C60:D60"/>
    <mergeCell ref="C46:D46"/>
    <mergeCell ref="C47:D47"/>
    <mergeCell ref="C48:D48"/>
    <mergeCell ref="C49:D49"/>
    <mergeCell ref="C50:D50"/>
    <mergeCell ref="C51:D51"/>
    <mergeCell ref="C40:D40"/>
    <mergeCell ref="C41:D41"/>
    <mergeCell ref="C42:D42"/>
    <mergeCell ref="C43:D43"/>
    <mergeCell ref="C44:D44"/>
    <mergeCell ref="C45:D45"/>
    <mergeCell ref="C31:D31"/>
    <mergeCell ref="C32:D32"/>
    <mergeCell ref="C33:D33"/>
    <mergeCell ref="C34:D34"/>
    <mergeCell ref="C35:D35"/>
    <mergeCell ref="C36:D36"/>
    <mergeCell ref="C25:D25"/>
    <mergeCell ref="C26:D26"/>
    <mergeCell ref="C27:D27"/>
    <mergeCell ref="C28:D28"/>
    <mergeCell ref="C29:D29"/>
    <mergeCell ref="C30:D30"/>
    <mergeCell ref="C16:D16"/>
    <mergeCell ref="C17:D17"/>
    <mergeCell ref="C18:D18"/>
    <mergeCell ref="C19:D19"/>
    <mergeCell ref="C20:D20"/>
    <mergeCell ref="C21:D21"/>
    <mergeCell ref="C10:D10"/>
    <mergeCell ref="C11:D11"/>
    <mergeCell ref="C12:D12"/>
    <mergeCell ref="C13:D13"/>
    <mergeCell ref="C14:D14"/>
    <mergeCell ref="C15:D1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DD008-0BAB-4BB1-90E0-4C6A66DB79E1}">
  <dimension ref="A1:J81"/>
  <sheetViews>
    <sheetView zoomScaleNormal="100" workbookViewId="0">
      <selection activeCell="F11" sqref="F11"/>
    </sheetView>
  </sheetViews>
  <sheetFormatPr defaultRowHeight="12.75" x14ac:dyDescent="0.2"/>
  <cols>
    <col min="1" max="1" width="14.42578125" style="17" bestFit="1" customWidth="1"/>
    <col min="2" max="2" width="41" style="17" customWidth="1"/>
    <col min="3" max="3" width="34.140625" style="18" customWidth="1"/>
    <col min="4" max="4" width="12.7109375" style="18" customWidth="1"/>
    <col min="5" max="5" width="55.7109375" style="18" customWidth="1"/>
    <col min="6" max="7" width="13.85546875" style="18" bestFit="1" customWidth="1"/>
    <col min="8" max="8" width="9.140625" style="17"/>
    <col min="9" max="9" width="19.42578125" style="17" bestFit="1" customWidth="1"/>
    <col min="10" max="10" width="13.85546875" style="17" bestFit="1" customWidth="1"/>
    <col min="11" max="256" width="9.140625" style="17"/>
    <col min="257" max="257" width="0.85546875" style="17" customWidth="1"/>
    <col min="258" max="258" width="41" style="17" customWidth="1"/>
    <col min="259" max="259" width="34.140625" style="17" customWidth="1"/>
    <col min="260" max="260" width="12.7109375" style="17" customWidth="1"/>
    <col min="261" max="261" width="9.140625" style="17" customWidth="1"/>
    <col min="262" max="262" width="12" style="17" customWidth="1"/>
    <col min="263" max="512" width="9.140625" style="17"/>
    <col min="513" max="513" width="0.85546875" style="17" customWidth="1"/>
    <col min="514" max="514" width="41" style="17" customWidth="1"/>
    <col min="515" max="515" width="34.140625" style="17" customWidth="1"/>
    <col min="516" max="516" width="12.7109375" style="17" customWidth="1"/>
    <col min="517" max="517" width="9.140625" style="17" customWidth="1"/>
    <col min="518" max="518" width="12" style="17" customWidth="1"/>
    <col min="519" max="768" width="9.140625" style="17"/>
    <col min="769" max="769" width="0.85546875" style="17" customWidth="1"/>
    <col min="770" max="770" width="41" style="17" customWidth="1"/>
    <col min="771" max="771" width="34.140625" style="17" customWidth="1"/>
    <col min="772" max="772" width="12.7109375" style="17" customWidth="1"/>
    <col min="773" max="773" width="9.140625" style="17" customWidth="1"/>
    <col min="774" max="774" width="12" style="17" customWidth="1"/>
    <col min="775" max="1024" width="9.140625" style="17"/>
    <col min="1025" max="1025" width="0.85546875" style="17" customWidth="1"/>
    <col min="1026" max="1026" width="41" style="17" customWidth="1"/>
    <col min="1027" max="1027" width="34.140625" style="17" customWidth="1"/>
    <col min="1028" max="1028" width="12.7109375" style="17" customWidth="1"/>
    <col min="1029" max="1029" width="9.140625" style="17" customWidth="1"/>
    <col min="1030" max="1030" width="12" style="17" customWidth="1"/>
    <col min="1031" max="1280" width="9.140625" style="17"/>
    <col min="1281" max="1281" width="0.85546875" style="17" customWidth="1"/>
    <col min="1282" max="1282" width="41" style="17" customWidth="1"/>
    <col min="1283" max="1283" width="34.140625" style="17" customWidth="1"/>
    <col min="1284" max="1284" width="12.7109375" style="17" customWidth="1"/>
    <col min="1285" max="1285" width="9.140625" style="17" customWidth="1"/>
    <col min="1286" max="1286" width="12" style="17" customWidth="1"/>
    <col min="1287" max="1536" width="9.140625" style="17"/>
    <col min="1537" max="1537" width="0.85546875" style="17" customWidth="1"/>
    <col min="1538" max="1538" width="41" style="17" customWidth="1"/>
    <col min="1539" max="1539" width="34.140625" style="17" customWidth="1"/>
    <col min="1540" max="1540" width="12.7109375" style="17" customWidth="1"/>
    <col min="1541" max="1541" width="9.140625" style="17" customWidth="1"/>
    <col min="1542" max="1542" width="12" style="17" customWidth="1"/>
    <col min="1543" max="1792" width="9.140625" style="17"/>
    <col min="1793" max="1793" width="0.85546875" style="17" customWidth="1"/>
    <col min="1794" max="1794" width="41" style="17" customWidth="1"/>
    <col min="1795" max="1795" width="34.140625" style="17" customWidth="1"/>
    <col min="1796" max="1796" width="12.7109375" style="17" customWidth="1"/>
    <col min="1797" max="1797" width="9.140625" style="17" customWidth="1"/>
    <col min="1798" max="1798" width="12" style="17" customWidth="1"/>
    <col min="1799" max="2048" width="9.140625" style="17"/>
    <col min="2049" max="2049" width="0.85546875" style="17" customWidth="1"/>
    <col min="2050" max="2050" width="41" style="17" customWidth="1"/>
    <col min="2051" max="2051" width="34.140625" style="17" customWidth="1"/>
    <col min="2052" max="2052" width="12.7109375" style="17" customWidth="1"/>
    <col min="2053" max="2053" width="9.140625" style="17" customWidth="1"/>
    <col min="2054" max="2054" width="12" style="17" customWidth="1"/>
    <col min="2055" max="2304" width="9.140625" style="17"/>
    <col min="2305" max="2305" width="0.85546875" style="17" customWidth="1"/>
    <col min="2306" max="2306" width="41" style="17" customWidth="1"/>
    <col min="2307" max="2307" width="34.140625" style="17" customWidth="1"/>
    <col min="2308" max="2308" width="12.7109375" style="17" customWidth="1"/>
    <col min="2309" max="2309" width="9.140625" style="17" customWidth="1"/>
    <col min="2310" max="2310" width="12" style="17" customWidth="1"/>
    <col min="2311" max="2560" width="9.140625" style="17"/>
    <col min="2561" max="2561" width="0.85546875" style="17" customWidth="1"/>
    <col min="2562" max="2562" width="41" style="17" customWidth="1"/>
    <col min="2563" max="2563" width="34.140625" style="17" customWidth="1"/>
    <col min="2564" max="2564" width="12.7109375" style="17" customWidth="1"/>
    <col min="2565" max="2565" width="9.140625" style="17" customWidth="1"/>
    <col min="2566" max="2566" width="12" style="17" customWidth="1"/>
    <col min="2567" max="2816" width="9.140625" style="17"/>
    <col min="2817" max="2817" width="0.85546875" style="17" customWidth="1"/>
    <col min="2818" max="2818" width="41" style="17" customWidth="1"/>
    <col min="2819" max="2819" width="34.140625" style="17" customWidth="1"/>
    <col min="2820" max="2820" width="12.7109375" style="17" customWidth="1"/>
    <col min="2821" max="2821" width="9.140625" style="17" customWidth="1"/>
    <col min="2822" max="2822" width="12" style="17" customWidth="1"/>
    <col min="2823" max="3072" width="9.140625" style="17"/>
    <col min="3073" max="3073" width="0.85546875" style="17" customWidth="1"/>
    <col min="3074" max="3074" width="41" style="17" customWidth="1"/>
    <col min="3075" max="3075" width="34.140625" style="17" customWidth="1"/>
    <col min="3076" max="3076" width="12.7109375" style="17" customWidth="1"/>
    <col min="3077" max="3077" width="9.140625" style="17" customWidth="1"/>
    <col min="3078" max="3078" width="12" style="17" customWidth="1"/>
    <col min="3079" max="3328" width="9.140625" style="17"/>
    <col min="3329" max="3329" width="0.85546875" style="17" customWidth="1"/>
    <col min="3330" max="3330" width="41" style="17" customWidth="1"/>
    <col min="3331" max="3331" width="34.140625" style="17" customWidth="1"/>
    <col min="3332" max="3332" width="12.7109375" style="17" customWidth="1"/>
    <col min="3333" max="3333" width="9.140625" style="17" customWidth="1"/>
    <col min="3334" max="3334" width="12" style="17" customWidth="1"/>
    <col min="3335" max="3584" width="9.140625" style="17"/>
    <col min="3585" max="3585" width="0.85546875" style="17" customWidth="1"/>
    <col min="3586" max="3586" width="41" style="17" customWidth="1"/>
    <col min="3587" max="3587" width="34.140625" style="17" customWidth="1"/>
    <col min="3588" max="3588" width="12.7109375" style="17" customWidth="1"/>
    <col min="3589" max="3589" width="9.140625" style="17" customWidth="1"/>
    <col min="3590" max="3590" width="12" style="17" customWidth="1"/>
    <col min="3591" max="3840" width="9.140625" style="17"/>
    <col min="3841" max="3841" width="0.85546875" style="17" customWidth="1"/>
    <col min="3842" max="3842" width="41" style="17" customWidth="1"/>
    <col min="3843" max="3843" width="34.140625" style="17" customWidth="1"/>
    <col min="3844" max="3844" width="12.7109375" style="17" customWidth="1"/>
    <col min="3845" max="3845" width="9.140625" style="17" customWidth="1"/>
    <col min="3846" max="3846" width="12" style="17" customWidth="1"/>
    <col min="3847" max="4096" width="9.140625" style="17"/>
    <col min="4097" max="4097" width="0.85546875" style="17" customWidth="1"/>
    <col min="4098" max="4098" width="41" style="17" customWidth="1"/>
    <col min="4099" max="4099" width="34.140625" style="17" customWidth="1"/>
    <col min="4100" max="4100" width="12.7109375" style="17" customWidth="1"/>
    <col min="4101" max="4101" width="9.140625" style="17" customWidth="1"/>
    <col min="4102" max="4102" width="12" style="17" customWidth="1"/>
    <col min="4103" max="4352" width="9.140625" style="17"/>
    <col min="4353" max="4353" width="0.85546875" style="17" customWidth="1"/>
    <col min="4354" max="4354" width="41" style="17" customWidth="1"/>
    <col min="4355" max="4355" width="34.140625" style="17" customWidth="1"/>
    <col min="4356" max="4356" width="12.7109375" style="17" customWidth="1"/>
    <col min="4357" max="4357" width="9.140625" style="17" customWidth="1"/>
    <col min="4358" max="4358" width="12" style="17" customWidth="1"/>
    <col min="4359" max="4608" width="9.140625" style="17"/>
    <col min="4609" max="4609" width="0.85546875" style="17" customWidth="1"/>
    <col min="4610" max="4610" width="41" style="17" customWidth="1"/>
    <col min="4611" max="4611" width="34.140625" style="17" customWidth="1"/>
    <col min="4612" max="4612" width="12.7109375" style="17" customWidth="1"/>
    <col min="4613" max="4613" width="9.140625" style="17" customWidth="1"/>
    <col min="4614" max="4614" width="12" style="17" customWidth="1"/>
    <col min="4615" max="4864" width="9.140625" style="17"/>
    <col min="4865" max="4865" width="0.85546875" style="17" customWidth="1"/>
    <col min="4866" max="4866" width="41" style="17" customWidth="1"/>
    <col min="4867" max="4867" width="34.140625" style="17" customWidth="1"/>
    <col min="4868" max="4868" width="12.7109375" style="17" customWidth="1"/>
    <col min="4869" max="4869" width="9.140625" style="17" customWidth="1"/>
    <col min="4870" max="4870" width="12" style="17" customWidth="1"/>
    <col min="4871" max="5120" width="9.140625" style="17"/>
    <col min="5121" max="5121" width="0.85546875" style="17" customWidth="1"/>
    <col min="5122" max="5122" width="41" style="17" customWidth="1"/>
    <col min="5123" max="5123" width="34.140625" style="17" customWidth="1"/>
    <col min="5124" max="5124" width="12.7109375" style="17" customWidth="1"/>
    <col min="5125" max="5125" width="9.140625" style="17" customWidth="1"/>
    <col min="5126" max="5126" width="12" style="17" customWidth="1"/>
    <col min="5127" max="5376" width="9.140625" style="17"/>
    <col min="5377" max="5377" width="0.85546875" style="17" customWidth="1"/>
    <col min="5378" max="5378" width="41" style="17" customWidth="1"/>
    <col min="5379" max="5379" width="34.140625" style="17" customWidth="1"/>
    <col min="5380" max="5380" width="12.7109375" style="17" customWidth="1"/>
    <col min="5381" max="5381" width="9.140625" style="17" customWidth="1"/>
    <col min="5382" max="5382" width="12" style="17" customWidth="1"/>
    <col min="5383" max="5632" width="9.140625" style="17"/>
    <col min="5633" max="5633" width="0.85546875" style="17" customWidth="1"/>
    <col min="5634" max="5634" width="41" style="17" customWidth="1"/>
    <col min="5635" max="5635" width="34.140625" style="17" customWidth="1"/>
    <col min="5636" max="5636" width="12.7109375" style="17" customWidth="1"/>
    <col min="5637" max="5637" width="9.140625" style="17" customWidth="1"/>
    <col min="5638" max="5638" width="12" style="17" customWidth="1"/>
    <col min="5639" max="5888" width="9.140625" style="17"/>
    <col min="5889" max="5889" width="0.85546875" style="17" customWidth="1"/>
    <col min="5890" max="5890" width="41" style="17" customWidth="1"/>
    <col min="5891" max="5891" width="34.140625" style="17" customWidth="1"/>
    <col min="5892" max="5892" width="12.7109375" style="17" customWidth="1"/>
    <col min="5893" max="5893" width="9.140625" style="17" customWidth="1"/>
    <col min="5894" max="5894" width="12" style="17" customWidth="1"/>
    <col min="5895" max="6144" width="9.140625" style="17"/>
    <col min="6145" max="6145" width="0.85546875" style="17" customWidth="1"/>
    <col min="6146" max="6146" width="41" style="17" customWidth="1"/>
    <col min="6147" max="6147" width="34.140625" style="17" customWidth="1"/>
    <col min="6148" max="6148" width="12.7109375" style="17" customWidth="1"/>
    <col min="6149" max="6149" width="9.140625" style="17" customWidth="1"/>
    <col min="6150" max="6150" width="12" style="17" customWidth="1"/>
    <col min="6151" max="6400" width="9.140625" style="17"/>
    <col min="6401" max="6401" width="0.85546875" style="17" customWidth="1"/>
    <col min="6402" max="6402" width="41" style="17" customWidth="1"/>
    <col min="6403" max="6403" width="34.140625" style="17" customWidth="1"/>
    <col min="6404" max="6404" width="12.7109375" style="17" customWidth="1"/>
    <col min="6405" max="6405" width="9.140625" style="17" customWidth="1"/>
    <col min="6406" max="6406" width="12" style="17" customWidth="1"/>
    <col min="6407" max="6656" width="9.140625" style="17"/>
    <col min="6657" max="6657" width="0.85546875" style="17" customWidth="1"/>
    <col min="6658" max="6658" width="41" style="17" customWidth="1"/>
    <col min="6659" max="6659" width="34.140625" style="17" customWidth="1"/>
    <col min="6660" max="6660" width="12.7109375" style="17" customWidth="1"/>
    <col min="6661" max="6661" width="9.140625" style="17" customWidth="1"/>
    <col min="6662" max="6662" width="12" style="17" customWidth="1"/>
    <col min="6663" max="6912" width="9.140625" style="17"/>
    <col min="6913" max="6913" width="0.85546875" style="17" customWidth="1"/>
    <col min="6914" max="6914" width="41" style="17" customWidth="1"/>
    <col min="6915" max="6915" width="34.140625" style="17" customWidth="1"/>
    <col min="6916" max="6916" width="12.7109375" style="17" customWidth="1"/>
    <col min="6917" max="6917" width="9.140625" style="17" customWidth="1"/>
    <col min="6918" max="6918" width="12" style="17" customWidth="1"/>
    <col min="6919" max="7168" width="9.140625" style="17"/>
    <col min="7169" max="7169" width="0.85546875" style="17" customWidth="1"/>
    <col min="7170" max="7170" width="41" style="17" customWidth="1"/>
    <col min="7171" max="7171" width="34.140625" style="17" customWidth="1"/>
    <col min="7172" max="7172" width="12.7109375" style="17" customWidth="1"/>
    <col min="7173" max="7173" width="9.140625" style="17" customWidth="1"/>
    <col min="7174" max="7174" width="12" style="17" customWidth="1"/>
    <col min="7175" max="7424" width="9.140625" style="17"/>
    <col min="7425" max="7425" width="0.85546875" style="17" customWidth="1"/>
    <col min="7426" max="7426" width="41" style="17" customWidth="1"/>
    <col min="7427" max="7427" width="34.140625" style="17" customWidth="1"/>
    <col min="7428" max="7428" width="12.7109375" style="17" customWidth="1"/>
    <col min="7429" max="7429" width="9.140625" style="17" customWidth="1"/>
    <col min="7430" max="7430" width="12" style="17" customWidth="1"/>
    <col min="7431" max="7680" width="9.140625" style="17"/>
    <col min="7681" max="7681" width="0.85546875" style="17" customWidth="1"/>
    <col min="7682" max="7682" width="41" style="17" customWidth="1"/>
    <col min="7683" max="7683" width="34.140625" style="17" customWidth="1"/>
    <col min="7684" max="7684" width="12.7109375" style="17" customWidth="1"/>
    <col min="7685" max="7685" width="9.140625" style="17" customWidth="1"/>
    <col min="7686" max="7686" width="12" style="17" customWidth="1"/>
    <col min="7687" max="7936" width="9.140625" style="17"/>
    <col min="7937" max="7937" width="0.85546875" style="17" customWidth="1"/>
    <col min="7938" max="7938" width="41" style="17" customWidth="1"/>
    <col min="7939" max="7939" width="34.140625" style="17" customWidth="1"/>
    <col min="7940" max="7940" width="12.7109375" style="17" customWidth="1"/>
    <col min="7941" max="7941" width="9.140625" style="17" customWidth="1"/>
    <col min="7942" max="7942" width="12" style="17" customWidth="1"/>
    <col min="7943" max="8192" width="9.140625" style="17"/>
    <col min="8193" max="8193" width="0.85546875" style="17" customWidth="1"/>
    <col min="8194" max="8194" width="41" style="17" customWidth="1"/>
    <col min="8195" max="8195" width="34.140625" style="17" customWidth="1"/>
    <col min="8196" max="8196" width="12.7109375" style="17" customWidth="1"/>
    <col min="8197" max="8197" width="9.140625" style="17" customWidth="1"/>
    <col min="8198" max="8198" width="12" style="17" customWidth="1"/>
    <col min="8199" max="8448" width="9.140625" style="17"/>
    <col min="8449" max="8449" width="0.85546875" style="17" customWidth="1"/>
    <col min="8450" max="8450" width="41" style="17" customWidth="1"/>
    <col min="8451" max="8451" width="34.140625" style="17" customWidth="1"/>
    <col min="8452" max="8452" width="12.7109375" style="17" customWidth="1"/>
    <col min="8453" max="8453" width="9.140625" style="17" customWidth="1"/>
    <col min="8454" max="8454" width="12" style="17" customWidth="1"/>
    <col min="8455" max="8704" width="9.140625" style="17"/>
    <col min="8705" max="8705" width="0.85546875" style="17" customWidth="1"/>
    <col min="8706" max="8706" width="41" style="17" customWidth="1"/>
    <col min="8707" max="8707" width="34.140625" style="17" customWidth="1"/>
    <col min="8708" max="8708" width="12.7109375" style="17" customWidth="1"/>
    <col min="8709" max="8709" width="9.140625" style="17" customWidth="1"/>
    <col min="8710" max="8710" width="12" style="17" customWidth="1"/>
    <col min="8711" max="8960" width="9.140625" style="17"/>
    <col min="8961" max="8961" width="0.85546875" style="17" customWidth="1"/>
    <col min="8962" max="8962" width="41" style="17" customWidth="1"/>
    <col min="8963" max="8963" width="34.140625" style="17" customWidth="1"/>
    <col min="8964" max="8964" width="12.7109375" style="17" customWidth="1"/>
    <col min="8965" max="8965" width="9.140625" style="17" customWidth="1"/>
    <col min="8966" max="8966" width="12" style="17" customWidth="1"/>
    <col min="8967" max="9216" width="9.140625" style="17"/>
    <col min="9217" max="9217" width="0.85546875" style="17" customWidth="1"/>
    <col min="9218" max="9218" width="41" style="17" customWidth="1"/>
    <col min="9219" max="9219" width="34.140625" style="17" customWidth="1"/>
    <col min="9220" max="9220" width="12.7109375" style="17" customWidth="1"/>
    <col min="9221" max="9221" width="9.140625" style="17" customWidth="1"/>
    <col min="9222" max="9222" width="12" style="17" customWidth="1"/>
    <col min="9223" max="9472" width="9.140625" style="17"/>
    <col min="9473" max="9473" width="0.85546875" style="17" customWidth="1"/>
    <col min="9474" max="9474" width="41" style="17" customWidth="1"/>
    <col min="9475" max="9475" width="34.140625" style="17" customWidth="1"/>
    <col min="9476" max="9476" width="12.7109375" style="17" customWidth="1"/>
    <col min="9477" max="9477" width="9.140625" style="17" customWidth="1"/>
    <col min="9478" max="9478" width="12" style="17" customWidth="1"/>
    <col min="9479" max="9728" width="9.140625" style="17"/>
    <col min="9729" max="9729" width="0.85546875" style="17" customWidth="1"/>
    <col min="9730" max="9730" width="41" style="17" customWidth="1"/>
    <col min="9731" max="9731" width="34.140625" style="17" customWidth="1"/>
    <col min="9732" max="9732" width="12.7109375" style="17" customWidth="1"/>
    <col min="9733" max="9733" width="9.140625" style="17" customWidth="1"/>
    <col min="9734" max="9734" width="12" style="17" customWidth="1"/>
    <col min="9735" max="9984" width="9.140625" style="17"/>
    <col min="9985" max="9985" width="0.85546875" style="17" customWidth="1"/>
    <col min="9986" max="9986" width="41" style="17" customWidth="1"/>
    <col min="9987" max="9987" width="34.140625" style="17" customWidth="1"/>
    <col min="9988" max="9988" width="12.7109375" style="17" customWidth="1"/>
    <col min="9989" max="9989" width="9.140625" style="17" customWidth="1"/>
    <col min="9990" max="9990" width="12" style="17" customWidth="1"/>
    <col min="9991" max="10240" width="9.140625" style="17"/>
    <col min="10241" max="10241" width="0.85546875" style="17" customWidth="1"/>
    <col min="10242" max="10242" width="41" style="17" customWidth="1"/>
    <col min="10243" max="10243" width="34.140625" style="17" customWidth="1"/>
    <col min="10244" max="10244" width="12.7109375" style="17" customWidth="1"/>
    <col min="10245" max="10245" width="9.140625" style="17" customWidth="1"/>
    <col min="10246" max="10246" width="12" style="17" customWidth="1"/>
    <col min="10247" max="10496" width="9.140625" style="17"/>
    <col min="10497" max="10497" width="0.85546875" style="17" customWidth="1"/>
    <col min="10498" max="10498" width="41" style="17" customWidth="1"/>
    <col min="10499" max="10499" width="34.140625" style="17" customWidth="1"/>
    <col min="10500" max="10500" width="12.7109375" style="17" customWidth="1"/>
    <col min="10501" max="10501" width="9.140625" style="17" customWidth="1"/>
    <col min="10502" max="10502" width="12" style="17" customWidth="1"/>
    <col min="10503" max="10752" width="9.140625" style="17"/>
    <col min="10753" max="10753" width="0.85546875" style="17" customWidth="1"/>
    <col min="10754" max="10754" width="41" style="17" customWidth="1"/>
    <col min="10755" max="10755" width="34.140625" style="17" customWidth="1"/>
    <col min="10756" max="10756" width="12.7109375" style="17" customWidth="1"/>
    <col min="10757" max="10757" width="9.140625" style="17" customWidth="1"/>
    <col min="10758" max="10758" width="12" style="17" customWidth="1"/>
    <col min="10759" max="11008" width="9.140625" style="17"/>
    <col min="11009" max="11009" width="0.85546875" style="17" customWidth="1"/>
    <col min="11010" max="11010" width="41" style="17" customWidth="1"/>
    <col min="11011" max="11011" width="34.140625" style="17" customWidth="1"/>
    <col min="11012" max="11012" width="12.7109375" style="17" customWidth="1"/>
    <col min="11013" max="11013" width="9.140625" style="17" customWidth="1"/>
    <col min="11014" max="11014" width="12" style="17" customWidth="1"/>
    <col min="11015" max="11264" width="9.140625" style="17"/>
    <col min="11265" max="11265" width="0.85546875" style="17" customWidth="1"/>
    <col min="11266" max="11266" width="41" style="17" customWidth="1"/>
    <col min="11267" max="11267" width="34.140625" style="17" customWidth="1"/>
    <col min="11268" max="11268" width="12.7109375" style="17" customWidth="1"/>
    <col min="11269" max="11269" width="9.140625" style="17" customWidth="1"/>
    <col min="11270" max="11270" width="12" style="17" customWidth="1"/>
    <col min="11271" max="11520" width="9.140625" style="17"/>
    <col min="11521" max="11521" width="0.85546875" style="17" customWidth="1"/>
    <col min="11522" max="11522" width="41" style="17" customWidth="1"/>
    <col min="11523" max="11523" width="34.140625" style="17" customWidth="1"/>
    <col min="11524" max="11524" width="12.7109375" style="17" customWidth="1"/>
    <col min="11525" max="11525" width="9.140625" style="17" customWidth="1"/>
    <col min="11526" max="11526" width="12" style="17" customWidth="1"/>
    <col min="11527" max="11776" width="9.140625" style="17"/>
    <col min="11777" max="11777" width="0.85546875" style="17" customWidth="1"/>
    <col min="11778" max="11778" width="41" style="17" customWidth="1"/>
    <col min="11779" max="11779" width="34.140625" style="17" customWidth="1"/>
    <col min="11780" max="11780" width="12.7109375" style="17" customWidth="1"/>
    <col min="11781" max="11781" width="9.140625" style="17" customWidth="1"/>
    <col min="11782" max="11782" width="12" style="17" customWidth="1"/>
    <col min="11783" max="12032" width="9.140625" style="17"/>
    <col min="12033" max="12033" width="0.85546875" style="17" customWidth="1"/>
    <col min="12034" max="12034" width="41" style="17" customWidth="1"/>
    <col min="12035" max="12035" width="34.140625" style="17" customWidth="1"/>
    <col min="12036" max="12036" width="12.7109375" style="17" customWidth="1"/>
    <col min="12037" max="12037" width="9.140625" style="17" customWidth="1"/>
    <col min="12038" max="12038" width="12" style="17" customWidth="1"/>
    <col min="12039" max="12288" width="9.140625" style="17"/>
    <col min="12289" max="12289" width="0.85546875" style="17" customWidth="1"/>
    <col min="12290" max="12290" width="41" style="17" customWidth="1"/>
    <col min="12291" max="12291" width="34.140625" style="17" customWidth="1"/>
    <col min="12292" max="12292" width="12.7109375" style="17" customWidth="1"/>
    <col min="12293" max="12293" width="9.140625" style="17" customWidth="1"/>
    <col min="12294" max="12294" width="12" style="17" customWidth="1"/>
    <col min="12295" max="12544" width="9.140625" style="17"/>
    <col min="12545" max="12545" width="0.85546875" style="17" customWidth="1"/>
    <col min="12546" max="12546" width="41" style="17" customWidth="1"/>
    <col min="12547" max="12547" width="34.140625" style="17" customWidth="1"/>
    <col min="12548" max="12548" width="12.7109375" style="17" customWidth="1"/>
    <col min="12549" max="12549" width="9.140625" style="17" customWidth="1"/>
    <col min="12550" max="12550" width="12" style="17" customWidth="1"/>
    <col min="12551" max="12800" width="9.140625" style="17"/>
    <col min="12801" max="12801" width="0.85546875" style="17" customWidth="1"/>
    <col min="12802" max="12802" width="41" style="17" customWidth="1"/>
    <col min="12803" max="12803" width="34.140625" style="17" customWidth="1"/>
    <col min="12804" max="12804" width="12.7109375" style="17" customWidth="1"/>
    <col min="12805" max="12805" width="9.140625" style="17" customWidth="1"/>
    <col min="12806" max="12806" width="12" style="17" customWidth="1"/>
    <col min="12807" max="13056" width="9.140625" style="17"/>
    <col min="13057" max="13057" width="0.85546875" style="17" customWidth="1"/>
    <col min="13058" max="13058" width="41" style="17" customWidth="1"/>
    <col min="13059" max="13059" width="34.140625" style="17" customWidth="1"/>
    <col min="13060" max="13060" width="12.7109375" style="17" customWidth="1"/>
    <col min="13061" max="13061" width="9.140625" style="17" customWidth="1"/>
    <col min="13062" max="13062" width="12" style="17" customWidth="1"/>
    <col min="13063" max="13312" width="9.140625" style="17"/>
    <col min="13313" max="13313" width="0.85546875" style="17" customWidth="1"/>
    <col min="13314" max="13314" width="41" style="17" customWidth="1"/>
    <col min="13315" max="13315" width="34.140625" style="17" customWidth="1"/>
    <col min="13316" max="13316" width="12.7109375" style="17" customWidth="1"/>
    <col min="13317" max="13317" width="9.140625" style="17" customWidth="1"/>
    <col min="13318" max="13318" width="12" style="17" customWidth="1"/>
    <col min="13319" max="13568" width="9.140625" style="17"/>
    <col min="13569" max="13569" width="0.85546875" style="17" customWidth="1"/>
    <col min="13570" max="13570" width="41" style="17" customWidth="1"/>
    <col min="13571" max="13571" width="34.140625" style="17" customWidth="1"/>
    <col min="13572" max="13572" width="12.7109375" style="17" customWidth="1"/>
    <col min="13573" max="13573" width="9.140625" style="17" customWidth="1"/>
    <col min="13574" max="13574" width="12" style="17" customWidth="1"/>
    <col min="13575" max="13824" width="9.140625" style="17"/>
    <col min="13825" max="13825" width="0.85546875" style="17" customWidth="1"/>
    <col min="13826" max="13826" width="41" style="17" customWidth="1"/>
    <col min="13827" max="13827" width="34.140625" style="17" customWidth="1"/>
    <col min="13828" max="13828" width="12.7109375" style="17" customWidth="1"/>
    <col min="13829" max="13829" width="9.140625" style="17" customWidth="1"/>
    <col min="13830" max="13830" width="12" style="17" customWidth="1"/>
    <col min="13831" max="14080" width="9.140625" style="17"/>
    <col min="14081" max="14081" width="0.85546875" style="17" customWidth="1"/>
    <col min="14082" max="14082" width="41" style="17" customWidth="1"/>
    <col min="14083" max="14083" width="34.140625" style="17" customWidth="1"/>
    <col min="14084" max="14084" width="12.7109375" style="17" customWidth="1"/>
    <col min="14085" max="14085" width="9.140625" style="17" customWidth="1"/>
    <col min="14086" max="14086" width="12" style="17" customWidth="1"/>
    <col min="14087" max="14336" width="9.140625" style="17"/>
    <col min="14337" max="14337" width="0.85546875" style="17" customWidth="1"/>
    <col min="14338" max="14338" width="41" style="17" customWidth="1"/>
    <col min="14339" max="14339" width="34.140625" style="17" customWidth="1"/>
    <col min="14340" max="14340" width="12.7109375" style="17" customWidth="1"/>
    <col min="14341" max="14341" width="9.140625" style="17" customWidth="1"/>
    <col min="14342" max="14342" width="12" style="17" customWidth="1"/>
    <col min="14343" max="14592" width="9.140625" style="17"/>
    <col min="14593" max="14593" width="0.85546875" style="17" customWidth="1"/>
    <col min="14594" max="14594" width="41" style="17" customWidth="1"/>
    <col min="14595" max="14595" width="34.140625" style="17" customWidth="1"/>
    <col min="14596" max="14596" width="12.7109375" style="17" customWidth="1"/>
    <col min="14597" max="14597" width="9.140625" style="17" customWidth="1"/>
    <col min="14598" max="14598" width="12" style="17" customWidth="1"/>
    <col min="14599" max="14848" width="9.140625" style="17"/>
    <col min="14849" max="14849" width="0.85546875" style="17" customWidth="1"/>
    <col min="14850" max="14850" width="41" style="17" customWidth="1"/>
    <col min="14851" max="14851" width="34.140625" style="17" customWidth="1"/>
    <col min="14852" max="14852" width="12.7109375" style="17" customWidth="1"/>
    <col min="14853" max="14853" width="9.140625" style="17" customWidth="1"/>
    <col min="14854" max="14854" width="12" style="17" customWidth="1"/>
    <col min="14855" max="15104" width="9.140625" style="17"/>
    <col min="15105" max="15105" width="0.85546875" style="17" customWidth="1"/>
    <col min="15106" max="15106" width="41" style="17" customWidth="1"/>
    <col min="15107" max="15107" width="34.140625" style="17" customWidth="1"/>
    <col min="15108" max="15108" width="12.7109375" style="17" customWidth="1"/>
    <col min="15109" max="15109" width="9.140625" style="17" customWidth="1"/>
    <col min="15110" max="15110" width="12" style="17" customWidth="1"/>
    <col min="15111" max="15360" width="9.140625" style="17"/>
    <col min="15361" max="15361" width="0.85546875" style="17" customWidth="1"/>
    <col min="15362" max="15362" width="41" style="17" customWidth="1"/>
    <col min="15363" max="15363" width="34.140625" style="17" customWidth="1"/>
    <col min="15364" max="15364" width="12.7109375" style="17" customWidth="1"/>
    <col min="15365" max="15365" width="9.140625" style="17" customWidth="1"/>
    <col min="15366" max="15366" width="12" style="17" customWidth="1"/>
    <col min="15367" max="15616" width="9.140625" style="17"/>
    <col min="15617" max="15617" width="0.85546875" style="17" customWidth="1"/>
    <col min="15618" max="15618" width="41" style="17" customWidth="1"/>
    <col min="15619" max="15619" width="34.140625" style="17" customWidth="1"/>
    <col min="15620" max="15620" width="12.7109375" style="17" customWidth="1"/>
    <col min="15621" max="15621" width="9.140625" style="17" customWidth="1"/>
    <col min="15622" max="15622" width="12" style="17" customWidth="1"/>
    <col min="15623" max="15872" width="9.140625" style="17"/>
    <col min="15873" max="15873" width="0.85546875" style="17" customWidth="1"/>
    <col min="15874" max="15874" width="41" style="17" customWidth="1"/>
    <col min="15875" max="15875" width="34.140625" style="17" customWidth="1"/>
    <col min="15876" max="15876" width="12.7109375" style="17" customWidth="1"/>
    <col min="15877" max="15877" width="9.140625" style="17" customWidth="1"/>
    <col min="15878" max="15878" width="12" style="17" customWidth="1"/>
    <col min="15879" max="16128" width="9.140625" style="17"/>
    <col min="16129" max="16129" width="0.85546875" style="17" customWidth="1"/>
    <col min="16130" max="16130" width="41" style="17" customWidth="1"/>
    <col min="16131" max="16131" width="34.140625" style="17" customWidth="1"/>
    <col min="16132" max="16132" width="12.7109375" style="17" customWidth="1"/>
    <col min="16133" max="16133" width="9.140625" style="17" customWidth="1"/>
    <col min="16134" max="16134" width="12" style="17" customWidth="1"/>
    <col min="16135" max="16384" width="9.140625" style="17"/>
  </cols>
  <sheetData>
    <row r="1" spans="1:10" customFormat="1" ht="15" x14ac:dyDescent="0.25">
      <c r="A1" s="13" t="s">
        <v>0</v>
      </c>
      <c r="B1" s="14" t="s">
        <v>1</v>
      </c>
      <c r="C1" s="15"/>
      <c r="D1" s="15"/>
      <c r="E1" s="15"/>
      <c r="F1" s="15"/>
      <c r="G1" s="15"/>
    </row>
    <row r="2" spans="1:10" customFormat="1" ht="15" x14ac:dyDescent="0.25">
      <c r="A2" s="13" t="s">
        <v>2</v>
      </c>
      <c r="B2" s="14" t="s">
        <v>3</v>
      </c>
      <c r="C2" s="15"/>
      <c r="D2" s="15"/>
      <c r="E2" s="15"/>
      <c r="F2" s="15"/>
      <c r="G2" s="15"/>
    </row>
    <row r="3" spans="1:10" customFormat="1" ht="15" x14ac:dyDescent="0.25">
      <c r="A3" s="13" t="s">
        <v>4</v>
      </c>
      <c r="B3" s="16">
        <v>45565</v>
      </c>
      <c r="C3" s="15"/>
      <c r="D3" s="15"/>
      <c r="E3" s="70" t="s">
        <v>313</v>
      </c>
      <c r="F3" s="15"/>
      <c r="G3" s="15"/>
    </row>
    <row r="4" spans="1:10" customFormat="1" ht="15" x14ac:dyDescent="0.25">
      <c r="A4" s="13" t="s">
        <v>5</v>
      </c>
      <c r="B4" s="1" t="s">
        <v>6</v>
      </c>
      <c r="C4" s="15"/>
      <c r="D4" s="15"/>
      <c r="E4" s="15"/>
      <c r="F4" s="15"/>
      <c r="G4" s="15"/>
    </row>
    <row r="5" spans="1:10" ht="38.25" x14ac:dyDescent="0.2">
      <c r="E5" s="19" t="s">
        <v>309</v>
      </c>
    </row>
    <row r="8" spans="1:10" ht="28.5" x14ac:dyDescent="0.3">
      <c r="A8" s="20"/>
      <c r="B8" s="21"/>
      <c r="C8" s="22" t="s">
        <v>72</v>
      </c>
      <c r="D8" s="23" t="s">
        <v>50</v>
      </c>
      <c r="E8" s="23" t="s">
        <v>112</v>
      </c>
      <c r="F8" s="23" t="s">
        <v>113</v>
      </c>
      <c r="G8" s="23" t="s">
        <v>53</v>
      </c>
      <c r="I8" s="24" t="s">
        <v>114</v>
      </c>
      <c r="J8" s="25">
        <f>SUM(D:D)</f>
        <v>358</v>
      </c>
    </row>
    <row r="9" spans="1:10" ht="16.5" x14ac:dyDescent="0.3">
      <c r="B9" s="26"/>
      <c r="C9" s="27">
        <v>6</v>
      </c>
      <c r="D9" s="27">
        <v>56</v>
      </c>
      <c r="E9" s="28"/>
      <c r="F9" s="28"/>
      <c r="G9" s="28">
        <f>SUM(F10:F21)</f>
        <v>0</v>
      </c>
      <c r="I9" s="29" t="s">
        <v>53</v>
      </c>
      <c r="J9" s="30">
        <f>SUM(G:G)</f>
        <v>0</v>
      </c>
    </row>
    <row r="10" spans="1:10" ht="27" x14ac:dyDescent="0.3">
      <c r="B10" s="26"/>
      <c r="C10" s="99" t="s">
        <v>54</v>
      </c>
      <c r="D10" s="100"/>
      <c r="E10" s="32" t="s">
        <v>115</v>
      </c>
      <c r="F10" s="71">
        <v>0</v>
      </c>
      <c r="G10" s="34"/>
      <c r="I10" s="35" t="s">
        <v>116</v>
      </c>
      <c r="J10" s="36">
        <f>J9/J8</f>
        <v>0</v>
      </c>
    </row>
    <row r="11" spans="1:10" ht="16.5" x14ac:dyDescent="0.3">
      <c r="B11" s="26"/>
      <c r="C11" s="99" t="s">
        <v>55</v>
      </c>
      <c r="D11" s="100"/>
      <c r="E11" s="37" t="s">
        <v>117</v>
      </c>
      <c r="F11" s="71">
        <v>0</v>
      </c>
      <c r="G11" s="38"/>
    </row>
    <row r="12" spans="1:10" ht="16.5" x14ac:dyDescent="0.3">
      <c r="B12" s="26"/>
      <c r="C12" s="99" t="s">
        <v>56</v>
      </c>
      <c r="D12" s="100"/>
      <c r="E12" s="37" t="s">
        <v>118</v>
      </c>
      <c r="F12" s="71">
        <v>0</v>
      </c>
      <c r="G12" s="38"/>
    </row>
    <row r="13" spans="1:10" ht="16.5" x14ac:dyDescent="0.3">
      <c r="B13" s="26"/>
      <c r="C13" s="99" t="s">
        <v>57</v>
      </c>
      <c r="D13" s="100"/>
      <c r="E13" s="37"/>
      <c r="F13" s="33"/>
      <c r="G13" s="38"/>
    </row>
    <row r="14" spans="1:10" ht="16.5" x14ac:dyDescent="0.3">
      <c r="B14" s="26"/>
      <c r="C14" s="99" t="s">
        <v>58</v>
      </c>
      <c r="D14" s="100"/>
      <c r="E14" s="37"/>
      <c r="F14" s="33"/>
      <c r="G14" s="38"/>
    </row>
    <row r="15" spans="1:10" ht="16.5" x14ac:dyDescent="0.3">
      <c r="B15" s="26"/>
      <c r="C15" s="99" t="s">
        <v>59</v>
      </c>
      <c r="D15" s="100"/>
      <c r="E15" s="37"/>
      <c r="F15" s="38"/>
      <c r="G15" s="38"/>
    </row>
    <row r="16" spans="1:10" ht="16.5" x14ac:dyDescent="0.3">
      <c r="B16" s="26"/>
      <c r="C16" s="99" t="s">
        <v>60</v>
      </c>
      <c r="D16" s="100"/>
      <c r="E16" s="37"/>
      <c r="F16" s="38"/>
      <c r="G16" s="38"/>
    </row>
    <row r="17" spans="1:7" ht="16.5" x14ac:dyDescent="0.3">
      <c r="B17" s="26"/>
      <c r="C17" s="99" t="s">
        <v>61</v>
      </c>
      <c r="D17" s="100"/>
      <c r="E17" s="37"/>
      <c r="F17" s="38"/>
      <c r="G17" s="38"/>
    </row>
    <row r="18" spans="1:7" ht="16.5" x14ac:dyDescent="0.3">
      <c r="B18" s="26"/>
      <c r="C18" s="99" t="s">
        <v>62</v>
      </c>
      <c r="D18" s="100"/>
      <c r="E18" s="37"/>
      <c r="F18" s="38"/>
      <c r="G18" s="38"/>
    </row>
    <row r="19" spans="1:7" ht="16.5" x14ac:dyDescent="0.3">
      <c r="B19" s="26"/>
      <c r="C19" s="99" t="s">
        <v>73</v>
      </c>
      <c r="D19" s="100"/>
      <c r="E19" s="37"/>
      <c r="F19" s="38"/>
      <c r="G19" s="38"/>
    </row>
    <row r="20" spans="1:7" ht="16.5" x14ac:dyDescent="0.3">
      <c r="B20" s="26"/>
      <c r="C20" s="99" t="s">
        <v>74</v>
      </c>
      <c r="D20" s="100"/>
      <c r="E20" s="37"/>
      <c r="F20" s="38"/>
      <c r="G20" s="38"/>
    </row>
    <row r="21" spans="1:7" ht="16.5" x14ac:dyDescent="0.3">
      <c r="B21" s="39"/>
      <c r="C21" s="101" t="s">
        <v>75</v>
      </c>
      <c r="D21" s="102"/>
      <c r="E21" s="40"/>
      <c r="F21" s="41"/>
      <c r="G21" s="41"/>
    </row>
    <row r="23" spans="1:7" ht="28.5" x14ac:dyDescent="0.3">
      <c r="A23" s="20"/>
      <c r="B23" s="21"/>
      <c r="C23" s="22" t="s">
        <v>76</v>
      </c>
      <c r="D23" s="23" t="s">
        <v>50</v>
      </c>
      <c r="E23" s="23" t="s">
        <v>112</v>
      </c>
      <c r="F23" s="23" t="s">
        <v>113</v>
      </c>
      <c r="G23" s="23" t="s">
        <v>53</v>
      </c>
    </row>
    <row r="24" spans="1:7" ht="16.5" x14ac:dyDescent="0.3">
      <c r="B24" s="26"/>
      <c r="C24" s="27">
        <v>8</v>
      </c>
      <c r="D24" s="27">
        <v>127</v>
      </c>
      <c r="E24" s="28"/>
      <c r="F24" s="28"/>
      <c r="G24" s="28">
        <f>SUM(F25:F36)</f>
        <v>0</v>
      </c>
    </row>
    <row r="25" spans="1:7" ht="27" x14ac:dyDescent="0.3">
      <c r="B25" s="26"/>
      <c r="C25" s="99" t="s">
        <v>54</v>
      </c>
      <c r="D25" s="100"/>
      <c r="E25" s="32" t="s">
        <v>119</v>
      </c>
      <c r="F25" s="72">
        <v>0</v>
      </c>
      <c r="G25" s="34"/>
    </row>
    <row r="26" spans="1:7" ht="16.5" x14ac:dyDescent="0.3">
      <c r="B26" s="26"/>
      <c r="C26" s="99" t="s">
        <v>55</v>
      </c>
      <c r="D26" s="100"/>
      <c r="E26" s="37" t="s">
        <v>120</v>
      </c>
      <c r="F26" s="71">
        <v>0</v>
      </c>
      <c r="G26" s="38"/>
    </row>
    <row r="27" spans="1:7" ht="16.5" x14ac:dyDescent="0.3">
      <c r="B27" s="26"/>
      <c r="C27" s="99" t="s">
        <v>56</v>
      </c>
      <c r="D27" s="100"/>
      <c r="E27" s="37" t="s">
        <v>118</v>
      </c>
      <c r="F27" s="71">
        <v>0</v>
      </c>
      <c r="G27" s="38"/>
    </row>
    <row r="28" spans="1:7" ht="16.5" x14ac:dyDescent="0.3">
      <c r="B28" s="26"/>
      <c r="C28" s="99" t="s">
        <v>57</v>
      </c>
      <c r="D28" s="100"/>
      <c r="E28" s="37"/>
      <c r="F28" s="38"/>
      <c r="G28" s="38"/>
    </row>
    <row r="29" spans="1:7" ht="16.5" x14ac:dyDescent="0.3">
      <c r="B29" s="26"/>
      <c r="C29" s="99" t="s">
        <v>58</v>
      </c>
      <c r="D29" s="100"/>
      <c r="E29" s="37"/>
      <c r="F29" s="38"/>
      <c r="G29" s="38"/>
    </row>
    <row r="30" spans="1:7" ht="16.5" x14ac:dyDescent="0.3">
      <c r="B30" s="26"/>
      <c r="C30" s="99" t="s">
        <v>59</v>
      </c>
      <c r="D30" s="100"/>
      <c r="E30" s="37"/>
      <c r="F30" s="38"/>
      <c r="G30" s="38"/>
    </row>
    <row r="31" spans="1:7" ht="16.5" x14ac:dyDescent="0.3">
      <c r="B31" s="26"/>
      <c r="C31" s="99" t="s">
        <v>60</v>
      </c>
      <c r="D31" s="100"/>
      <c r="E31" s="37"/>
      <c r="F31" s="38"/>
      <c r="G31" s="38"/>
    </row>
    <row r="32" spans="1:7" ht="16.5" x14ac:dyDescent="0.3">
      <c r="B32" s="26"/>
      <c r="C32" s="99" t="s">
        <v>61</v>
      </c>
      <c r="D32" s="100"/>
      <c r="E32" s="37"/>
      <c r="F32" s="38"/>
      <c r="G32" s="38"/>
    </row>
    <row r="33" spans="1:7" ht="16.5" x14ac:dyDescent="0.3">
      <c r="B33" s="26"/>
      <c r="C33" s="99" t="s">
        <v>62</v>
      </c>
      <c r="D33" s="100"/>
      <c r="E33" s="37"/>
      <c r="F33" s="38"/>
      <c r="G33" s="38"/>
    </row>
    <row r="34" spans="1:7" ht="16.5" x14ac:dyDescent="0.3">
      <c r="B34" s="26"/>
      <c r="C34" s="99"/>
      <c r="D34" s="100"/>
      <c r="E34" s="37"/>
      <c r="F34" s="38"/>
      <c r="G34" s="38"/>
    </row>
    <row r="35" spans="1:7" ht="16.5" x14ac:dyDescent="0.3">
      <c r="B35" s="26"/>
      <c r="C35" s="99"/>
      <c r="D35" s="100"/>
      <c r="E35" s="37"/>
      <c r="F35" s="38"/>
      <c r="G35" s="38"/>
    </row>
    <row r="36" spans="1:7" ht="16.5" x14ac:dyDescent="0.3">
      <c r="B36" s="39"/>
      <c r="C36" s="101"/>
      <c r="D36" s="102"/>
      <c r="E36" s="40"/>
      <c r="F36" s="41"/>
      <c r="G36" s="41"/>
    </row>
    <row r="38" spans="1:7" ht="28.5" x14ac:dyDescent="0.3">
      <c r="A38" s="20"/>
      <c r="B38" s="21"/>
      <c r="C38" s="22" t="s">
        <v>86</v>
      </c>
      <c r="D38" s="23" t="s">
        <v>50</v>
      </c>
      <c r="E38" s="23" t="s">
        <v>112</v>
      </c>
      <c r="F38" s="23" t="s">
        <v>113</v>
      </c>
      <c r="G38" s="23" t="s">
        <v>53</v>
      </c>
    </row>
    <row r="39" spans="1:7" ht="16.5" x14ac:dyDescent="0.3">
      <c r="B39" s="26"/>
      <c r="C39" s="27">
        <v>22</v>
      </c>
      <c r="D39" s="27">
        <v>10</v>
      </c>
      <c r="E39" s="28"/>
      <c r="F39" s="28"/>
      <c r="G39" s="28">
        <f>SUM(F40:F51)</f>
        <v>0</v>
      </c>
    </row>
    <row r="40" spans="1:7" ht="16.5" x14ac:dyDescent="0.3">
      <c r="B40" s="26"/>
      <c r="C40" s="99" t="s">
        <v>54</v>
      </c>
      <c r="D40" s="100"/>
      <c r="E40" s="32"/>
      <c r="F40" s="42"/>
      <c r="G40" s="34"/>
    </row>
    <row r="41" spans="1:7" ht="16.5" x14ac:dyDescent="0.3">
      <c r="B41" s="26"/>
      <c r="C41" s="99" t="s">
        <v>55</v>
      </c>
      <c r="D41" s="100"/>
      <c r="E41" s="37" t="s">
        <v>121</v>
      </c>
      <c r="F41" s="71">
        <v>0</v>
      </c>
      <c r="G41" s="38"/>
    </row>
    <row r="42" spans="1:7" ht="16.5" x14ac:dyDescent="0.3">
      <c r="B42" s="26"/>
      <c r="C42" s="99" t="s">
        <v>56</v>
      </c>
      <c r="D42" s="100"/>
      <c r="E42" s="37" t="s">
        <v>118</v>
      </c>
      <c r="F42" s="71">
        <v>0</v>
      </c>
      <c r="G42" s="38"/>
    </row>
    <row r="43" spans="1:7" ht="16.5" x14ac:dyDescent="0.3">
      <c r="B43" s="26"/>
      <c r="C43" s="99" t="s">
        <v>57</v>
      </c>
      <c r="D43" s="100"/>
      <c r="E43" s="37"/>
      <c r="F43" s="38"/>
      <c r="G43" s="38"/>
    </row>
    <row r="44" spans="1:7" ht="16.5" x14ac:dyDescent="0.3">
      <c r="B44" s="26"/>
      <c r="C44" s="99" t="s">
        <v>58</v>
      </c>
      <c r="D44" s="100"/>
      <c r="E44" s="37"/>
      <c r="F44" s="38"/>
      <c r="G44" s="38"/>
    </row>
    <row r="45" spans="1:7" ht="16.5" x14ac:dyDescent="0.3">
      <c r="B45" s="26"/>
      <c r="C45" s="99" t="s">
        <v>59</v>
      </c>
      <c r="D45" s="100"/>
      <c r="E45" s="37"/>
      <c r="F45" s="38"/>
      <c r="G45" s="38"/>
    </row>
    <row r="46" spans="1:7" ht="16.5" x14ac:dyDescent="0.3">
      <c r="B46" s="26"/>
      <c r="C46" s="99" t="s">
        <v>60</v>
      </c>
      <c r="D46" s="100"/>
      <c r="E46" s="37"/>
      <c r="F46" s="38"/>
      <c r="G46" s="38"/>
    </row>
    <row r="47" spans="1:7" ht="16.5" x14ac:dyDescent="0.3">
      <c r="B47" s="26"/>
      <c r="C47" s="99" t="s">
        <v>61</v>
      </c>
      <c r="D47" s="100"/>
      <c r="E47" s="37"/>
      <c r="F47" s="38"/>
      <c r="G47" s="38"/>
    </row>
    <row r="48" spans="1:7" ht="16.5" x14ac:dyDescent="0.3">
      <c r="B48" s="26"/>
      <c r="C48" s="99" t="s">
        <v>62</v>
      </c>
      <c r="D48" s="100"/>
      <c r="E48" s="37"/>
      <c r="F48" s="38"/>
      <c r="G48" s="38"/>
    </row>
    <row r="49" spans="1:7" ht="16.5" x14ac:dyDescent="0.3">
      <c r="B49" s="26"/>
      <c r="C49" s="99"/>
      <c r="D49" s="100"/>
      <c r="E49" s="37"/>
      <c r="F49" s="38"/>
      <c r="G49" s="38"/>
    </row>
    <row r="50" spans="1:7" ht="16.5" x14ac:dyDescent="0.3">
      <c r="B50" s="26"/>
      <c r="C50" s="99" t="s">
        <v>87</v>
      </c>
      <c r="D50" s="100"/>
      <c r="E50" s="37"/>
      <c r="F50" s="38"/>
      <c r="G50" s="38"/>
    </row>
    <row r="51" spans="1:7" ht="16.5" x14ac:dyDescent="0.3">
      <c r="B51" s="39"/>
      <c r="C51" s="101" t="s">
        <v>88</v>
      </c>
      <c r="D51" s="102"/>
      <c r="E51" s="40"/>
      <c r="F51" s="41"/>
      <c r="G51" s="41"/>
    </row>
    <row r="53" spans="1:7" ht="28.5" x14ac:dyDescent="0.3">
      <c r="A53" s="20"/>
      <c r="B53" s="21"/>
      <c r="C53" s="22" t="s">
        <v>91</v>
      </c>
      <c r="D53" s="23" t="s">
        <v>50</v>
      </c>
      <c r="E53" s="23" t="s">
        <v>112</v>
      </c>
      <c r="F53" s="23" t="s">
        <v>113</v>
      </c>
      <c r="G53" s="23" t="s">
        <v>53</v>
      </c>
    </row>
    <row r="54" spans="1:7" ht="16.5" x14ac:dyDescent="0.3">
      <c r="B54" s="26"/>
      <c r="C54" s="27">
        <v>24</v>
      </c>
      <c r="D54" s="27">
        <v>141</v>
      </c>
      <c r="E54" s="28"/>
      <c r="F54" s="28"/>
      <c r="G54" s="28">
        <f>SUM(F55:F66)</f>
        <v>0</v>
      </c>
    </row>
    <row r="55" spans="1:7" ht="16.5" x14ac:dyDescent="0.3">
      <c r="B55" s="26"/>
      <c r="C55" s="99" t="s">
        <v>54</v>
      </c>
      <c r="D55" s="100"/>
      <c r="E55" s="32"/>
      <c r="F55" s="42"/>
      <c r="G55" s="34"/>
    </row>
    <row r="56" spans="1:7" ht="16.5" x14ac:dyDescent="0.3">
      <c r="B56" s="26"/>
      <c r="C56" s="99" t="s">
        <v>55</v>
      </c>
      <c r="D56" s="100"/>
      <c r="E56" s="37" t="s">
        <v>121</v>
      </c>
      <c r="F56" s="71">
        <v>0</v>
      </c>
      <c r="G56" s="38"/>
    </row>
    <row r="57" spans="1:7" ht="16.5" x14ac:dyDescent="0.3">
      <c r="B57" s="26"/>
      <c r="C57" s="99" t="s">
        <v>56</v>
      </c>
      <c r="D57" s="100"/>
      <c r="E57" s="37" t="s">
        <v>118</v>
      </c>
      <c r="F57" s="71">
        <v>0</v>
      </c>
      <c r="G57" s="38"/>
    </row>
    <row r="58" spans="1:7" ht="16.5" x14ac:dyDescent="0.3">
      <c r="B58" s="26"/>
      <c r="C58" s="99" t="s">
        <v>57</v>
      </c>
      <c r="D58" s="100"/>
      <c r="E58" s="37"/>
      <c r="F58" s="38"/>
      <c r="G58" s="38"/>
    </row>
    <row r="59" spans="1:7" ht="16.5" x14ac:dyDescent="0.3">
      <c r="B59" s="26"/>
      <c r="C59" s="99" t="s">
        <v>58</v>
      </c>
      <c r="D59" s="100"/>
      <c r="E59" s="37"/>
      <c r="F59" s="38"/>
      <c r="G59" s="38"/>
    </row>
    <row r="60" spans="1:7" ht="16.5" x14ac:dyDescent="0.3">
      <c r="B60" s="26"/>
      <c r="C60" s="99" t="s">
        <v>59</v>
      </c>
      <c r="D60" s="100"/>
      <c r="E60" s="37"/>
      <c r="F60" s="38"/>
      <c r="G60" s="38"/>
    </row>
    <row r="61" spans="1:7" ht="16.5" x14ac:dyDescent="0.3">
      <c r="B61" s="26"/>
      <c r="C61" s="99" t="s">
        <v>60</v>
      </c>
      <c r="D61" s="100"/>
      <c r="E61" s="37"/>
      <c r="F61" s="38"/>
      <c r="G61" s="38"/>
    </row>
    <row r="62" spans="1:7" ht="16.5" x14ac:dyDescent="0.3">
      <c r="B62" s="26"/>
      <c r="C62" s="99" t="s">
        <v>61</v>
      </c>
      <c r="D62" s="100"/>
      <c r="E62" s="37"/>
      <c r="F62" s="38"/>
      <c r="G62" s="38"/>
    </row>
    <row r="63" spans="1:7" ht="16.5" x14ac:dyDescent="0.3">
      <c r="B63" s="26"/>
      <c r="C63" s="99" t="s">
        <v>62</v>
      </c>
      <c r="D63" s="100"/>
      <c r="E63" s="37"/>
      <c r="F63" s="38"/>
      <c r="G63" s="38"/>
    </row>
    <row r="64" spans="1:7" ht="16.5" x14ac:dyDescent="0.3">
      <c r="B64" s="26"/>
      <c r="C64" s="99"/>
      <c r="D64" s="100"/>
      <c r="E64" s="37"/>
      <c r="F64" s="38"/>
      <c r="G64" s="38"/>
    </row>
    <row r="65" spans="1:7" ht="16.5" x14ac:dyDescent="0.3">
      <c r="B65" s="26"/>
      <c r="C65" s="99"/>
      <c r="D65" s="100"/>
      <c r="E65" s="37"/>
      <c r="F65" s="38"/>
      <c r="G65" s="38"/>
    </row>
    <row r="66" spans="1:7" ht="16.5" x14ac:dyDescent="0.3">
      <c r="B66" s="39"/>
      <c r="C66" s="101"/>
      <c r="D66" s="102"/>
      <c r="E66" s="40"/>
      <c r="F66" s="41"/>
      <c r="G66" s="41"/>
    </row>
    <row r="68" spans="1:7" ht="28.5" x14ac:dyDescent="0.3">
      <c r="A68" s="20"/>
      <c r="B68" s="21"/>
      <c r="C68" s="22" t="s">
        <v>92</v>
      </c>
      <c r="D68" s="23" t="s">
        <v>50</v>
      </c>
      <c r="E68" s="23" t="s">
        <v>112</v>
      </c>
      <c r="F68" s="23" t="s">
        <v>113</v>
      </c>
      <c r="G68" s="23" t="s">
        <v>53</v>
      </c>
    </row>
    <row r="69" spans="1:7" ht="16.5" x14ac:dyDescent="0.3">
      <c r="B69" s="26"/>
      <c r="C69" s="27">
        <v>25</v>
      </c>
      <c r="D69" s="27">
        <v>24</v>
      </c>
      <c r="E69" s="28"/>
      <c r="F69" s="28"/>
      <c r="G69" s="28">
        <f>SUM(F70:F81)</f>
        <v>0</v>
      </c>
    </row>
    <row r="70" spans="1:7" ht="27" x14ac:dyDescent="0.3">
      <c r="B70" s="26"/>
      <c r="C70" s="99" t="s">
        <v>54</v>
      </c>
      <c r="D70" s="100"/>
      <c r="E70" s="32" t="s">
        <v>119</v>
      </c>
      <c r="F70" s="72">
        <v>0</v>
      </c>
      <c r="G70" s="34"/>
    </row>
    <row r="71" spans="1:7" ht="16.5" x14ac:dyDescent="0.3">
      <c r="B71" s="26"/>
      <c r="C71" s="99" t="s">
        <v>55</v>
      </c>
      <c r="D71" s="100"/>
      <c r="E71" s="37" t="s">
        <v>120</v>
      </c>
      <c r="F71" s="71">
        <v>0</v>
      </c>
      <c r="G71" s="38"/>
    </row>
    <row r="72" spans="1:7" ht="16.5" x14ac:dyDescent="0.3">
      <c r="B72" s="26"/>
      <c r="C72" s="99" t="s">
        <v>56</v>
      </c>
      <c r="D72" s="100"/>
      <c r="E72" s="37" t="s">
        <v>121</v>
      </c>
      <c r="F72" s="71">
        <v>0</v>
      </c>
      <c r="G72" s="38"/>
    </row>
    <row r="73" spans="1:7" ht="16.5" x14ac:dyDescent="0.3">
      <c r="B73" s="26"/>
      <c r="C73" s="99" t="s">
        <v>57</v>
      </c>
      <c r="D73" s="100"/>
      <c r="E73" s="37" t="s">
        <v>122</v>
      </c>
      <c r="F73" s="71">
        <v>0</v>
      </c>
      <c r="G73" s="38"/>
    </row>
    <row r="74" spans="1:7" ht="16.5" x14ac:dyDescent="0.3">
      <c r="B74" s="26"/>
      <c r="C74" s="99" t="s">
        <v>58</v>
      </c>
      <c r="D74" s="100"/>
      <c r="E74" s="37"/>
      <c r="F74" s="38"/>
      <c r="G74" s="38"/>
    </row>
    <row r="75" spans="1:7" ht="16.5" x14ac:dyDescent="0.3">
      <c r="B75" s="26"/>
      <c r="C75" s="99" t="s">
        <v>59</v>
      </c>
      <c r="D75" s="100"/>
      <c r="E75" s="37"/>
      <c r="F75" s="38"/>
      <c r="G75" s="38"/>
    </row>
    <row r="76" spans="1:7" ht="16.5" x14ac:dyDescent="0.3">
      <c r="B76" s="26"/>
      <c r="C76" s="99" t="s">
        <v>60</v>
      </c>
      <c r="D76" s="100"/>
      <c r="E76" s="37"/>
      <c r="F76" s="38"/>
      <c r="G76" s="38"/>
    </row>
    <row r="77" spans="1:7" ht="16.5" x14ac:dyDescent="0.3">
      <c r="B77" s="26"/>
      <c r="C77" s="99" t="s">
        <v>61</v>
      </c>
      <c r="D77" s="100"/>
      <c r="E77" s="37"/>
      <c r="F77" s="38"/>
      <c r="G77" s="38"/>
    </row>
    <row r="78" spans="1:7" ht="16.5" x14ac:dyDescent="0.3">
      <c r="B78" s="26"/>
      <c r="C78" s="99" t="s">
        <v>62</v>
      </c>
      <c r="D78" s="100"/>
      <c r="E78" s="37"/>
      <c r="F78" s="38"/>
      <c r="G78" s="38"/>
    </row>
    <row r="79" spans="1:7" ht="16.5" x14ac:dyDescent="0.3">
      <c r="B79" s="26"/>
      <c r="C79" s="99"/>
      <c r="D79" s="100"/>
      <c r="E79" s="37"/>
      <c r="F79" s="38"/>
      <c r="G79" s="38"/>
    </row>
    <row r="80" spans="1:7" ht="16.5" x14ac:dyDescent="0.3">
      <c r="B80" s="26"/>
      <c r="C80" s="99"/>
      <c r="D80" s="100"/>
      <c r="E80" s="37"/>
      <c r="F80" s="38"/>
      <c r="G80" s="38"/>
    </row>
    <row r="81" spans="2:7" ht="16.5" x14ac:dyDescent="0.3">
      <c r="B81" s="39"/>
      <c r="C81" s="101"/>
      <c r="D81" s="102"/>
      <c r="E81" s="40"/>
      <c r="F81" s="41"/>
      <c r="G81" s="41"/>
    </row>
  </sheetData>
  <sheetProtection algorithmName="SHA-512" hashValue="eOFXPSx2brDaVI9Nn1HGUVfMATXR3D3GYOwD3pMKuad8fm971Tn0b6434gjtrj1e9+NVtobKi3XTCZ4RTjFM1w==" saltValue="ma7M6/qRQ/E6ISFOFUmsDw==" spinCount="100000" sheet="1" objects="1" scenarios="1" selectLockedCells="1"/>
  <mergeCells count="60">
    <mergeCell ref="C81:D81"/>
    <mergeCell ref="C70:D70"/>
    <mergeCell ref="C71:D71"/>
    <mergeCell ref="C72:D72"/>
    <mergeCell ref="C73:D73"/>
    <mergeCell ref="C74:D74"/>
    <mergeCell ref="C75:D75"/>
    <mergeCell ref="C76:D76"/>
    <mergeCell ref="C77:D77"/>
    <mergeCell ref="C78:D78"/>
    <mergeCell ref="C79:D79"/>
    <mergeCell ref="C80:D80"/>
    <mergeCell ref="C66:D66"/>
    <mergeCell ref="C55:D55"/>
    <mergeCell ref="C56:D56"/>
    <mergeCell ref="C57:D57"/>
    <mergeCell ref="C58:D58"/>
    <mergeCell ref="C59:D59"/>
    <mergeCell ref="C60:D60"/>
    <mergeCell ref="C61:D61"/>
    <mergeCell ref="C62:D62"/>
    <mergeCell ref="C63:D63"/>
    <mergeCell ref="C64:D64"/>
    <mergeCell ref="C65:D65"/>
    <mergeCell ref="C51:D51"/>
    <mergeCell ref="C40:D40"/>
    <mergeCell ref="C41:D41"/>
    <mergeCell ref="C42:D42"/>
    <mergeCell ref="C43:D43"/>
    <mergeCell ref="C44:D44"/>
    <mergeCell ref="C45:D45"/>
    <mergeCell ref="C46:D46"/>
    <mergeCell ref="C47:D47"/>
    <mergeCell ref="C48:D48"/>
    <mergeCell ref="C49:D49"/>
    <mergeCell ref="C50:D50"/>
    <mergeCell ref="C36:D36"/>
    <mergeCell ref="C25:D25"/>
    <mergeCell ref="C26:D26"/>
    <mergeCell ref="C27:D27"/>
    <mergeCell ref="C28:D28"/>
    <mergeCell ref="C29:D29"/>
    <mergeCell ref="C30:D30"/>
    <mergeCell ref="C31:D31"/>
    <mergeCell ref="C32:D32"/>
    <mergeCell ref="C33:D33"/>
    <mergeCell ref="C34:D34"/>
    <mergeCell ref="C35:D35"/>
    <mergeCell ref="C21:D21"/>
    <mergeCell ref="C10:D10"/>
    <mergeCell ref="C11:D11"/>
    <mergeCell ref="C12:D12"/>
    <mergeCell ref="C13:D13"/>
    <mergeCell ref="C14:D14"/>
    <mergeCell ref="C15:D15"/>
    <mergeCell ref="C16:D16"/>
    <mergeCell ref="C17:D17"/>
    <mergeCell ref="C18:D18"/>
    <mergeCell ref="C19:D19"/>
    <mergeCell ref="C20:D2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F3E6E-9716-44C5-90D2-02B1823EE63D}">
  <dimension ref="A1:V82"/>
  <sheetViews>
    <sheetView zoomScaleNormal="100" workbookViewId="0">
      <selection activeCell="B27" sqref="B27"/>
    </sheetView>
  </sheetViews>
  <sheetFormatPr defaultRowHeight="15" customHeight="1" x14ac:dyDescent="0.25"/>
  <cols>
    <col min="1" max="1" width="15.42578125" customWidth="1"/>
    <col min="2" max="2" width="45.5703125" bestFit="1" customWidth="1"/>
    <col min="3" max="3" width="40" customWidth="1"/>
    <col min="4" max="4" width="19.5703125" style="90" customWidth="1"/>
    <col min="5" max="5" width="10.85546875" style="91" customWidth="1"/>
    <col min="6" max="6" width="62.140625" style="91" customWidth="1"/>
    <col min="7" max="7" width="21.140625" style="91" customWidth="1"/>
    <col min="8" max="8" width="9.140625" customWidth="1"/>
    <col min="9" max="10" width="14.85546875" customWidth="1"/>
    <col min="11" max="11" width="30.28515625" customWidth="1"/>
    <col min="12" max="12" width="59" customWidth="1"/>
    <col min="13" max="13" width="30.42578125" customWidth="1"/>
    <col min="14" max="14" width="42.42578125" customWidth="1"/>
    <col min="15" max="15" width="24.140625" customWidth="1"/>
    <col min="16" max="16" width="33.5703125" customWidth="1"/>
    <col min="17" max="17" width="24.140625" customWidth="1"/>
    <col min="18" max="18" width="22" customWidth="1"/>
  </cols>
  <sheetData>
    <row r="1" spans="1:22" s="73" customFormat="1" ht="15" customHeight="1" x14ac:dyDescent="0.2">
      <c r="A1" s="13" t="s">
        <v>0</v>
      </c>
      <c r="B1" s="14" t="s">
        <v>1</v>
      </c>
      <c r="D1" s="74"/>
      <c r="G1" s="75"/>
      <c r="Q1" s="76"/>
      <c r="V1" s="76"/>
    </row>
    <row r="2" spans="1:22" s="73" customFormat="1" ht="15" customHeight="1" x14ac:dyDescent="0.2">
      <c r="A2" s="13" t="s">
        <v>2</v>
      </c>
      <c r="B2" s="14" t="s">
        <v>3</v>
      </c>
      <c r="D2" s="74"/>
      <c r="G2" s="75"/>
      <c r="Q2" s="76"/>
      <c r="V2" s="76"/>
    </row>
    <row r="3" spans="1:22" s="73" customFormat="1" ht="15" customHeight="1" x14ac:dyDescent="0.2">
      <c r="A3" s="13" t="s">
        <v>4</v>
      </c>
      <c r="B3" s="16">
        <v>45565</v>
      </c>
      <c r="D3" s="74"/>
      <c r="G3" s="75"/>
      <c r="H3" s="77"/>
      <c r="I3" s="77"/>
      <c r="J3" s="77"/>
      <c r="K3" s="77"/>
      <c r="L3" s="77"/>
      <c r="M3" s="77"/>
      <c r="N3" s="77"/>
      <c r="O3" s="77"/>
      <c r="P3" s="77"/>
      <c r="Q3" s="76"/>
      <c r="R3" s="77"/>
      <c r="S3" s="77"/>
      <c r="T3" s="77"/>
      <c r="U3" s="77"/>
      <c r="V3" s="76"/>
    </row>
    <row r="4" spans="1:22" s="73" customFormat="1" ht="15" customHeight="1" x14ac:dyDescent="0.2">
      <c r="A4" s="13" t="s">
        <v>5</v>
      </c>
      <c r="B4" s="1" t="s">
        <v>6</v>
      </c>
      <c r="D4" s="74"/>
      <c r="G4" s="75"/>
      <c r="H4" s="78"/>
      <c r="I4" s="78"/>
      <c r="J4" s="78"/>
      <c r="K4" s="78"/>
      <c r="L4" s="78"/>
      <c r="M4" s="78"/>
      <c r="N4" s="78"/>
      <c r="O4" s="78"/>
      <c r="P4" s="78"/>
      <c r="Q4" s="76"/>
      <c r="R4" s="78"/>
      <c r="S4" s="78"/>
      <c r="T4" s="78"/>
      <c r="U4" s="78"/>
      <c r="V4" s="76"/>
    </row>
    <row r="5" spans="1:22" s="74" customFormat="1" ht="14.25" x14ac:dyDescent="0.2">
      <c r="D5" s="79"/>
      <c r="E5" s="80"/>
      <c r="G5" s="75"/>
    </row>
    <row r="6" spans="1:22" s="81" customFormat="1" ht="12.75" x14ac:dyDescent="0.2">
      <c r="A6" s="81" t="s">
        <v>123</v>
      </c>
      <c r="B6" s="82" t="s">
        <v>124</v>
      </c>
      <c r="C6" s="81" t="s">
        <v>125</v>
      </c>
      <c r="D6" s="83" t="s">
        <v>126</v>
      </c>
      <c r="E6" s="84" t="s">
        <v>127</v>
      </c>
      <c r="F6" s="82" t="s">
        <v>128</v>
      </c>
      <c r="G6" s="82" t="s">
        <v>129</v>
      </c>
      <c r="H6" s="81" t="s">
        <v>130</v>
      </c>
      <c r="I6" s="81" t="s">
        <v>131</v>
      </c>
      <c r="J6" s="81" t="s">
        <v>132</v>
      </c>
      <c r="K6" s="81" t="s">
        <v>133</v>
      </c>
      <c r="L6" s="81" t="s">
        <v>134</v>
      </c>
      <c r="M6" s="81" t="s">
        <v>135</v>
      </c>
      <c r="N6" s="81" t="s">
        <v>136</v>
      </c>
      <c r="O6" s="81" t="s">
        <v>137</v>
      </c>
      <c r="P6" s="81" t="s">
        <v>138</v>
      </c>
      <c r="Q6" s="81" t="s">
        <v>139</v>
      </c>
      <c r="R6" s="81" t="s">
        <v>140</v>
      </c>
    </row>
    <row r="7" spans="1:22" s="85" customFormat="1" ht="14.25" x14ac:dyDescent="0.2">
      <c r="A7" s="85" t="s">
        <v>141</v>
      </c>
      <c r="B7" s="95"/>
      <c r="C7" s="85" t="s">
        <v>142</v>
      </c>
      <c r="D7" s="86" t="s">
        <v>143</v>
      </c>
      <c r="E7" s="87" t="s">
        <v>144</v>
      </c>
      <c r="F7" s="88" t="s">
        <v>145</v>
      </c>
      <c r="G7" s="87">
        <v>2</v>
      </c>
      <c r="H7" s="85">
        <v>149</v>
      </c>
      <c r="I7" s="96">
        <v>0</v>
      </c>
      <c r="J7" s="89">
        <f t="shared" ref="J7:J45" si="0">PRODUCT(H7:I7)</f>
        <v>0</v>
      </c>
      <c r="K7" s="85" t="s">
        <v>146</v>
      </c>
      <c r="L7" s="85" t="s">
        <v>147</v>
      </c>
      <c r="M7" s="85" t="s">
        <v>148</v>
      </c>
      <c r="N7" s="85" t="s">
        <v>149</v>
      </c>
      <c r="O7" s="85" t="s">
        <v>143</v>
      </c>
      <c r="P7" s="85" t="s">
        <v>143</v>
      </c>
      <c r="Q7" s="85" t="s">
        <v>143</v>
      </c>
      <c r="R7" s="85" t="s">
        <v>150</v>
      </c>
    </row>
    <row r="8" spans="1:22" s="85" customFormat="1" ht="14.25" x14ac:dyDescent="0.2">
      <c r="A8" s="85" t="s">
        <v>151</v>
      </c>
      <c r="B8" s="95"/>
      <c r="C8" s="85" t="s">
        <v>142</v>
      </c>
      <c r="D8" s="86" t="s">
        <v>143</v>
      </c>
      <c r="E8" s="87" t="s">
        <v>144</v>
      </c>
      <c r="F8" s="88" t="s">
        <v>145</v>
      </c>
      <c r="G8" s="87">
        <v>2</v>
      </c>
      <c r="H8" s="85">
        <v>20</v>
      </c>
      <c r="I8" s="96">
        <v>0</v>
      </c>
      <c r="J8" s="89">
        <f t="shared" si="0"/>
        <v>0</v>
      </c>
      <c r="K8" s="85" t="s">
        <v>146</v>
      </c>
      <c r="L8" s="85" t="s">
        <v>147</v>
      </c>
      <c r="M8" s="85" t="s">
        <v>152</v>
      </c>
      <c r="N8" s="85" t="s">
        <v>153</v>
      </c>
      <c r="O8" s="85" t="s">
        <v>143</v>
      </c>
      <c r="P8" s="85" t="s">
        <v>143</v>
      </c>
      <c r="Q8" s="85" t="s">
        <v>143</v>
      </c>
      <c r="R8" s="85" t="s">
        <v>143</v>
      </c>
    </row>
    <row r="9" spans="1:22" s="85" customFormat="1" ht="14.25" x14ac:dyDescent="0.2">
      <c r="A9" s="85" t="s">
        <v>151</v>
      </c>
      <c r="B9" s="95"/>
      <c r="C9" s="85" t="s">
        <v>142</v>
      </c>
      <c r="D9" s="86" t="s">
        <v>143</v>
      </c>
      <c r="E9" s="87" t="s">
        <v>144</v>
      </c>
      <c r="F9" s="88" t="s">
        <v>145</v>
      </c>
      <c r="G9" s="87">
        <v>2</v>
      </c>
      <c r="H9" s="85">
        <v>4</v>
      </c>
      <c r="I9" s="96">
        <v>0</v>
      </c>
      <c r="J9" s="89">
        <f t="shared" si="0"/>
        <v>0</v>
      </c>
      <c r="K9" s="85" t="s">
        <v>146</v>
      </c>
      <c r="L9" s="85" t="s">
        <v>147</v>
      </c>
      <c r="M9" s="85" t="s">
        <v>148</v>
      </c>
      <c r="N9" s="85" t="s">
        <v>149</v>
      </c>
      <c r="O9" s="85" t="s">
        <v>143</v>
      </c>
      <c r="P9" s="85" t="s">
        <v>143</v>
      </c>
      <c r="Q9" s="85" t="s">
        <v>143</v>
      </c>
      <c r="R9" s="85" t="s">
        <v>150</v>
      </c>
    </row>
    <row r="10" spans="1:22" s="85" customFormat="1" ht="14.25" x14ac:dyDescent="0.2">
      <c r="A10" s="85" t="s">
        <v>154</v>
      </c>
      <c r="B10" s="95"/>
      <c r="C10" s="85" t="s">
        <v>155</v>
      </c>
      <c r="D10" s="86" t="s">
        <v>143</v>
      </c>
      <c r="E10" s="87" t="s">
        <v>144</v>
      </c>
      <c r="F10" s="88" t="s">
        <v>156</v>
      </c>
      <c r="G10" s="87">
        <v>2</v>
      </c>
      <c r="H10" s="85">
        <v>18</v>
      </c>
      <c r="I10" s="96">
        <v>0</v>
      </c>
      <c r="J10" s="89">
        <f t="shared" si="0"/>
        <v>0</v>
      </c>
      <c r="K10" s="85" t="s">
        <v>146</v>
      </c>
      <c r="L10" s="85" t="s">
        <v>147</v>
      </c>
      <c r="M10" s="85" t="s">
        <v>148</v>
      </c>
      <c r="N10" s="85" t="s">
        <v>149</v>
      </c>
      <c r="O10" s="85" t="s">
        <v>143</v>
      </c>
      <c r="P10" s="85" t="s">
        <v>143</v>
      </c>
      <c r="Q10" s="85" t="s">
        <v>143</v>
      </c>
      <c r="R10" s="85" t="s">
        <v>143</v>
      </c>
    </row>
    <row r="11" spans="1:22" s="85" customFormat="1" ht="15" customHeight="1" x14ac:dyDescent="0.2">
      <c r="A11" s="85" t="s">
        <v>157</v>
      </c>
      <c r="B11" s="95"/>
      <c r="C11" s="85" t="s">
        <v>155</v>
      </c>
      <c r="D11" s="86" t="s">
        <v>143</v>
      </c>
      <c r="E11" s="87" t="s">
        <v>144</v>
      </c>
      <c r="F11" s="88" t="s">
        <v>145</v>
      </c>
      <c r="G11" s="87">
        <v>2</v>
      </c>
      <c r="H11" s="85">
        <v>116</v>
      </c>
      <c r="I11" s="96">
        <v>0</v>
      </c>
      <c r="J11" s="89">
        <f t="shared" si="0"/>
        <v>0</v>
      </c>
      <c r="K11" s="85" t="s">
        <v>146</v>
      </c>
      <c r="L11" s="85" t="s">
        <v>158</v>
      </c>
      <c r="M11" s="85" t="s">
        <v>148</v>
      </c>
      <c r="N11" s="85" t="s">
        <v>149</v>
      </c>
      <c r="O11" s="85" t="s">
        <v>143</v>
      </c>
      <c r="P11" s="85" t="s">
        <v>143</v>
      </c>
      <c r="Q11" s="85" t="s">
        <v>143</v>
      </c>
      <c r="R11" s="85" t="s">
        <v>143</v>
      </c>
    </row>
    <row r="12" spans="1:22" s="85" customFormat="1" ht="14.25" x14ac:dyDescent="0.2">
      <c r="A12" s="85" t="s">
        <v>159</v>
      </c>
      <c r="B12" s="95"/>
      <c r="C12" s="85" t="s">
        <v>160</v>
      </c>
      <c r="D12" s="86" t="s">
        <v>143</v>
      </c>
      <c r="E12" s="87" t="s">
        <v>144</v>
      </c>
      <c r="F12" s="88" t="s">
        <v>145</v>
      </c>
      <c r="G12" s="87">
        <v>2</v>
      </c>
      <c r="H12" s="85">
        <v>13</v>
      </c>
      <c r="I12" s="96">
        <v>0</v>
      </c>
      <c r="J12" s="89">
        <f t="shared" si="0"/>
        <v>0</v>
      </c>
      <c r="K12" s="85" t="s">
        <v>146</v>
      </c>
      <c r="L12" s="85" t="s">
        <v>161</v>
      </c>
      <c r="M12" s="85" t="s">
        <v>148</v>
      </c>
      <c r="N12" s="85" t="s">
        <v>149</v>
      </c>
      <c r="O12" s="85" t="s">
        <v>143</v>
      </c>
      <c r="P12" s="85" t="s">
        <v>143</v>
      </c>
      <c r="Q12" s="85" t="s">
        <v>143</v>
      </c>
      <c r="R12" s="85" t="s">
        <v>143</v>
      </c>
    </row>
    <row r="13" spans="1:22" s="85" customFormat="1" ht="14.25" x14ac:dyDescent="0.2">
      <c r="A13" s="85" t="s">
        <v>162</v>
      </c>
      <c r="B13" s="95"/>
      <c r="C13" s="85" t="s">
        <v>163</v>
      </c>
      <c r="D13" s="86" t="s">
        <v>143</v>
      </c>
      <c r="E13" s="87" t="s">
        <v>144</v>
      </c>
      <c r="F13" s="88" t="s">
        <v>145</v>
      </c>
      <c r="G13" s="87">
        <v>2</v>
      </c>
      <c r="H13" s="85">
        <v>78</v>
      </c>
      <c r="I13" s="96">
        <v>0</v>
      </c>
      <c r="J13" s="89">
        <f t="shared" si="0"/>
        <v>0</v>
      </c>
      <c r="K13" s="85" t="s">
        <v>146</v>
      </c>
      <c r="L13" s="85" t="s">
        <v>164</v>
      </c>
      <c r="M13" s="85" t="s">
        <v>148</v>
      </c>
      <c r="N13" s="85" t="s">
        <v>149</v>
      </c>
      <c r="O13" s="85" t="s">
        <v>143</v>
      </c>
      <c r="P13" s="85" t="s">
        <v>143</v>
      </c>
      <c r="Q13" s="85" t="s">
        <v>143</v>
      </c>
      <c r="R13" s="85" t="s">
        <v>143</v>
      </c>
    </row>
    <row r="14" spans="1:22" s="85" customFormat="1" ht="14.25" x14ac:dyDescent="0.2">
      <c r="A14" s="85" t="s">
        <v>165</v>
      </c>
      <c r="B14" s="95"/>
      <c r="C14" s="85" t="s">
        <v>166</v>
      </c>
      <c r="D14" s="86" t="s">
        <v>143</v>
      </c>
      <c r="E14" s="87" t="s">
        <v>144</v>
      </c>
      <c r="F14" s="88" t="s">
        <v>145</v>
      </c>
      <c r="G14" s="87">
        <v>2</v>
      </c>
      <c r="H14" s="85">
        <v>19</v>
      </c>
      <c r="I14" s="96">
        <v>0</v>
      </c>
      <c r="J14" s="89">
        <f t="shared" si="0"/>
        <v>0</v>
      </c>
      <c r="K14" s="85" t="s">
        <v>146</v>
      </c>
      <c r="L14" s="85" t="s">
        <v>164</v>
      </c>
      <c r="M14" s="85" t="s">
        <v>148</v>
      </c>
      <c r="N14" s="85" t="s">
        <v>149</v>
      </c>
      <c r="O14" s="85" t="s">
        <v>143</v>
      </c>
      <c r="P14" s="85" t="s">
        <v>143</v>
      </c>
      <c r="Q14" s="85" t="s">
        <v>143</v>
      </c>
      <c r="R14" s="85" t="s">
        <v>143</v>
      </c>
    </row>
    <row r="15" spans="1:22" s="85" customFormat="1" ht="14.25" x14ac:dyDescent="0.2">
      <c r="A15" s="85" t="s">
        <v>167</v>
      </c>
      <c r="B15" s="95"/>
      <c r="C15" s="85" t="s">
        <v>168</v>
      </c>
      <c r="D15" s="86" t="s">
        <v>143</v>
      </c>
      <c r="E15" s="87" t="s">
        <v>17</v>
      </c>
      <c r="F15" s="88" t="s">
        <v>169</v>
      </c>
      <c r="G15" s="87">
        <v>2</v>
      </c>
      <c r="H15" s="85">
        <v>114</v>
      </c>
      <c r="I15" s="96">
        <v>0</v>
      </c>
      <c r="J15" s="89">
        <f t="shared" si="0"/>
        <v>0</v>
      </c>
      <c r="K15" s="85" t="s">
        <v>170</v>
      </c>
      <c r="L15" s="85" t="s">
        <v>171</v>
      </c>
      <c r="M15" s="85" t="s">
        <v>148</v>
      </c>
      <c r="N15" s="85" t="s">
        <v>172</v>
      </c>
      <c r="O15" s="85" t="s">
        <v>143</v>
      </c>
      <c r="P15" s="85" t="s">
        <v>143</v>
      </c>
      <c r="Q15" s="85" t="s">
        <v>143</v>
      </c>
      <c r="R15" s="85" t="s">
        <v>143</v>
      </c>
    </row>
    <row r="16" spans="1:22" s="85" customFormat="1" ht="14.25" x14ac:dyDescent="0.2">
      <c r="A16" s="85" t="s">
        <v>173</v>
      </c>
      <c r="B16" s="95"/>
      <c r="C16" s="85" t="s">
        <v>174</v>
      </c>
      <c r="D16" s="86" t="s">
        <v>143</v>
      </c>
      <c r="E16" s="87" t="s">
        <v>17</v>
      </c>
      <c r="F16" s="88" t="s">
        <v>169</v>
      </c>
      <c r="G16" s="87">
        <v>2</v>
      </c>
      <c r="H16" s="85">
        <v>6</v>
      </c>
      <c r="I16" s="96">
        <v>0</v>
      </c>
      <c r="J16" s="89">
        <f t="shared" si="0"/>
        <v>0</v>
      </c>
      <c r="K16" s="85" t="s">
        <v>146</v>
      </c>
      <c r="L16" s="85" t="s">
        <v>175</v>
      </c>
      <c r="M16" s="85" t="s">
        <v>148</v>
      </c>
      <c r="N16" s="85" t="s">
        <v>172</v>
      </c>
      <c r="O16" s="85" t="s">
        <v>143</v>
      </c>
      <c r="P16" s="85" t="s">
        <v>143</v>
      </c>
      <c r="Q16" s="85" t="s">
        <v>143</v>
      </c>
      <c r="R16" s="85" t="s">
        <v>143</v>
      </c>
    </row>
    <row r="17" spans="1:18" s="85" customFormat="1" ht="14.25" x14ac:dyDescent="0.2">
      <c r="A17" s="85" t="s">
        <v>173</v>
      </c>
      <c r="B17" s="95"/>
      <c r="C17" s="85" t="s">
        <v>174</v>
      </c>
      <c r="D17" s="86" t="s">
        <v>143</v>
      </c>
      <c r="E17" s="87" t="s">
        <v>17</v>
      </c>
      <c r="F17" s="88" t="s">
        <v>169</v>
      </c>
      <c r="G17" s="87">
        <v>2</v>
      </c>
      <c r="H17" s="85">
        <v>11</v>
      </c>
      <c r="I17" s="96">
        <v>0</v>
      </c>
      <c r="J17" s="89">
        <f t="shared" si="0"/>
        <v>0</v>
      </c>
      <c r="K17" s="85" t="s">
        <v>170</v>
      </c>
      <c r="L17" s="85" t="s">
        <v>171</v>
      </c>
      <c r="M17" s="85" t="s">
        <v>148</v>
      </c>
      <c r="N17" s="85" t="s">
        <v>172</v>
      </c>
      <c r="O17" s="85" t="s">
        <v>143</v>
      </c>
      <c r="P17" s="85" t="s">
        <v>143</v>
      </c>
      <c r="Q17" s="85" t="s">
        <v>143</v>
      </c>
      <c r="R17" s="85" t="s">
        <v>143</v>
      </c>
    </row>
    <row r="18" spans="1:18" s="85" customFormat="1" ht="14.25" x14ac:dyDescent="0.2">
      <c r="A18" s="85" t="s">
        <v>176</v>
      </c>
      <c r="B18" s="95"/>
      <c r="C18" s="85" t="s">
        <v>142</v>
      </c>
      <c r="D18" s="86" t="s">
        <v>143</v>
      </c>
      <c r="E18" s="87" t="s">
        <v>17</v>
      </c>
      <c r="F18" s="88" t="s">
        <v>169</v>
      </c>
      <c r="G18" s="87">
        <v>2</v>
      </c>
      <c r="H18" s="85">
        <v>143</v>
      </c>
      <c r="I18" s="96">
        <v>0</v>
      </c>
      <c r="J18" s="89">
        <f t="shared" si="0"/>
        <v>0</v>
      </c>
      <c r="K18" s="85" t="s">
        <v>146</v>
      </c>
      <c r="L18" s="85" t="s">
        <v>177</v>
      </c>
      <c r="M18" s="85" t="s">
        <v>148</v>
      </c>
      <c r="N18" s="85" t="s">
        <v>172</v>
      </c>
      <c r="O18" s="85" t="s">
        <v>143</v>
      </c>
      <c r="P18" s="85" t="s">
        <v>143</v>
      </c>
      <c r="Q18" s="85" t="s">
        <v>143</v>
      </c>
      <c r="R18" s="85" t="s">
        <v>143</v>
      </c>
    </row>
    <row r="19" spans="1:18" s="85" customFormat="1" ht="14.25" x14ac:dyDescent="0.2">
      <c r="A19" s="85" t="s">
        <v>176</v>
      </c>
      <c r="B19" s="95"/>
      <c r="C19" s="85" t="s">
        <v>142</v>
      </c>
      <c r="D19" s="86" t="s">
        <v>143</v>
      </c>
      <c r="E19" s="87" t="s">
        <v>17</v>
      </c>
      <c r="F19" s="88" t="s">
        <v>169</v>
      </c>
      <c r="G19" s="87">
        <v>2</v>
      </c>
      <c r="H19" s="85">
        <v>353</v>
      </c>
      <c r="I19" s="96">
        <v>0</v>
      </c>
      <c r="J19" s="89">
        <f t="shared" si="0"/>
        <v>0</v>
      </c>
      <c r="K19" s="85" t="s">
        <v>170</v>
      </c>
      <c r="L19" s="85" t="s">
        <v>178</v>
      </c>
      <c r="M19" s="85" t="s">
        <v>148</v>
      </c>
      <c r="N19" s="85" t="s">
        <v>172</v>
      </c>
      <c r="O19" s="85" t="s">
        <v>143</v>
      </c>
      <c r="P19" s="85" t="s">
        <v>143</v>
      </c>
      <c r="Q19" s="85" t="s">
        <v>143</v>
      </c>
      <c r="R19" s="85" t="s">
        <v>143</v>
      </c>
    </row>
    <row r="20" spans="1:18" s="85" customFormat="1" ht="14.25" x14ac:dyDescent="0.2">
      <c r="A20" s="85" t="s">
        <v>179</v>
      </c>
      <c r="B20" s="95"/>
      <c r="C20" s="85" t="s">
        <v>142</v>
      </c>
      <c r="D20" s="86" t="s">
        <v>143</v>
      </c>
      <c r="E20" s="87" t="s">
        <v>17</v>
      </c>
      <c r="F20" s="88" t="s">
        <v>169</v>
      </c>
      <c r="G20" s="87">
        <v>2</v>
      </c>
      <c r="H20" s="85">
        <v>24</v>
      </c>
      <c r="I20" s="96">
        <v>0</v>
      </c>
      <c r="J20" s="89">
        <f t="shared" si="0"/>
        <v>0</v>
      </c>
      <c r="K20" s="85" t="s">
        <v>146</v>
      </c>
      <c r="L20" s="85" t="s">
        <v>180</v>
      </c>
      <c r="M20" s="85" t="s">
        <v>148</v>
      </c>
      <c r="N20" s="85" t="s">
        <v>172</v>
      </c>
      <c r="O20" s="85" t="s">
        <v>143</v>
      </c>
      <c r="P20" s="85" t="s">
        <v>143</v>
      </c>
      <c r="Q20" s="85" t="s">
        <v>143</v>
      </c>
      <c r="R20" s="85" t="s">
        <v>143</v>
      </c>
    </row>
    <row r="21" spans="1:18" s="85" customFormat="1" ht="14.25" x14ac:dyDescent="0.2">
      <c r="A21" s="85" t="s">
        <v>179</v>
      </c>
      <c r="B21" s="95"/>
      <c r="C21" s="85" t="s">
        <v>142</v>
      </c>
      <c r="D21" s="86" t="s">
        <v>143</v>
      </c>
      <c r="E21" s="87" t="s">
        <v>17</v>
      </c>
      <c r="F21" s="88" t="s">
        <v>169</v>
      </c>
      <c r="G21" s="87">
        <v>2</v>
      </c>
      <c r="H21" s="85">
        <v>78</v>
      </c>
      <c r="I21" s="96">
        <v>0</v>
      </c>
      <c r="J21" s="89">
        <f t="shared" si="0"/>
        <v>0</v>
      </c>
      <c r="K21" s="85" t="s">
        <v>170</v>
      </c>
      <c r="L21" s="85" t="s">
        <v>178</v>
      </c>
      <c r="M21" s="85" t="s">
        <v>148</v>
      </c>
      <c r="N21" s="85" t="s">
        <v>172</v>
      </c>
      <c r="O21" s="85" t="s">
        <v>143</v>
      </c>
      <c r="P21" s="85" t="s">
        <v>143</v>
      </c>
      <c r="Q21" s="85" t="s">
        <v>143</v>
      </c>
      <c r="R21" s="85" t="s">
        <v>143</v>
      </c>
    </row>
    <row r="22" spans="1:18" s="85" customFormat="1" ht="14.25" x14ac:dyDescent="0.2">
      <c r="A22" s="85" t="s">
        <v>181</v>
      </c>
      <c r="B22" s="95"/>
      <c r="C22" s="85" t="s">
        <v>142</v>
      </c>
      <c r="D22" s="86" t="s">
        <v>143</v>
      </c>
      <c r="E22" s="87" t="s">
        <v>17</v>
      </c>
      <c r="F22" s="88" t="s">
        <v>169</v>
      </c>
      <c r="G22" s="87">
        <v>2</v>
      </c>
      <c r="H22" s="85">
        <v>95</v>
      </c>
      <c r="I22" s="96">
        <v>0</v>
      </c>
      <c r="J22" s="89">
        <f t="shared" si="0"/>
        <v>0</v>
      </c>
      <c r="K22" s="85" t="s">
        <v>182</v>
      </c>
      <c r="L22" s="85" t="s">
        <v>183</v>
      </c>
      <c r="M22" s="85" t="s">
        <v>143</v>
      </c>
      <c r="N22" s="85" t="s">
        <v>143</v>
      </c>
      <c r="O22" s="85" t="s">
        <v>143</v>
      </c>
      <c r="P22" s="85" t="s">
        <v>143</v>
      </c>
      <c r="Q22" s="85" t="s">
        <v>143</v>
      </c>
      <c r="R22" s="85" t="s">
        <v>143</v>
      </c>
    </row>
    <row r="23" spans="1:18" s="85" customFormat="1" ht="14.25" x14ac:dyDescent="0.2">
      <c r="A23" s="85" t="s">
        <v>184</v>
      </c>
      <c r="B23" s="95"/>
      <c r="C23" s="85" t="s">
        <v>185</v>
      </c>
      <c r="D23" s="86" t="s">
        <v>186</v>
      </c>
      <c r="E23" s="87" t="s">
        <v>17</v>
      </c>
      <c r="F23" s="88" t="s">
        <v>169</v>
      </c>
      <c r="G23" s="87">
        <v>2</v>
      </c>
      <c r="H23" s="85">
        <v>9</v>
      </c>
      <c r="I23" s="96">
        <v>0</v>
      </c>
      <c r="J23" s="89">
        <f t="shared" si="0"/>
        <v>0</v>
      </c>
      <c r="K23" s="85" t="s">
        <v>148</v>
      </c>
      <c r="L23" s="85" t="s">
        <v>172</v>
      </c>
      <c r="M23" s="85" t="s">
        <v>143</v>
      </c>
      <c r="N23" s="85" t="s">
        <v>143</v>
      </c>
      <c r="O23" s="85" t="s">
        <v>143</v>
      </c>
      <c r="P23" s="85" t="s">
        <v>143</v>
      </c>
      <c r="Q23" s="85" t="s">
        <v>187</v>
      </c>
      <c r="R23" s="85" t="s">
        <v>143</v>
      </c>
    </row>
    <row r="24" spans="1:18" s="85" customFormat="1" ht="14.25" x14ac:dyDescent="0.2">
      <c r="A24" s="85" t="s">
        <v>188</v>
      </c>
      <c r="B24" s="95"/>
      <c r="C24" s="85" t="s">
        <v>185</v>
      </c>
      <c r="D24" s="86" t="s">
        <v>186</v>
      </c>
      <c r="E24" s="87" t="s">
        <v>17</v>
      </c>
      <c r="F24" s="88" t="s">
        <v>169</v>
      </c>
      <c r="G24" s="87">
        <v>2</v>
      </c>
      <c r="H24" s="85">
        <v>5</v>
      </c>
      <c r="I24" s="96">
        <v>0</v>
      </c>
      <c r="J24" s="89">
        <f t="shared" si="0"/>
        <v>0</v>
      </c>
      <c r="K24" s="85" t="s">
        <v>148</v>
      </c>
      <c r="L24" s="85" t="s">
        <v>172</v>
      </c>
      <c r="M24" s="85" t="s">
        <v>143</v>
      </c>
      <c r="N24" s="85" t="s">
        <v>143</v>
      </c>
      <c r="O24" s="85" t="s">
        <v>143</v>
      </c>
      <c r="P24" s="85" t="s">
        <v>143</v>
      </c>
      <c r="Q24" s="85" t="s">
        <v>187</v>
      </c>
      <c r="R24" s="85" t="s">
        <v>143</v>
      </c>
    </row>
    <row r="25" spans="1:18" s="85" customFormat="1" ht="14.25" x14ac:dyDescent="0.2">
      <c r="A25" s="85" t="s">
        <v>189</v>
      </c>
      <c r="B25" s="95"/>
      <c r="C25" s="85" t="s">
        <v>190</v>
      </c>
      <c r="D25" s="86" t="s">
        <v>143</v>
      </c>
      <c r="E25" s="87" t="s">
        <v>191</v>
      </c>
      <c r="F25" s="88" t="s">
        <v>192</v>
      </c>
      <c r="G25" s="87">
        <v>2</v>
      </c>
      <c r="H25" s="85">
        <v>48</v>
      </c>
      <c r="I25" s="96">
        <v>0</v>
      </c>
      <c r="J25" s="89">
        <f t="shared" si="0"/>
        <v>0</v>
      </c>
      <c r="K25" s="85" t="s">
        <v>193</v>
      </c>
      <c r="L25" s="85" t="s">
        <v>194</v>
      </c>
      <c r="M25" s="85" t="s">
        <v>143</v>
      </c>
      <c r="N25" s="85" t="s">
        <v>143</v>
      </c>
      <c r="O25" s="85" t="s">
        <v>143</v>
      </c>
      <c r="P25" s="85" t="s">
        <v>143</v>
      </c>
      <c r="Q25" s="85" t="s">
        <v>143</v>
      </c>
      <c r="R25" s="85" t="s">
        <v>143</v>
      </c>
    </row>
    <row r="26" spans="1:18" s="85" customFormat="1" ht="14.25" x14ac:dyDescent="0.2">
      <c r="A26" s="85" t="s">
        <v>195</v>
      </c>
      <c r="B26" s="95"/>
      <c r="C26" s="85" t="s">
        <v>196</v>
      </c>
      <c r="D26" s="86" t="s">
        <v>143</v>
      </c>
      <c r="E26" s="87" t="s">
        <v>197</v>
      </c>
      <c r="F26" s="88" t="s">
        <v>198</v>
      </c>
      <c r="G26" s="87">
        <v>2</v>
      </c>
      <c r="H26" s="85">
        <v>11</v>
      </c>
      <c r="I26" s="96">
        <v>0</v>
      </c>
      <c r="J26" s="89">
        <f t="shared" si="0"/>
        <v>0</v>
      </c>
      <c r="K26" s="85" t="s">
        <v>199</v>
      </c>
      <c r="L26" s="85" t="s">
        <v>200</v>
      </c>
      <c r="M26" s="85" t="s">
        <v>201</v>
      </c>
      <c r="N26" s="85" t="s">
        <v>202</v>
      </c>
      <c r="O26" s="85" t="s">
        <v>143</v>
      </c>
      <c r="P26" s="85" t="s">
        <v>143</v>
      </c>
      <c r="Q26" s="85" t="s">
        <v>143</v>
      </c>
      <c r="R26" s="85" t="s">
        <v>143</v>
      </c>
    </row>
    <row r="27" spans="1:18" s="85" customFormat="1" ht="14.25" x14ac:dyDescent="0.2">
      <c r="A27" s="85" t="s">
        <v>203</v>
      </c>
      <c r="B27" s="95"/>
      <c r="C27" s="85" t="s">
        <v>204</v>
      </c>
      <c r="D27" s="86" t="s">
        <v>143</v>
      </c>
      <c r="E27" s="87" t="s">
        <v>197</v>
      </c>
      <c r="F27" s="88" t="s">
        <v>198</v>
      </c>
      <c r="G27" s="87">
        <v>2</v>
      </c>
      <c r="H27" s="85">
        <v>20</v>
      </c>
      <c r="I27" s="96">
        <v>0</v>
      </c>
      <c r="J27" s="89">
        <f t="shared" si="0"/>
        <v>0</v>
      </c>
      <c r="K27" s="85" t="s">
        <v>199</v>
      </c>
      <c r="L27" s="85" t="s">
        <v>200</v>
      </c>
      <c r="M27" s="85" t="s">
        <v>201</v>
      </c>
      <c r="N27" s="85" t="s">
        <v>202</v>
      </c>
      <c r="O27" s="85" t="s">
        <v>143</v>
      </c>
      <c r="P27" s="85" t="s">
        <v>143</v>
      </c>
      <c r="Q27" s="85" t="s">
        <v>143</v>
      </c>
      <c r="R27" s="85" t="s">
        <v>143</v>
      </c>
    </row>
    <row r="28" spans="1:18" s="85" customFormat="1" ht="14.25" x14ac:dyDescent="0.2">
      <c r="A28" s="85" t="s">
        <v>205</v>
      </c>
      <c r="B28" s="95"/>
      <c r="C28" s="85" t="s">
        <v>206</v>
      </c>
      <c r="D28" s="86" t="s">
        <v>143</v>
      </c>
      <c r="E28" s="87" t="s">
        <v>207</v>
      </c>
      <c r="F28" s="88" t="s">
        <v>208</v>
      </c>
      <c r="G28" s="87">
        <v>2</v>
      </c>
      <c r="H28" s="85">
        <v>19</v>
      </c>
      <c r="I28" s="96">
        <v>0</v>
      </c>
      <c r="J28" s="89">
        <f t="shared" si="0"/>
        <v>0</v>
      </c>
      <c r="K28" s="85" t="s">
        <v>199</v>
      </c>
      <c r="L28" s="85" t="s">
        <v>209</v>
      </c>
      <c r="M28" s="85" t="s">
        <v>148</v>
      </c>
      <c r="N28" s="85" t="s">
        <v>210</v>
      </c>
      <c r="O28" s="85" t="s">
        <v>143</v>
      </c>
      <c r="P28" s="85" t="s">
        <v>143</v>
      </c>
      <c r="Q28" s="85" t="s">
        <v>143</v>
      </c>
      <c r="R28" s="85" t="s">
        <v>143</v>
      </c>
    </row>
    <row r="29" spans="1:18" s="85" customFormat="1" ht="14.25" x14ac:dyDescent="0.2">
      <c r="A29" s="85" t="s">
        <v>205</v>
      </c>
      <c r="B29" s="95"/>
      <c r="C29" s="85" t="s">
        <v>206</v>
      </c>
      <c r="D29" s="86" t="s">
        <v>143</v>
      </c>
      <c r="E29" s="87" t="s">
        <v>207</v>
      </c>
      <c r="F29" s="88" t="s">
        <v>208</v>
      </c>
      <c r="G29" s="87">
        <v>2</v>
      </c>
      <c r="H29" s="85">
        <v>14</v>
      </c>
      <c r="I29" s="96">
        <v>0</v>
      </c>
      <c r="J29" s="89">
        <f t="shared" si="0"/>
        <v>0</v>
      </c>
      <c r="K29" s="85" t="s">
        <v>146</v>
      </c>
      <c r="L29" s="85" t="s">
        <v>211</v>
      </c>
      <c r="M29" s="85" t="s">
        <v>148</v>
      </c>
      <c r="N29" s="85" t="s">
        <v>210</v>
      </c>
      <c r="O29" s="85" t="s">
        <v>143</v>
      </c>
      <c r="P29" s="85" t="s">
        <v>143</v>
      </c>
      <c r="Q29" s="85" t="s">
        <v>143</v>
      </c>
      <c r="R29" s="85" t="s">
        <v>143</v>
      </c>
    </row>
    <row r="30" spans="1:18" s="85" customFormat="1" ht="14.25" x14ac:dyDescent="0.2">
      <c r="A30" s="85" t="s">
        <v>212</v>
      </c>
      <c r="B30" s="95"/>
      <c r="C30" s="85" t="s">
        <v>206</v>
      </c>
      <c r="D30" s="86" t="s">
        <v>143</v>
      </c>
      <c r="E30" s="87" t="s">
        <v>207</v>
      </c>
      <c r="F30" s="88" t="s">
        <v>208</v>
      </c>
      <c r="G30" s="87">
        <v>2</v>
      </c>
      <c r="H30" s="85">
        <v>17</v>
      </c>
      <c r="I30" s="96">
        <v>0</v>
      </c>
      <c r="J30" s="89">
        <f t="shared" si="0"/>
        <v>0</v>
      </c>
      <c r="K30" s="85" t="s">
        <v>199</v>
      </c>
      <c r="L30" s="85" t="s">
        <v>213</v>
      </c>
      <c r="M30" s="85" t="s">
        <v>214</v>
      </c>
      <c r="N30" s="85" t="s">
        <v>215</v>
      </c>
      <c r="O30" s="85" t="s">
        <v>148</v>
      </c>
      <c r="P30" s="85" t="s">
        <v>210</v>
      </c>
      <c r="Q30" s="85" t="s">
        <v>143</v>
      </c>
      <c r="R30" s="85" t="s">
        <v>143</v>
      </c>
    </row>
    <row r="31" spans="1:18" s="85" customFormat="1" ht="14.25" x14ac:dyDescent="0.2">
      <c r="A31" s="85" t="s">
        <v>212</v>
      </c>
      <c r="B31" s="95"/>
      <c r="C31" s="85" t="s">
        <v>206</v>
      </c>
      <c r="D31" s="86" t="s">
        <v>143</v>
      </c>
      <c r="E31" s="87" t="s">
        <v>207</v>
      </c>
      <c r="F31" s="88" t="s">
        <v>208</v>
      </c>
      <c r="G31" s="87">
        <v>2</v>
      </c>
      <c r="H31" s="85">
        <v>38</v>
      </c>
      <c r="I31" s="96">
        <v>0</v>
      </c>
      <c r="J31" s="89">
        <f t="shared" si="0"/>
        <v>0</v>
      </c>
      <c r="K31" s="85" t="s">
        <v>170</v>
      </c>
      <c r="L31" s="85" t="s">
        <v>216</v>
      </c>
      <c r="M31" s="85" t="s">
        <v>214</v>
      </c>
      <c r="N31" s="85" t="s">
        <v>217</v>
      </c>
      <c r="O31" s="85" t="s">
        <v>148</v>
      </c>
      <c r="P31" s="85" t="s">
        <v>210</v>
      </c>
      <c r="Q31" s="85" t="s">
        <v>143</v>
      </c>
      <c r="R31" s="85" t="s">
        <v>143</v>
      </c>
    </row>
    <row r="32" spans="1:18" s="85" customFormat="1" ht="14.25" x14ac:dyDescent="0.2">
      <c r="A32" s="85" t="s">
        <v>218</v>
      </c>
      <c r="B32" s="95"/>
      <c r="C32" s="85" t="s">
        <v>190</v>
      </c>
      <c r="D32" s="86" t="s">
        <v>143</v>
      </c>
      <c r="E32" s="87" t="s">
        <v>191</v>
      </c>
      <c r="F32" s="88" t="s">
        <v>219</v>
      </c>
      <c r="G32" s="87">
        <v>2</v>
      </c>
      <c r="H32" s="85">
        <v>56</v>
      </c>
      <c r="I32" s="96">
        <v>0</v>
      </c>
      <c r="J32" s="89">
        <f t="shared" si="0"/>
        <v>0</v>
      </c>
      <c r="K32" s="85" t="s">
        <v>220</v>
      </c>
      <c r="L32" s="85" t="s">
        <v>172</v>
      </c>
      <c r="M32" s="85" t="s">
        <v>143</v>
      </c>
      <c r="N32" s="85" t="s">
        <v>143</v>
      </c>
      <c r="O32" s="85" t="s">
        <v>143</v>
      </c>
      <c r="P32" s="85" t="s">
        <v>143</v>
      </c>
      <c r="Q32" s="85" t="s">
        <v>143</v>
      </c>
      <c r="R32" s="85" t="s">
        <v>143</v>
      </c>
    </row>
    <row r="33" spans="1:18" s="85" customFormat="1" ht="14.25" x14ac:dyDescent="0.2">
      <c r="A33" s="85" t="s">
        <v>221</v>
      </c>
      <c r="B33" s="95"/>
      <c r="C33" s="85" t="s">
        <v>196</v>
      </c>
      <c r="D33" s="86" t="s">
        <v>143</v>
      </c>
      <c r="E33" s="87" t="s">
        <v>191</v>
      </c>
      <c r="F33" s="88" t="s">
        <v>222</v>
      </c>
      <c r="G33" s="87">
        <v>2</v>
      </c>
      <c r="H33" s="85">
        <v>12</v>
      </c>
      <c r="I33" s="96">
        <v>0</v>
      </c>
      <c r="J33" s="89">
        <f t="shared" si="0"/>
        <v>0</v>
      </c>
      <c r="K33" s="85" t="s">
        <v>146</v>
      </c>
      <c r="L33" s="85" t="s">
        <v>223</v>
      </c>
      <c r="M33" s="85" t="s">
        <v>148</v>
      </c>
      <c r="N33" s="85" t="s">
        <v>172</v>
      </c>
      <c r="O33" s="85" t="s">
        <v>143</v>
      </c>
      <c r="P33" s="85" t="s">
        <v>143</v>
      </c>
      <c r="Q33" s="85" t="s">
        <v>143</v>
      </c>
      <c r="R33" s="85" t="s">
        <v>143</v>
      </c>
    </row>
    <row r="34" spans="1:18" s="85" customFormat="1" ht="14.25" x14ac:dyDescent="0.2">
      <c r="A34" s="85" t="s">
        <v>224</v>
      </c>
      <c r="B34" s="95"/>
      <c r="C34" s="85" t="s">
        <v>196</v>
      </c>
      <c r="D34" s="86" t="s">
        <v>143</v>
      </c>
      <c r="E34" s="87" t="s">
        <v>191</v>
      </c>
      <c r="F34" s="88" t="s">
        <v>222</v>
      </c>
      <c r="G34" s="87">
        <v>2</v>
      </c>
      <c r="H34" s="85">
        <v>3</v>
      </c>
      <c r="I34" s="96">
        <v>0</v>
      </c>
      <c r="J34" s="89">
        <f t="shared" si="0"/>
        <v>0</v>
      </c>
      <c r="K34" s="85" t="s">
        <v>146</v>
      </c>
      <c r="L34" s="85" t="s">
        <v>225</v>
      </c>
      <c r="M34" s="85" t="s">
        <v>148</v>
      </c>
      <c r="N34" s="85" t="s">
        <v>172</v>
      </c>
      <c r="O34" s="85" t="s">
        <v>143</v>
      </c>
      <c r="P34" s="85" t="s">
        <v>143</v>
      </c>
      <c r="Q34" s="85" t="s">
        <v>143</v>
      </c>
      <c r="R34" s="85" t="s">
        <v>143</v>
      </c>
    </row>
    <row r="35" spans="1:18" s="85" customFormat="1" ht="14.25" x14ac:dyDescent="0.2">
      <c r="A35" s="85" t="s">
        <v>226</v>
      </c>
      <c r="B35" s="95"/>
      <c r="C35" s="85" t="s">
        <v>196</v>
      </c>
      <c r="D35" s="86" t="s">
        <v>143</v>
      </c>
      <c r="E35" s="87" t="s">
        <v>191</v>
      </c>
      <c r="F35" s="88" t="s">
        <v>222</v>
      </c>
      <c r="G35" s="87">
        <v>2</v>
      </c>
      <c r="H35" s="85">
        <v>6</v>
      </c>
      <c r="I35" s="96">
        <v>0</v>
      </c>
      <c r="J35" s="89">
        <f t="shared" si="0"/>
        <v>0</v>
      </c>
      <c r="K35" s="85" t="s">
        <v>146</v>
      </c>
      <c r="L35" s="85" t="s">
        <v>223</v>
      </c>
      <c r="M35" s="85" t="s">
        <v>148</v>
      </c>
      <c r="N35" s="85" t="s">
        <v>172</v>
      </c>
      <c r="O35" s="85" t="s">
        <v>143</v>
      </c>
      <c r="P35" s="85" t="s">
        <v>143</v>
      </c>
      <c r="Q35" s="85" t="s">
        <v>143</v>
      </c>
      <c r="R35" s="85" t="s">
        <v>143</v>
      </c>
    </row>
    <row r="36" spans="1:18" s="85" customFormat="1" ht="14.25" x14ac:dyDescent="0.2">
      <c r="A36" s="85" t="s">
        <v>227</v>
      </c>
      <c r="B36" s="95"/>
      <c r="C36" s="85" t="s">
        <v>196</v>
      </c>
      <c r="D36" s="86" t="s">
        <v>143</v>
      </c>
      <c r="E36" s="87" t="s">
        <v>191</v>
      </c>
      <c r="F36" s="88" t="s">
        <v>222</v>
      </c>
      <c r="G36" s="87">
        <v>2</v>
      </c>
      <c r="H36" s="85">
        <v>4</v>
      </c>
      <c r="I36" s="96">
        <v>0</v>
      </c>
      <c r="J36" s="89">
        <f t="shared" si="0"/>
        <v>0</v>
      </c>
      <c r="K36" s="85" t="s">
        <v>146</v>
      </c>
      <c r="L36" s="85" t="s">
        <v>225</v>
      </c>
      <c r="M36" s="85" t="s">
        <v>148</v>
      </c>
      <c r="N36" s="85" t="s">
        <v>172</v>
      </c>
      <c r="O36" s="85" t="s">
        <v>143</v>
      </c>
      <c r="P36" s="85" t="s">
        <v>143</v>
      </c>
      <c r="Q36" s="85" t="s">
        <v>143</v>
      </c>
      <c r="R36" s="85" t="s">
        <v>143</v>
      </c>
    </row>
    <row r="37" spans="1:18" s="85" customFormat="1" ht="14.25" x14ac:dyDescent="0.2">
      <c r="A37" s="85" t="s">
        <v>228</v>
      </c>
      <c r="B37" s="95"/>
      <c r="C37" s="85" t="s">
        <v>155</v>
      </c>
      <c r="D37" s="86" t="s">
        <v>143</v>
      </c>
      <c r="E37" s="87" t="s">
        <v>191</v>
      </c>
      <c r="F37" s="88" t="s">
        <v>229</v>
      </c>
      <c r="G37" s="87">
        <v>2</v>
      </c>
      <c r="H37" s="85">
        <v>16</v>
      </c>
      <c r="I37" s="96">
        <v>0</v>
      </c>
      <c r="J37" s="89">
        <f t="shared" si="0"/>
        <v>0</v>
      </c>
      <c r="K37" s="85" t="s">
        <v>230</v>
      </c>
      <c r="L37" s="85" t="s">
        <v>153</v>
      </c>
      <c r="M37" s="85" t="s">
        <v>143</v>
      </c>
      <c r="N37" s="85" t="s">
        <v>143</v>
      </c>
      <c r="O37" s="85" t="s">
        <v>143</v>
      </c>
      <c r="P37" s="85" t="s">
        <v>143</v>
      </c>
      <c r="Q37" s="85" t="s">
        <v>143</v>
      </c>
      <c r="R37" s="85" t="s">
        <v>143</v>
      </c>
    </row>
    <row r="38" spans="1:18" s="85" customFormat="1" ht="14.25" x14ac:dyDescent="0.2">
      <c r="A38" s="85" t="s">
        <v>231</v>
      </c>
      <c r="B38" s="95"/>
      <c r="C38" s="85" t="s">
        <v>232</v>
      </c>
      <c r="D38" s="86" t="s">
        <v>233</v>
      </c>
      <c r="E38" s="87" t="s">
        <v>191</v>
      </c>
      <c r="F38" s="88" t="s">
        <v>234</v>
      </c>
      <c r="G38" s="87">
        <v>2</v>
      </c>
      <c r="H38" s="85">
        <v>12</v>
      </c>
      <c r="I38" s="96">
        <v>0</v>
      </c>
      <c r="J38" s="89">
        <f t="shared" si="0"/>
        <v>0</v>
      </c>
      <c r="K38" s="85" t="s">
        <v>230</v>
      </c>
      <c r="L38" s="85" t="s">
        <v>153</v>
      </c>
      <c r="M38" s="85" t="s">
        <v>143</v>
      </c>
      <c r="N38" s="85" t="s">
        <v>143</v>
      </c>
      <c r="O38" s="85" t="s">
        <v>143</v>
      </c>
      <c r="P38" s="85" t="s">
        <v>143</v>
      </c>
      <c r="Q38" s="85" t="s">
        <v>143</v>
      </c>
      <c r="R38" s="85" t="s">
        <v>143</v>
      </c>
    </row>
    <row r="39" spans="1:18" s="85" customFormat="1" ht="14.25" x14ac:dyDescent="0.2">
      <c r="A39" s="85" t="s">
        <v>235</v>
      </c>
      <c r="B39" s="95"/>
      <c r="C39" s="85" t="s">
        <v>236</v>
      </c>
      <c r="D39" s="86" t="s">
        <v>237</v>
      </c>
      <c r="E39" s="87" t="s">
        <v>191</v>
      </c>
      <c r="F39" s="88"/>
      <c r="G39" s="87">
        <v>2</v>
      </c>
      <c r="H39" s="85">
        <v>4</v>
      </c>
      <c r="I39" s="96">
        <v>0</v>
      </c>
      <c r="J39" s="89">
        <f t="shared" si="0"/>
        <v>0</v>
      </c>
      <c r="K39" s="85" t="s">
        <v>238</v>
      </c>
      <c r="L39" s="85" t="s">
        <v>239</v>
      </c>
      <c r="M39" s="85" t="s">
        <v>148</v>
      </c>
      <c r="N39" s="85" t="s">
        <v>240</v>
      </c>
      <c r="O39" s="85" t="s">
        <v>143</v>
      </c>
      <c r="P39" s="85" t="s">
        <v>143</v>
      </c>
      <c r="Q39" s="85" t="s">
        <v>143</v>
      </c>
      <c r="R39" s="85" t="s">
        <v>143</v>
      </c>
    </row>
    <row r="40" spans="1:18" s="85" customFormat="1" ht="14.25" x14ac:dyDescent="0.2">
      <c r="A40" s="85" t="s">
        <v>241</v>
      </c>
      <c r="B40" s="95"/>
      <c r="C40" s="85" t="s">
        <v>236</v>
      </c>
      <c r="D40" s="86" t="s">
        <v>242</v>
      </c>
      <c r="E40" s="87" t="s">
        <v>191</v>
      </c>
      <c r="F40" s="88"/>
      <c r="G40" s="87">
        <v>2</v>
      </c>
      <c r="H40" s="85">
        <v>1</v>
      </c>
      <c r="I40" s="96">
        <v>0</v>
      </c>
      <c r="J40" s="89">
        <f t="shared" si="0"/>
        <v>0</v>
      </c>
      <c r="K40" s="85" t="s">
        <v>238</v>
      </c>
      <c r="L40" s="85" t="s">
        <v>239</v>
      </c>
      <c r="M40" s="85" t="s">
        <v>148</v>
      </c>
      <c r="N40" s="85" t="s">
        <v>240</v>
      </c>
      <c r="O40" s="85" t="s">
        <v>143</v>
      </c>
      <c r="P40" s="85" t="s">
        <v>143</v>
      </c>
      <c r="Q40" s="85" t="s">
        <v>143</v>
      </c>
      <c r="R40" s="85" t="s">
        <v>143</v>
      </c>
    </row>
    <row r="41" spans="1:18" s="85" customFormat="1" ht="14.25" x14ac:dyDescent="0.2">
      <c r="A41" s="85" t="s">
        <v>243</v>
      </c>
      <c r="B41" s="95"/>
      <c r="C41" s="85" t="s">
        <v>236</v>
      </c>
      <c r="D41" s="86" t="s">
        <v>244</v>
      </c>
      <c r="E41" s="87" t="s">
        <v>191</v>
      </c>
      <c r="F41" s="88"/>
      <c r="G41" s="87">
        <v>2</v>
      </c>
      <c r="H41" s="85">
        <v>1</v>
      </c>
      <c r="I41" s="96">
        <v>0</v>
      </c>
      <c r="J41" s="89">
        <f t="shared" si="0"/>
        <v>0</v>
      </c>
      <c r="K41" s="85" t="s">
        <v>238</v>
      </c>
      <c r="L41" s="85" t="s">
        <v>239</v>
      </c>
      <c r="M41" s="85" t="s">
        <v>148</v>
      </c>
      <c r="N41" s="85" t="s">
        <v>240</v>
      </c>
      <c r="O41" s="85" t="s">
        <v>143</v>
      </c>
      <c r="P41" s="85" t="s">
        <v>143</v>
      </c>
      <c r="Q41" s="85" t="s">
        <v>143</v>
      </c>
      <c r="R41" s="85" t="s">
        <v>143</v>
      </c>
    </row>
    <row r="42" spans="1:18" s="85" customFormat="1" ht="14.25" x14ac:dyDescent="0.2">
      <c r="A42" s="85" t="s">
        <v>245</v>
      </c>
      <c r="B42" s="95"/>
      <c r="C42" s="85" t="s">
        <v>246</v>
      </c>
      <c r="D42" s="86" t="s">
        <v>247</v>
      </c>
      <c r="E42" s="87" t="s">
        <v>191</v>
      </c>
      <c r="F42" s="88" t="s">
        <v>248</v>
      </c>
      <c r="G42" s="87">
        <v>2</v>
      </c>
      <c r="H42" s="85">
        <v>4</v>
      </c>
      <c r="I42" s="96">
        <v>0</v>
      </c>
      <c r="J42" s="89">
        <f t="shared" si="0"/>
        <v>0</v>
      </c>
      <c r="K42" s="85" t="s">
        <v>249</v>
      </c>
      <c r="L42" s="85" t="s">
        <v>172</v>
      </c>
      <c r="M42" s="85" t="s">
        <v>148</v>
      </c>
      <c r="N42" s="85" t="s">
        <v>250</v>
      </c>
      <c r="O42" s="85" t="s">
        <v>143</v>
      </c>
      <c r="P42" s="85" t="s">
        <v>143</v>
      </c>
      <c r="Q42" s="85" t="s">
        <v>143</v>
      </c>
      <c r="R42" s="85" t="s">
        <v>143</v>
      </c>
    </row>
    <row r="43" spans="1:18" s="85" customFormat="1" ht="14.25" x14ac:dyDescent="0.2">
      <c r="A43" s="85" t="s">
        <v>251</v>
      </c>
      <c r="B43" s="95"/>
      <c r="C43" s="85" t="s">
        <v>246</v>
      </c>
      <c r="D43" s="86" t="s">
        <v>252</v>
      </c>
      <c r="E43" s="87" t="s">
        <v>191</v>
      </c>
      <c r="F43" s="88" t="s">
        <v>248</v>
      </c>
      <c r="G43" s="87">
        <v>2</v>
      </c>
      <c r="H43" s="85">
        <v>62</v>
      </c>
      <c r="I43" s="96">
        <v>0</v>
      </c>
      <c r="J43" s="89">
        <f t="shared" si="0"/>
        <v>0</v>
      </c>
      <c r="K43" s="85" t="s">
        <v>249</v>
      </c>
      <c r="L43" s="85" t="s">
        <v>172</v>
      </c>
      <c r="M43" s="85" t="s">
        <v>148</v>
      </c>
      <c r="N43" s="85" t="s">
        <v>250</v>
      </c>
      <c r="O43" s="85" t="s">
        <v>143</v>
      </c>
      <c r="P43" s="85" t="s">
        <v>143</v>
      </c>
      <c r="Q43" s="85" t="s">
        <v>143</v>
      </c>
      <c r="R43" s="85" t="s">
        <v>143</v>
      </c>
    </row>
    <row r="44" spans="1:18" s="85" customFormat="1" ht="14.25" x14ac:dyDescent="0.2">
      <c r="A44" s="85" t="s">
        <v>253</v>
      </c>
      <c r="B44" s="95"/>
      <c r="C44" s="85" t="s">
        <v>254</v>
      </c>
      <c r="D44" s="86" t="s">
        <v>143</v>
      </c>
      <c r="E44" s="87" t="s">
        <v>191</v>
      </c>
      <c r="F44" s="88" t="s">
        <v>198</v>
      </c>
      <c r="G44" s="87">
        <v>2</v>
      </c>
      <c r="H44" s="85">
        <v>11</v>
      </c>
      <c r="I44" s="96">
        <v>0</v>
      </c>
      <c r="J44" s="89">
        <f t="shared" si="0"/>
        <v>0</v>
      </c>
      <c r="K44" s="85" t="s">
        <v>143</v>
      </c>
      <c r="L44" s="85" t="s">
        <v>143</v>
      </c>
      <c r="M44" s="85" t="s">
        <v>143</v>
      </c>
      <c r="N44" s="85" t="s">
        <v>143</v>
      </c>
      <c r="O44" s="85" t="s">
        <v>143</v>
      </c>
      <c r="P44" s="85" t="s">
        <v>143</v>
      </c>
      <c r="Q44" s="85" t="s">
        <v>143</v>
      </c>
      <c r="R44" s="85" t="s">
        <v>143</v>
      </c>
    </row>
    <row r="45" spans="1:18" s="85" customFormat="1" ht="14.25" x14ac:dyDescent="0.2">
      <c r="A45" s="85" t="s">
        <v>255</v>
      </c>
      <c r="B45" s="95"/>
      <c r="C45" s="85" t="s">
        <v>246</v>
      </c>
      <c r="D45" s="86" t="s">
        <v>143</v>
      </c>
      <c r="E45" s="87" t="s">
        <v>191</v>
      </c>
      <c r="F45" s="88" t="s">
        <v>256</v>
      </c>
      <c r="G45" s="87">
        <v>2</v>
      </c>
      <c r="H45" s="85">
        <v>12</v>
      </c>
      <c r="I45" s="96">
        <v>0</v>
      </c>
      <c r="J45" s="89">
        <f t="shared" si="0"/>
        <v>0</v>
      </c>
      <c r="K45" s="85" t="s">
        <v>257</v>
      </c>
      <c r="L45" s="85" t="s">
        <v>172</v>
      </c>
      <c r="M45" s="85" t="s">
        <v>148</v>
      </c>
      <c r="N45" s="85" t="s">
        <v>172</v>
      </c>
      <c r="O45" s="85" t="s">
        <v>143</v>
      </c>
      <c r="P45" s="85" t="s">
        <v>143</v>
      </c>
      <c r="Q45" s="85" t="s">
        <v>143</v>
      </c>
      <c r="R45" s="85" t="s">
        <v>258</v>
      </c>
    </row>
    <row r="46" spans="1:18" s="85" customFormat="1" hidden="1" x14ac:dyDescent="0.25">
      <c r="A46"/>
      <c r="B46"/>
      <c r="C46"/>
      <c r="D46" s="90"/>
      <c r="E46" s="91"/>
      <c r="F46" s="91"/>
      <c r="G46" s="91"/>
      <c r="H46"/>
      <c r="I46"/>
      <c r="J46"/>
      <c r="K46"/>
      <c r="L46"/>
      <c r="M46"/>
      <c r="N46"/>
      <c r="O46"/>
      <c r="P46"/>
      <c r="Q46"/>
      <c r="R46"/>
    </row>
    <row r="47" spans="1:18" s="85" customFormat="1" hidden="1" x14ac:dyDescent="0.25">
      <c r="A47"/>
      <c r="B47"/>
      <c r="C47"/>
      <c r="D47" s="90"/>
      <c r="E47" s="91"/>
      <c r="F47" s="91"/>
      <c r="G47" s="91"/>
      <c r="H47"/>
      <c r="I47"/>
      <c r="J47"/>
      <c r="K47"/>
      <c r="L47"/>
      <c r="M47"/>
      <c r="N47"/>
      <c r="O47"/>
      <c r="P47"/>
      <c r="Q47"/>
      <c r="R47"/>
    </row>
    <row r="48" spans="1:18" s="85" customFormat="1" hidden="1" x14ac:dyDescent="0.25">
      <c r="A48"/>
      <c r="B48"/>
      <c r="C48"/>
      <c r="D48" s="90"/>
      <c r="E48" s="91"/>
      <c r="F48" s="91"/>
      <c r="G48" s="91"/>
      <c r="H48"/>
      <c r="I48"/>
      <c r="J48"/>
      <c r="K48"/>
      <c r="L48"/>
      <c r="M48"/>
      <c r="N48"/>
      <c r="O48"/>
      <c r="P48"/>
      <c r="Q48"/>
      <c r="R48"/>
    </row>
    <row r="49" spans="1:18" s="85" customFormat="1" hidden="1" x14ac:dyDescent="0.25">
      <c r="A49"/>
      <c r="B49"/>
      <c r="C49"/>
      <c r="D49" s="90"/>
      <c r="E49" s="91"/>
      <c r="F49" s="91"/>
      <c r="G49" s="91"/>
      <c r="H49"/>
      <c r="I49"/>
      <c r="J49"/>
      <c r="K49"/>
      <c r="L49"/>
      <c r="M49"/>
      <c r="N49"/>
      <c r="O49"/>
      <c r="P49"/>
      <c r="Q49"/>
      <c r="R49"/>
    </row>
    <row r="50" spans="1:18" s="85" customFormat="1" hidden="1" x14ac:dyDescent="0.25">
      <c r="A50"/>
      <c r="B50"/>
      <c r="C50"/>
      <c r="D50" s="90"/>
      <c r="E50" s="91"/>
      <c r="F50" s="91"/>
      <c r="G50" s="91"/>
      <c r="H50"/>
      <c r="I50"/>
      <c r="J50"/>
      <c r="K50"/>
      <c r="L50"/>
      <c r="M50"/>
      <c r="N50"/>
      <c r="O50"/>
      <c r="P50"/>
      <c r="Q50"/>
      <c r="R50"/>
    </row>
    <row r="51" spans="1:18" s="85" customFormat="1" hidden="1" x14ac:dyDescent="0.25">
      <c r="A51"/>
      <c r="B51"/>
      <c r="C51"/>
      <c r="D51" s="90"/>
      <c r="E51" s="91"/>
      <c r="F51" s="91"/>
      <c r="G51" s="91"/>
      <c r="H51"/>
      <c r="I51"/>
      <c r="J51"/>
      <c r="K51"/>
      <c r="L51"/>
      <c r="M51"/>
      <c r="N51"/>
      <c r="O51"/>
      <c r="P51"/>
      <c r="Q51"/>
      <c r="R51"/>
    </row>
    <row r="52" spans="1:18" s="85" customFormat="1" hidden="1" x14ac:dyDescent="0.25">
      <c r="A52"/>
      <c r="B52"/>
      <c r="C52"/>
      <c r="D52" s="90"/>
      <c r="E52" s="91"/>
      <c r="F52" s="91"/>
      <c r="G52" s="91"/>
      <c r="H52"/>
      <c r="I52"/>
      <c r="J52"/>
      <c r="K52"/>
      <c r="L52"/>
      <c r="M52"/>
      <c r="N52"/>
      <c r="O52"/>
      <c r="P52"/>
      <c r="Q52"/>
      <c r="R52"/>
    </row>
    <row r="53" spans="1:18" s="85" customFormat="1" hidden="1" x14ac:dyDescent="0.25">
      <c r="A53"/>
      <c r="B53"/>
      <c r="C53"/>
      <c r="D53" s="90"/>
      <c r="E53" s="91"/>
      <c r="F53" s="91"/>
      <c r="G53" s="91"/>
      <c r="H53"/>
      <c r="I53"/>
      <c r="J53"/>
      <c r="K53"/>
      <c r="L53"/>
      <c r="M53"/>
      <c r="N53"/>
      <c r="O53"/>
      <c r="P53"/>
      <c r="Q53"/>
      <c r="R53"/>
    </row>
    <row r="54" spans="1:18" x14ac:dyDescent="0.25"/>
    <row r="56" spans="1:18" s="92" customFormat="1" ht="12" x14ac:dyDescent="0.15">
      <c r="D56" s="93"/>
      <c r="E56" s="94"/>
      <c r="F56" s="94"/>
      <c r="G56" s="94"/>
    </row>
    <row r="57" spans="1:18" s="92" customFormat="1" ht="12" x14ac:dyDescent="0.15">
      <c r="D57" s="93"/>
      <c r="E57" s="94"/>
      <c r="F57" s="94"/>
      <c r="G57" s="94"/>
    </row>
    <row r="58" spans="1:18" s="92" customFormat="1" ht="12" x14ac:dyDescent="0.15">
      <c r="D58" s="93"/>
      <c r="E58" s="94"/>
      <c r="F58" s="94"/>
      <c r="G58" s="94"/>
    </row>
    <row r="59" spans="1:18" s="92" customFormat="1" ht="12" x14ac:dyDescent="0.15">
      <c r="D59" s="93"/>
      <c r="E59" s="94"/>
      <c r="F59" s="94"/>
      <c r="G59" s="94"/>
    </row>
    <row r="60" spans="1:18" s="92" customFormat="1" ht="12" x14ac:dyDescent="0.15">
      <c r="D60" s="93"/>
      <c r="E60" s="94"/>
      <c r="F60" s="94"/>
      <c r="G60" s="94"/>
    </row>
    <row r="61" spans="1:18" s="92" customFormat="1" x14ac:dyDescent="0.25">
      <c r="A61"/>
      <c r="B61"/>
      <c r="C61"/>
      <c r="D61" s="90"/>
      <c r="E61" s="91"/>
      <c r="F61" s="91"/>
      <c r="G61" s="91"/>
      <c r="H61"/>
      <c r="I61"/>
      <c r="J61"/>
      <c r="K61"/>
      <c r="L61"/>
      <c r="M61"/>
      <c r="N61"/>
      <c r="O61"/>
      <c r="P61"/>
      <c r="Q61"/>
      <c r="R61"/>
    </row>
    <row r="62" spans="1:18" s="92" customFormat="1" x14ac:dyDescent="0.25">
      <c r="A62"/>
      <c r="B62"/>
      <c r="C62"/>
      <c r="D62" s="90"/>
      <c r="E62" s="91"/>
      <c r="F62" s="91"/>
      <c r="G62" s="91"/>
      <c r="H62"/>
      <c r="I62"/>
      <c r="J62"/>
      <c r="K62"/>
      <c r="L62"/>
      <c r="M62"/>
      <c r="N62"/>
      <c r="O62"/>
      <c r="P62"/>
      <c r="Q62"/>
      <c r="R62"/>
    </row>
    <row r="63" spans="1:18" s="92" customFormat="1" x14ac:dyDescent="0.25">
      <c r="A63"/>
      <c r="B63"/>
      <c r="C63"/>
      <c r="D63" s="90"/>
      <c r="E63" s="91"/>
      <c r="F63" s="91"/>
      <c r="G63" s="91"/>
      <c r="H63"/>
      <c r="I63"/>
      <c r="J63"/>
      <c r="K63"/>
      <c r="L63"/>
      <c r="M63"/>
      <c r="N63"/>
      <c r="O63"/>
      <c r="P63"/>
      <c r="Q63"/>
      <c r="R63"/>
    </row>
    <row r="64" spans="1:18" s="92" customFormat="1" x14ac:dyDescent="0.25">
      <c r="A64"/>
      <c r="B64"/>
      <c r="C64"/>
      <c r="D64" s="90"/>
      <c r="E64" s="91"/>
      <c r="F64" s="91"/>
      <c r="G64" s="91"/>
      <c r="H64"/>
      <c r="I64"/>
      <c r="J64"/>
      <c r="K64"/>
      <c r="L64"/>
      <c r="M64"/>
      <c r="N64"/>
      <c r="O64"/>
      <c r="P64"/>
      <c r="Q64"/>
      <c r="R64"/>
    </row>
    <row r="65" spans="1:18" s="92" customFormat="1" x14ac:dyDescent="0.25">
      <c r="A65"/>
      <c r="B65"/>
      <c r="C65"/>
      <c r="D65" s="90"/>
      <c r="E65" s="91"/>
      <c r="F65" s="91"/>
      <c r="G65" s="91"/>
      <c r="H65"/>
      <c r="I65"/>
      <c r="J65"/>
      <c r="K65"/>
      <c r="L65"/>
      <c r="M65"/>
      <c r="N65"/>
      <c r="O65"/>
      <c r="P65"/>
      <c r="Q65"/>
      <c r="R65"/>
    </row>
    <row r="66" spans="1:18" s="92" customFormat="1" x14ac:dyDescent="0.25">
      <c r="A66"/>
      <c r="B66"/>
      <c r="C66"/>
      <c r="D66" s="90"/>
      <c r="E66" s="91"/>
      <c r="F66" s="91"/>
      <c r="G66" s="91"/>
      <c r="H66"/>
      <c r="I66"/>
      <c r="J66"/>
      <c r="K66"/>
      <c r="L66"/>
      <c r="M66"/>
      <c r="N66"/>
      <c r="O66"/>
      <c r="P66"/>
      <c r="Q66"/>
      <c r="R66"/>
    </row>
    <row r="67" spans="1:18" s="92" customFormat="1" x14ac:dyDescent="0.25">
      <c r="A67"/>
      <c r="B67"/>
      <c r="C67"/>
      <c r="D67" s="90"/>
      <c r="E67" s="91"/>
      <c r="F67" s="91"/>
      <c r="G67" s="91"/>
      <c r="H67"/>
      <c r="I67"/>
      <c r="J67"/>
      <c r="K67"/>
      <c r="L67"/>
      <c r="M67"/>
      <c r="N67"/>
      <c r="O67"/>
      <c r="P67"/>
      <c r="Q67"/>
      <c r="R67"/>
    </row>
    <row r="68" spans="1:18" s="92" customFormat="1" x14ac:dyDescent="0.25">
      <c r="A68"/>
      <c r="B68"/>
      <c r="C68"/>
      <c r="D68" s="90"/>
      <c r="E68" s="91"/>
      <c r="F68" s="91"/>
      <c r="G68" s="91"/>
      <c r="H68"/>
      <c r="I68"/>
      <c r="J68"/>
      <c r="K68"/>
      <c r="L68"/>
      <c r="M68"/>
      <c r="N68"/>
      <c r="O68"/>
      <c r="P68"/>
      <c r="Q68"/>
      <c r="R68"/>
    </row>
    <row r="69" spans="1:18" x14ac:dyDescent="0.25"/>
    <row r="70" spans="1:18" x14ac:dyDescent="0.25"/>
    <row r="71" spans="1:18" x14ac:dyDescent="0.25"/>
    <row r="72" spans="1:18" x14ac:dyDescent="0.25"/>
    <row r="73" spans="1:18" x14ac:dyDescent="0.25"/>
    <row r="74" spans="1:18" x14ac:dyDescent="0.25"/>
    <row r="75" spans="1:18" x14ac:dyDescent="0.25"/>
    <row r="76" spans="1:18" x14ac:dyDescent="0.25"/>
    <row r="77" spans="1:18" x14ac:dyDescent="0.25"/>
    <row r="78" spans="1:18" x14ac:dyDescent="0.25"/>
    <row r="79" spans="1:18" x14ac:dyDescent="0.25"/>
    <row r="80" spans="1:18" x14ac:dyDescent="0.25"/>
    <row r="81" x14ac:dyDescent="0.25"/>
    <row r="82" x14ac:dyDescent="0.25"/>
  </sheetData>
  <sheetProtection algorithmName="SHA-512" hashValue="RcOYMr9BdvH8iFj4D8jSrN0cjnB244B3e3qvw/+2dk6QdpogmoG2UAbkK/PSdOCkcU6WfmuwnzB1dQnRSzj+Ag==" saltValue="pFTh2DjisKbqgUZdL8iHdA==" spinCount="100000" sheet="1" objects="1" scenarios="1" selectLockedCells="1"/>
  <conditionalFormatting sqref="I7:J45">
    <cfRule type="cellIs" dxfId="3" priority="4" operator="equal">
      <formula>0</formula>
    </cfRule>
    <cfRule type="cellIs" dxfId="2" priority="5" operator="greaterThan">
      <formula>0</formula>
    </cfRule>
  </conditionalFormatting>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8DB0F-8255-4BE4-8B9A-19722CAC4D34}">
  <dimension ref="A1:U366"/>
  <sheetViews>
    <sheetView zoomScale="70" zoomScaleNormal="70" workbookViewId="0">
      <selection activeCell="B21" sqref="B20:B21"/>
    </sheetView>
  </sheetViews>
  <sheetFormatPr defaultRowHeight="15" customHeight="1" x14ac:dyDescent="0.25"/>
  <cols>
    <col min="1" max="1" width="15.42578125" customWidth="1"/>
    <col min="2" max="2" width="45.5703125" bestFit="1" customWidth="1"/>
    <col min="3" max="3" width="40" customWidth="1"/>
    <col min="4" max="4" width="19.5703125" style="90" customWidth="1"/>
    <col min="5" max="5" width="10.85546875" style="91" customWidth="1"/>
    <col min="6" max="6" width="11.42578125" style="91" bestFit="1" customWidth="1"/>
    <col min="7" max="7" width="9.140625" customWidth="1"/>
    <col min="8" max="9" width="14.85546875" customWidth="1"/>
    <col min="10" max="10" width="30.28515625" customWidth="1"/>
    <col min="11" max="11" width="59" customWidth="1"/>
    <col min="12" max="12" width="30.42578125" customWidth="1"/>
    <col min="13" max="13" width="42.42578125" customWidth="1"/>
    <col min="14" max="14" width="24.140625" customWidth="1"/>
    <col min="15" max="15" width="33.5703125" customWidth="1"/>
    <col min="16" max="16" width="24.140625" customWidth="1"/>
    <col min="17" max="17" width="22" customWidth="1"/>
  </cols>
  <sheetData>
    <row r="1" spans="1:21" s="73" customFormat="1" ht="15" customHeight="1" x14ac:dyDescent="0.2">
      <c r="A1" s="13" t="s">
        <v>0</v>
      </c>
      <c r="B1" s="14" t="s">
        <v>1</v>
      </c>
      <c r="C1" s="14"/>
      <c r="D1" s="74"/>
      <c r="P1" s="76"/>
      <c r="U1" s="76"/>
    </row>
    <row r="2" spans="1:21" s="73" customFormat="1" ht="15" customHeight="1" x14ac:dyDescent="0.2">
      <c r="A2" s="13" t="s">
        <v>2</v>
      </c>
      <c r="B2" s="14" t="s">
        <v>3</v>
      </c>
      <c r="C2" s="14"/>
      <c r="D2" s="74"/>
      <c r="P2" s="76"/>
      <c r="U2" s="76"/>
    </row>
    <row r="3" spans="1:21" s="73" customFormat="1" ht="15" customHeight="1" x14ac:dyDescent="0.2">
      <c r="A3" s="13" t="s">
        <v>4</v>
      </c>
      <c r="B3" s="16">
        <v>45565</v>
      </c>
      <c r="C3" s="16"/>
      <c r="D3" s="74"/>
      <c r="G3" s="77"/>
      <c r="H3" s="77"/>
      <c r="I3" s="77"/>
      <c r="J3" s="77"/>
      <c r="K3" s="77"/>
      <c r="L3" s="77"/>
      <c r="M3" s="77"/>
      <c r="N3" s="77"/>
      <c r="O3" s="77"/>
      <c r="P3" s="76"/>
      <c r="Q3" s="77"/>
      <c r="R3" s="77"/>
      <c r="S3" s="77"/>
      <c r="T3" s="77"/>
      <c r="U3" s="76"/>
    </row>
    <row r="4" spans="1:21" s="73" customFormat="1" ht="15" customHeight="1" x14ac:dyDescent="0.2">
      <c r="A4" s="13" t="s">
        <v>5</v>
      </c>
      <c r="B4" s="1" t="s">
        <v>6</v>
      </c>
      <c r="C4" s="1"/>
      <c r="D4" s="74"/>
      <c r="G4" s="78"/>
      <c r="H4" s="78"/>
      <c r="I4" s="78"/>
      <c r="J4" s="78"/>
      <c r="K4" s="78"/>
      <c r="L4" s="78"/>
      <c r="M4" s="78"/>
      <c r="N4" s="78"/>
      <c r="O4" s="78"/>
      <c r="P4" s="76"/>
      <c r="Q4" s="78"/>
      <c r="R4" s="78"/>
      <c r="S4" s="78"/>
      <c r="T4" s="78"/>
      <c r="U4" s="76"/>
    </row>
    <row r="5" spans="1:21" s="74" customFormat="1" ht="14.25" x14ac:dyDescent="0.2">
      <c r="D5" s="79"/>
      <c r="E5" s="80"/>
      <c r="F5" s="80"/>
    </row>
    <row r="6" spans="1:21" s="81" customFormat="1" ht="12.75" x14ac:dyDescent="0.2">
      <c r="A6" s="81" t="s">
        <v>123</v>
      </c>
      <c r="B6" s="81" t="s">
        <v>124</v>
      </c>
      <c r="C6" s="81" t="s">
        <v>125</v>
      </c>
      <c r="D6" s="83" t="s">
        <v>126</v>
      </c>
      <c r="E6" s="84" t="s">
        <v>127</v>
      </c>
      <c r="F6" s="81" t="s">
        <v>129</v>
      </c>
      <c r="G6" s="81" t="s">
        <v>130</v>
      </c>
      <c r="H6" s="81" t="s">
        <v>131</v>
      </c>
      <c r="I6" s="81" t="s">
        <v>132</v>
      </c>
      <c r="J6" s="81" t="s">
        <v>133</v>
      </c>
      <c r="K6" s="81" t="s">
        <v>134</v>
      </c>
      <c r="L6" s="81" t="s">
        <v>135</v>
      </c>
      <c r="M6" s="81" t="s">
        <v>136</v>
      </c>
      <c r="N6" s="81" t="s">
        <v>137</v>
      </c>
      <c r="O6" s="81" t="s">
        <v>138</v>
      </c>
      <c r="P6" s="81" t="s">
        <v>139</v>
      </c>
      <c r="Q6" s="81" t="s">
        <v>140</v>
      </c>
    </row>
    <row r="7" spans="1:21" s="74" customFormat="1" ht="14.25" x14ac:dyDescent="0.2">
      <c r="A7" s="97" t="s">
        <v>259</v>
      </c>
      <c r="B7" s="97"/>
      <c r="D7" s="79"/>
      <c r="E7" s="80"/>
      <c r="F7" s="98"/>
    </row>
    <row r="8" spans="1:21" s="85" customFormat="1" ht="14.25" x14ac:dyDescent="0.2">
      <c r="A8" s="85" t="s">
        <v>260</v>
      </c>
      <c r="B8" s="95"/>
      <c r="C8" s="85" t="s">
        <v>261</v>
      </c>
      <c r="D8" s="86" t="s">
        <v>143</v>
      </c>
      <c r="E8" s="87" t="s">
        <v>191</v>
      </c>
      <c r="F8" s="87">
        <v>2</v>
      </c>
      <c r="G8" s="85">
        <v>480</v>
      </c>
      <c r="H8" s="96">
        <v>0</v>
      </c>
      <c r="I8" s="89">
        <f t="shared" ref="I8:I32" si="0">PRODUCT(G8:H8)</f>
        <v>0</v>
      </c>
      <c r="J8" s="85" t="s">
        <v>262</v>
      </c>
      <c r="K8" s="85" t="s">
        <v>263</v>
      </c>
      <c r="L8" s="85" t="s">
        <v>264</v>
      </c>
      <c r="M8" s="85" t="s">
        <v>265</v>
      </c>
      <c r="N8" s="85" t="s">
        <v>143</v>
      </c>
      <c r="O8" s="85" t="s">
        <v>143</v>
      </c>
      <c r="P8" s="85" t="s">
        <v>143</v>
      </c>
      <c r="Q8" s="85" t="s">
        <v>150</v>
      </c>
    </row>
    <row r="9" spans="1:21" s="85" customFormat="1" ht="14.25" x14ac:dyDescent="0.2">
      <c r="A9" s="85" t="s">
        <v>266</v>
      </c>
      <c r="B9" s="95"/>
      <c r="C9" s="85" t="s">
        <v>261</v>
      </c>
      <c r="D9" s="86" t="s">
        <v>143</v>
      </c>
      <c r="E9" s="87" t="s">
        <v>191</v>
      </c>
      <c r="F9" s="87">
        <v>2</v>
      </c>
      <c r="G9" s="85">
        <v>44</v>
      </c>
      <c r="H9" s="96">
        <v>0</v>
      </c>
      <c r="I9" s="89">
        <f t="shared" si="0"/>
        <v>0</v>
      </c>
      <c r="J9" s="85" t="s">
        <v>262</v>
      </c>
      <c r="K9" s="85" t="s">
        <v>263</v>
      </c>
      <c r="L9" s="85" t="s">
        <v>264</v>
      </c>
      <c r="M9" s="85" t="s">
        <v>265</v>
      </c>
      <c r="N9" s="85" t="s">
        <v>143</v>
      </c>
      <c r="O9" s="85" t="s">
        <v>143</v>
      </c>
      <c r="P9" s="85" t="s">
        <v>143</v>
      </c>
      <c r="Q9" s="85" t="s">
        <v>150</v>
      </c>
    </row>
    <row r="10" spans="1:21" s="85" customFormat="1" ht="14.25" x14ac:dyDescent="0.2">
      <c r="A10" s="85" t="s">
        <v>267</v>
      </c>
      <c r="B10" s="95"/>
      <c r="C10" s="85" t="s">
        <v>268</v>
      </c>
      <c r="D10" s="86" t="s">
        <v>269</v>
      </c>
      <c r="E10" s="87" t="s">
        <v>191</v>
      </c>
      <c r="F10" s="87">
        <v>2</v>
      </c>
      <c r="G10" s="85">
        <v>9</v>
      </c>
      <c r="H10" s="96">
        <v>0</v>
      </c>
      <c r="I10" s="89">
        <f t="shared" si="0"/>
        <v>0</v>
      </c>
      <c r="J10" s="85" t="s">
        <v>146</v>
      </c>
      <c r="K10" s="85" t="s">
        <v>263</v>
      </c>
      <c r="L10" s="85" t="s">
        <v>264</v>
      </c>
      <c r="M10" s="85" t="s">
        <v>172</v>
      </c>
      <c r="N10" s="85" t="s">
        <v>270</v>
      </c>
      <c r="O10" s="85" t="s">
        <v>172</v>
      </c>
      <c r="P10" s="85" t="s">
        <v>143</v>
      </c>
      <c r="Q10" s="85" t="s">
        <v>143</v>
      </c>
    </row>
    <row r="11" spans="1:21" s="85" customFormat="1" ht="14.25" x14ac:dyDescent="0.2">
      <c r="B11" s="95"/>
      <c r="D11" s="86"/>
      <c r="E11" s="87"/>
      <c r="F11" s="87"/>
      <c r="H11" s="96"/>
      <c r="I11" s="89">
        <f>PRODUCT(G11:H11)</f>
        <v>0</v>
      </c>
    </row>
    <row r="12" spans="1:21" s="85" customFormat="1" ht="14.25" x14ac:dyDescent="0.2">
      <c r="A12" s="85" t="s">
        <v>271</v>
      </c>
      <c r="B12" s="95"/>
      <c r="C12" s="85" t="s">
        <v>272</v>
      </c>
      <c r="D12" s="86" t="s">
        <v>273</v>
      </c>
      <c r="E12" s="87" t="s">
        <v>274</v>
      </c>
      <c r="F12" s="87">
        <v>2</v>
      </c>
      <c r="G12" s="85">
        <v>75</v>
      </c>
      <c r="H12" s="96">
        <v>0</v>
      </c>
      <c r="I12" s="89">
        <f t="shared" si="0"/>
        <v>0</v>
      </c>
      <c r="J12" s="85" t="s">
        <v>275</v>
      </c>
      <c r="K12" s="85" t="s">
        <v>239</v>
      </c>
      <c r="L12" s="85" t="s">
        <v>148</v>
      </c>
      <c r="M12" s="85" t="s">
        <v>276</v>
      </c>
      <c r="N12" s="85" t="s">
        <v>143</v>
      </c>
      <c r="O12" s="85" t="s">
        <v>143</v>
      </c>
      <c r="P12" s="85" t="s">
        <v>143</v>
      </c>
      <c r="Q12" s="85" t="s">
        <v>258</v>
      </c>
    </row>
    <row r="13" spans="1:21" s="85" customFormat="1" ht="14.25" x14ac:dyDescent="0.2">
      <c r="A13" s="85" t="s">
        <v>277</v>
      </c>
      <c r="B13" s="95"/>
      <c r="C13" s="85" t="s">
        <v>272</v>
      </c>
      <c r="D13" s="86" t="s">
        <v>278</v>
      </c>
      <c r="E13" s="87" t="s">
        <v>274</v>
      </c>
      <c r="F13" s="87">
        <v>2</v>
      </c>
      <c r="G13" s="85">
        <v>116</v>
      </c>
      <c r="H13" s="96">
        <v>0</v>
      </c>
      <c r="I13" s="89">
        <f t="shared" si="0"/>
        <v>0</v>
      </c>
      <c r="J13" s="85" t="s">
        <v>275</v>
      </c>
      <c r="K13" s="85" t="s">
        <v>239</v>
      </c>
      <c r="L13" s="85" t="s">
        <v>148</v>
      </c>
      <c r="M13" s="85" t="s">
        <v>276</v>
      </c>
      <c r="N13" s="85" t="s">
        <v>143</v>
      </c>
      <c r="O13" s="85" t="s">
        <v>143</v>
      </c>
      <c r="P13" s="85" t="s">
        <v>143</v>
      </c>
      <c r="Q13" s="85" t="s">
        <v>258</v>
      </c>
    </row>
    <row r="14" spans="1:21" s="85" customFormat="1" ht="14.25" x14ac:dyDescent="0.2">
      <c r="A14" s="85" t="s">
        <v>279</v>
      </c>
      <c r="B14" s="95"/>
      <c r="C14" s="85" t="s">
        <v>272</v>
      </c>
      <c r="D14" s="86" t="s">
        <v>280</v>
      </c>
      <c r="E14" s="87" t="s">
        <v>274</v>
      </c>
      <c r="F14" s="87">
        <v>2</v>
      </c>
      <c r="G14" s="85">
        <v>13</v>
      </c>
      <c r="H14" s="96">
        <v>0</v>
      </c>
      <c r="I14" s="89">
        <f t="shared" si="0"/>
        <v>0</v>
      </c>
      <c r="J14" s="85" t="s">
        <v>275</v>
      </c>
      <c r="K14" s="85" t="s">
        <v>239</v>
      </c>
      <c r="L14" s="85" t="s">
        <v>148</v>
      </c>
      <c r="M14" s="85" t="s">
        <v>276</v>
      </c>
      <c r="N14" s="85" t="s">
        <v>143</v>
      </c>
      <c r="O14" s="85" t="s">
        <v>143</v>
      </c>
      <c r="P14" s="85" t="s">
        <v>143</v>
      </c>
      <c r="Q14" s="85" t="s">
        <v>258</v>
      </c>
    </row>
    <row r="15" spans="1:21" s="85" customFormat="1" ht="14.25" x14ac:dyDescent="0.2">
      <c r="A15" s="85" t="s">
        <v>281</v>
      </c>
      <c r="B15" s="95"/>
      <c r="C15" s="85" t="s">
        <v>272</v>
      </c>
      <c r="D15" s="86" t="s">
        <v>282</v>
      </c>
      <c r="E15" s="87" t="s">
        <v>274</v>
      </c>
      <c r="F15" s="87">
        <v>2</v>
      </c>
      <c r="G15" s="85">
        <v>6</v>
      </c>
      <c r="H15" s="96">
        <v>0</v>
      </c>
      <c r="I15" s="89">
        <f t="shared" si="0"/>
        <v>0</v>
      </c>
      <c r="J15" s="85" t="s">
        <v>275</v>
      </c>
      <c r="K15" s="85" t="s">
        <v>239</v>
      </c>
      <c r="L15" s="85" t="s">
        <v>148</v>
      </c>
      <c r="M15" s="85" t="s">
        <v>276</v>
      </c>
      <c r="N15" s="85" t="s">
        <v>143</v>
      </c>
      <c r="O15" s="85" t="s">
        <v>143</v>
      </c>
      <c r="P15" s="85" t="s">
        <v>143</v>
      </c>
      <c r="Q15" s="85" t="s">
        <v>258</v>
      </c>
    </row>
    <row r="16" spans="1:21" s="85" customFormat="1" ht="14.25" x14ac:dyDescent="0.2">
      <c r="A16" s="85" t="s">
        <v>283</v>
      </c>
      <c r="B16" s="95"/>
      <c r="C16" s="85" t="s">
        <v>272</v>
      </c>
      <c r="D16" s="86" t="s">
        <v>284</v>
      </c>
      <c r="E16" s="87" t="s">
        <v>274</v>
      </c>
      <c r="F16" s="87">
        <v>2</v>
      </c>
      <c r="G16" s="85">
        <v>5</v>
      </c>
      <c r="H16" s="96">
        <v>0</v>
      </c>
      <c r="I16" s="89">
        <f t="shared" si="0"/>
        <v>0</v>
      </c>
      <c r="J16" s="85" t="s">
        <v>275</v>
      </c>
      <c r="K16" s="85" t="s">
        <v>239</v>
      </c>
      <c r="L16" s="85" t="s">
        <v>148</v>
      </c>
      <c r="M16" s="85" t="s">
        <v>276</v>
      </c>
      <c r="N16" s="85" t="s">
        <v>143</v>
      </c>
      <c r="O16" s="85" t="s">
        <v>143</v>
      </c>
      <c r="P16" s="85" t="s">
        <v>143</v>
      </c>
      <c r="Q16" s="85" t="s">
        <v>258</v>
      </c>
    </row>
    <row r="17" spans="1:17" s="85" customFormat="1" ht="14.25" x14ac:dyDescent="0.2">
      <c r="A17" s="85" t="s">
        <v>285</v>
      </c>
      <c r="B17" s="95"/>
      <c r="C17" s="85" t="s">
        <v>272</v>
      </c>
      <c r="D17" s="86" t="s">
        <v>286</v>
      </c>
      <c r="E17" s="87" t="s">
        <v>274</v>
      </c>
      <c r="F17" s="87">
        <v>2</v>
      </c>
      <c r="G17" s="85">
        <v>2</v>
      </c>
      <c r="H17" s="96">
        <v>0</v>
      </c>
      <c r="I17" s="89">
        <f t="shared" si="0"/>
        <v>0</v>
      </c>
      <c r="J17" s="85" t="s">
        <v>275</v>
      </c>
      <c r="K17" s="85" t="s">
        <v>239</v>
      </c>
      <c r="L17" s="85" t="s">
        <v>148</v>
      </c>
      <c r="M17" s="85" t="s">
        <v>276</v>
      </c>
      <c r="N17" s="85" t="s">
        <v>143</v>
      </c>
      <c r="O17" s="85" t="s">
        <v>143</v>
      </c>
      <c r="P17" s="85" t="s">
        <v>143</v>
      </c>
      <c r="Q17" s="85" t="s">
        <v>258</v>
      </c>
    </row>
    <row r="18" spans="1:17" s="85" customFormat="1" ht="14.25" x14ac:dyDescent="0.2">
      <c r="A18" s="85" t="s">
        <v>287</v>
      </c>
      <c r="B18" s="95"/>
      <c r="C18" s="85" t="s">
        <v>272</v>
      </c>
      <c r="D18" s="86" t="s">
        <v>273</v>
      </c>
      <c r="E18" s="87" t="s">
        <v>274</v>
      </c>
      <c r="F18" s="87">
        <v>2</v>
      </c>
      <c r="G18" s="85">
        <v>36</v>
      </c>
      <c r="H18" s="96">
        <v>0</v>
      </c>
      <c r="I18" s="89">
        <f>PRODUCT(G18:H18)</f>
        <v>0</v>
      </c>
      <c r="J18" s="85" t="s">
        <v>275</v>
      </c>
      <c r="K18" s="85" t="s">
        <v>239</v>
      </c>
      <c r="L18" s="85" t="s">
        <v>148</v>
      </c>
      <c r="M18" s="85" t="s">
        <v>276</v>
      </c>
      <c r="N18" s="85" t="s">
        <v>143</v>
      </c>
      <c r="O18" s="85" t="s">
        <v>143</v>
      </c>
      <c r="P18" s="85" t="s">
        <v>143</v>
      </c>
      <c r="Q18" s="85" t="s">
        <v>258</v>
      </c>
    </row>
    <row r="19" spans="1:17" s="85" customFormat="1" ht="14.25" x14ac:dyDescent="0.2">
      <c r="A19" s="85" t="s">
        <v>288</v>
      </c>
      <c r="B19" s="95"/>
      <c r="C19" s="85" t="s">
        <v>272</v>
      </c>
      <c r="D19" s="86" t="s">
        <v>278</v>
      </c>
      <c r="E19" s="87" t="s">
        <v>274</v>
      </c>
      <c r="F19" s="87">
        <v>2</v>
      </c>
      <c r="G19" s="85">
        <v>84</v>
      </c>
      <c r="H19" s="96">
        <v>0</v>
      </c>
      <c r="I19" s="89">
        <f>PRODUCT(G19:H19)</f>
        <v>0</v>
      </c>
      <c r="J19" s="85" t="s">
        <v>275</v>
      </c>
      <c r="K19" s="85" t="s">
        <v>239</v>
      </c>
      <c r="L19" s="85" t="s">
        <v>148</v>
      </c>
      <c r="M19" s="85" t="s">
        <v>276</v>
      </c>
      <c r="N19" s="85" t="s">
        <v>143</v>
      </c>
      <c r="O19" s="85" t="s">
        <v>143</v>
      </c>
      <c r="P19" s="85" t="s">
        <v>143</v>
      </c>
      <c r="Q19" s="85" t="s">
        <v>258</v>
      </c>
    </row>
    <row r="20" spans="1:17" s="85" customFormat="1" ht="14.25" x14ac:dyDescent="0.2">
      <c r="A20" s="85" t="s">
        <v>289</v>
      </c>
      <c r="B20" s="95"/>
      <c r="C20" s="85" t="s">
        <v>272</v>
      </c>
      <c r="D20" s="86" t="s">
        <v>280</v>
      </c>
      <c r="E20" s="87" t="s">
        <v>274</v>
      </c>
      <c r="F20" s="87">
        <v>2</v>
      </c>
      <c r="G20" s="85">
        <v>2</v>
      </c>
      <c r="H20" s="96">
        <v>0</v>
      </c>
      <c r="I20" s="89">
        <f>PRODUCT(G20:H20)</f>
        <v>0</v>
      </c>
      <c r="J20" s="85" t="s">
        <v>275</v>
      </c>
      <c r="K20" s="85" t="s">
        <v>239</v>
      </c>
      <c r="L20" s="85" t="s">
        <v>148</v>
      </c>
      <c r="M20" s="85" t="s">
        <v>276</v>
      </c>
      <c r="N20" s="85" t="s">
        <v>143</v>
      </c>
      <c r="O20" s="85" t="s">
        <v>143</v>
      </c>
      <c r="P20" s="85" t="s">
        <v>143</v>
      </c>
      <c r="Q20" s="85" t="s">
        <v>258</v>
      </c>
    </row>
    <row r="21" spans="1:17" s="85" customFormat="1" ht="14.25" x14ac:dyDescent="0.2">
      <c r="A21" s="85" t="s">
        <v>290</v>
      </c>
      <c r="B21" s="95"/>
      <c r="C21" s="85" t="s">
        <v>272</v>
      </c>
      <c r="D21" s="86" t="s">
        <v>291</v>
      </c>
      <c r="E21" s="87" t="s">
        <v>274</v>
      </c>
      <c r="F21" s="87">
        <v>2</v>
      </c>
      <c r="G21" s="85">
        <v>4</v>
      </c>
      <c r="H21" s="96">
        <v>0</v>
      </c>
      <c r="I21" s="89">
        <f>PRODUCT(G21:H21)</f>
        <v>0</v>
      </c>
      <c r="J21" s="85" t="s">
        <v>275</v>
      </c>
      <c r="K21" s="85" t="s">
        <v>239</v>
      </c>
      <c r="L21" s="85" t="s">
        <v>148</v>
      </c>
      <c r="M21" s="85" t="s">
        <v>276</v>
      </c>
      <c r="N21" s="85" t="s">
        <v>143</v>
      </c>
      <c r="O21" s="85" t="s">
        <v>143</v>
      </c>
      <c r="P21" s="85" t="s">
        <v>143</v>
      </c>
      <c r="Q21" s="85" t="s">
        <v>258</v>
      </c>
    </row>
    <row r="22" spans="1:17" s="85" customFormat="1" ht="14.25" x14ac:dyDescent="0.2">
      <c r="A22" s="85" t="s">
        <v>292</v>
      </c>
      <c r="B22" s="95"/>
      <c r="C22" s="85" t="s">
        <v>272</v>
      </c>
      <c r="D22" s="86" t="s">
        <v>293</v>
      </c>
      <c r="E22" s="87" t="s">
        <v>274</v>
      </c>
      <c r="F22" s="87">
        <v>2</v>
      </c>
      <c r="G22" s="85">
        <v>12</v>
      </c>
      <c r="H22" s="96">
        <v>0</v>
      </c>
      <c r="I22" s="89">
        <f t="shared" ref="I22:I23" si="1">PRODUCT(G22:H22)</f>
        <v>0</v>
      </c>
      <c r="J22" s="85" t="s">
        <v>275</v>
      </c>
      <c r="K22" s="85" t="s">
        <v>239</v>
      </c>
      <c r="L22" s="85" t="s">
        <v>148</v>
      </c>
      <c r="M22" s="85" t="s">
        <v>276</v>
      </c>
      <c r="N22" s="85" t="s">
        <v>143</v>
      </c>
      <c r="O22" s="85" t="s">
        <v>143</v>
      </c>
      <c r="P22" s="85" t="s">
        <v>143</v>
      </c>
      <c r="Q22" s="85" t="s">
        <v>258</v>
      </c>
    </row>
    <row r="23" spans="1:17" s="85" customFormat="1" ht="14.25" x14ac:dyDescent="0.2">
      <c r="A23" s="85" t="s">
        <v>294</v>
      </c>
      <c r="B23" s="95"/>
      <c r="C23" s="85" t="s">
        <v>272</v>
      </c>
      <c r="D23" s="86" t="s">
        <v>273</v>
      </c>
      <c r="E23" s="87" t="s">
        <v>274</v>
      </c>
      <c r="F23" s="87">
        <v>2</v>
      </c>
      <c r="G23" s="85">
        <v>2</v>
      </c>
      <c r="H23" s="96">
        <v>0</v>
      </c>
      <c r="I23" s="89">
        <f t="shared" si="1"/>
        <v>0</v>
      </c>
      <c r="J23" s="85" t="s">
        <v>275</v>
      </c>
      <c r="K23" s="85" t="s">
        <v>295</v>
      </c>
      <c r="L23" s="85" t="s">
        <v>148</v>
      </c>
      <c r="M23" s="85" t="s">
        <v>276</v>
      </c>
      <c r="N23" s="85" t="s">
        <v>143</v>
      </c>
      <c r="O23" s="85" t="s">
        <v>143</v>
      </c>
      <c r="P23" s="85" t="s">
        <v>143</v>
      </c>
      <c r="Q23" s="85" t="s">
        <v>258</v>
      </c>
    </row>
    <row r="24" spans="1:17" s="85" customFormat="1" ht="14.25" x14ac:dyDescent="0.2">
      <c r="A24" s="85" t="s">
        <v>296</v>
      </c>
      <c r="B24" s="95"/>
      <c r="C24" s="85" t="s">
        <v>297</v>
      </c>
      <c r="D24" s="86" t="s">
        <v>143</v>
      </c>
      <c r="E24" s="87" t="s">
        <v>298</v>
      </c>
      <c r="F24" s="87">
        <v>2</v>
      </c>
      <c r="G24" s="85">
        <v>47</v>
      </c>
      <c r="H24" s="96">
        <v>0</v>
      </c>
      <c r="I24" s="89">
        <f>PRODUCT(G24:H24)</f>
        <v>0</v>
      </c>
      <c r="J24" s="85" t="s">
        <v>146</v>
      </c>
      <c r="K24" s="85" t="s">
        <v>263</v>
      </c>
      <c r="L24" s="85" t="s">
        <v>220</v>
      </c>
      <c r="M24" s="85" t="s">
        <v>143</v>
      </c>
      <c r="N24" s="85" t="s">
        <v>143</v>
      </c>
      <c r="O24" s="85" t="s">
        <v>143</v>
      </c>
      <c r="P24" s="85" t="s">
        <v>299</v>
      </c>
      <c r="Q24" s="85" t="s">
        <v>150</v>
      </c>
    </row>
    <row r="25" spans="1:17" s="85" customFormat="1" ht="14.25" x14ac:dyDescent="0.2">
      <c r="A25" s="85" t="s">
        <v>300</v>
      </c>
      <c r="B25" s="95"/>
      <c r="C25" s="85" t="s">
        <v>297</v>
      </c>
      <c r="D25" s="86" t="s">
        <v>143</v>
      </c>
      <c r="E25" s="87" t="s">
        <v>298</v>
      </c>
      <c r="F25" s="87">
        <v>2</v>
      </c>
      <c r="G25" s="85">
        <v>13</v>
      </c>
      <c r="H25" s="96">
        <v>0</v>
      </c>
      <c r="I25" s="89">
        <f>PRODUCT(G25:H25)</f>
        <v>0</v>
      </c>
      <c r="J25" s="85" t="s">
        <v>199</v>
      </c>
      <c r="K25" s="85" t="s">
        <v>301</v>
      </c>
      <c r="L25" s="85" t="s">
        <v>220</v>
      </c>
      <c r="M25" s="85" t="s">
        <v>143</v>
      </c>
      <c r="N25" s="85" t="s">
        <v>143</v>
      </c>
      <c r="O25" s="85" t="s">
        <v>143</v>
      </c>
      <c r="P25" s="85" t="s">
        <v>143</v>
      </c>
      <c r="Q25" s="85" t="s">
        <v>150</v>
      </c>
    </row>
    <row r="26" spans="1:17" s="85" customFormat="1" ht="14.25" x14ac:dyDescent="0.2">
      <c r="A26" s="85" t="s">
        <v>300</v>
      </c>
      <c r="B26" s="95"/>
      <c r="C26" s="85" t="s">
        <v>297</v>
      </c>
      <c r="D26" s="86" t="s">
        <v>143</v>
      </c>
      <c r="E26" s="87" t="s">
        <v>298</v>
      </c>
      <c r="F26" s="87">
        <v>2</v>
      </c>
      <c r="G26" s="85">
        <v>125</v>
      </c>
      <c r="H26" s="96">
        <v>0</v>
      </c>
      <c r="I26" s="89">
        <f>PRODUCT(G26:H26)</f>
        <v>0</v>
      </c>
      <c r="J26" s="85" t="s">
        <v>146</v>
      </c>
      <c r="K26" s="85" t="s">
        <v>263</v>
      </c>
      <c r="L26" s="85" t="s">
        <v>220</v>
      </c>
      <c r="M26" s="85" t="s">
        <v>143</v>
      </c>
      <c r="N26" s="85" t="s">
        <v>143</v>
      </c>
      <c r="O26" s="85" t="s">
        <v>143</v>
      </c>
      <c r="P26" s="85" t="s">
        <v>143</v>
      </c>
      <c r="Q26" s="85" t="s">
        <v>150</v>
      </c>
    </row>
    <row r="27" spans="1:17" s="85" customFormat="1" ht="14.25" x14ac:dyDescent="0.2">
      <c r="B27" s="95"/>
      <c r="D27" s="86"/>
      <c r="E27" s="87"/>
      <c r="F27" s="87"/>
      <c r="H27" s="96"/>
      <c r="I27" s="89">
        <f>PRODUCT(G27:H27)</f>
        <v>0</v>
      </c>
    </row>
    <row r="28" spans="1:17" s="85" customFormat="1" ht="14.25" x14ac:dyDescent="0.2">
      <c r="A28" s="85" t="s">
        <v>302</v>
      </c>
      <c r="B28" s="95"/>
      <c r="C28" s="85" t="s">
        <v>272</v>
      </c>
      <c r="D28" s="86" t="s">
        <v>303</v>
      </c>
      <c r="E28" s="87" t="s">
        <v>191</v>
      </c>
      <c r="F28" s="87">
        <v>2</v>
      </c>
      <c r="G28" s="85">
        <v>31</v>
      </c>
      <c r="H28" s="96">
        <v>0</v>
      </c>
      <c r="I28" s="89">
        <f t="shared" si="0"/>
        <v>0</v>
      </c>
      <c r="J28" s="85" t="s">
        <v>275</v>
      </c>
      <c r="K28" s="85" t="s">
        <v>239</v>
      </c>
      <c r="L28" s="85" t="s">
        <v>148</v>
      </c>
      <c r="M28" s="85" t="s">
        <v>276</v>
      </c>
      <c r="N28" s="85" t="s">
        <v>143</v>
      </c>
      <c r="O28" s="85" t="s">
        <v>143</v>
      </c>
      <c r="P28" s="85" t="s">
        <v>143</v>
      </c>
      <c r="Q28" s="85" t="s">
        <v>258</v>
      </c>
    </row>
    <row r="29" spans="1:17" s="85" customFormat="1" ht="14.25" x14ac:dyDescent="0.2">
      <c r="A29" s="85" t="s">
        <v>304</v>
      </c>
      <c r="B29" s="95"/>
      <c r="C29" s="85" t="s">
        <v>272</v>
      </c>
      <c r="D29" s="86" t="s">
        <v>280</v>
      </c>
      <c r="E29" s="87" t="s">
        <v>191</v>
      </c>
      <c r="F29" s="87">
        <v>2</v>
      </c>
      <c r="G29" s="85">
        <v>5</v>
      </c>
      <c r="H29" s="96">
        <v>0</v>
      </c>
      <c r="I29" s="89">
        <f t="shared" si="0"/>
        <v>0</v>
      </c>
      <c r="J29" s="85" t="s">
        <v>275</v>
      </c>
      <c r="K29" s="85" t="s">
        <v>239</v>
      </c>
      <c r="L29" s="85" t="s">
        <v>148</v>
      </c>
      <c r="M29" s="85" t="s">
        <v>276</v>
      </c>
      <c r="N29" s="85" t="s">
        <v>143</v>
      </c>
      <c r="O29" s="85" t="s">
        <v>143</v>
      </c>
      <c r="P29" s="85" t="s">
        <v>143</v>
      </c>
      <c r="Q29" s="85" t="s">
        <v>258</v>
      </c>
    </row>
    <row r="30" spans="1:17" s="85" customFormat="1" ht="14.25" x14ac:dyDescent="0.2">
      <c r="A30" s="85" t="s">
        <v>305</v>
      </c>
      <c r="B30" s="95"/>
      <c r="C30" s="85" t="s">
        <v>272</v>
      </c>
      <c r="D30" s="86" t="s">
        <v>143</v>
      </c>
      <c r="E30" s="87" t="s">
        <v>191</v>
      </c>
      <c r="F30" s="87">
        <v>2</v>
      </c>
      <c r="G30" s="85">
        <v>4</v>
      </c>
      <c r="H30" s="96">
        <v>0</v>
      </c>
      <c r="I30" s="89">
        <f t="shared" si="0"/>
        <v>0</v>
      </c>
      <c r="J30" s="85" t="s">
        <v>275</v>
      </c>
      <c r="K30" s="85" t="s">
        <v>239</v>
      </c>
      <c r="L30" s="85" t="s">
        <v>148</v>
      </c>
      <c r="M30" s="85" t="s">
        <v>276</v>
      </c>
      <c r="N30" s="85" t="s">
        <v>143</v>
      </c>
      <c r="O30" s="85" t="s">
        <v>143</v>
      </c>
      <c r="P30" s="85" t="s">
        <v>143</v>
      </c>
      <c r="Q30" s="85" t="s">
        <v>258</v>
      </c>
    </row>
    <row r="31" spans="1:17" s="85" customFormat="1" ht="14.25" x14ac:dyDescent="0.2">
      <c r="A31" s="85" t="s">
        <v>306</v>
      </c>
      <c r="B31" s="95"/>
      <c r="C31" s="85" t="s">
        <v>272</v>
      </c>
      <c r="D31" s="86" t="s">
        <v>278</v>
      </c>
      <c r="E31" s="87" t="s">
        <v>191</v>
      </c>
      <c r="F31" s="87">
        <v>2</v>
      </c>
      <c r="G31" s="85">
        <v>4</v>
      </c>
      <c r="H31" s="96">
        <v>0</v>
      </c>
      <c r="I31" s="89">
        <f t="shared" si="0"/>
        <v>0</v>
      </c>
      <c r="J31" s="85" t="s">
        <v>275</v>
      </c>
      <c r="K31" s="85" t="s">
        <v>239</v>
      </c>
      <c r="L31" s="85" t="s">
        <v>148</v>
      </c>
      <c r="M31" s="85" t="s">
        <v>276</v>
      </c>
      <c r="N31" s="85" t="s">
        <v>143</v>
      </c>
      <c r="O31" s="85" t="s">
        <v>143</v>
      </c>
      <c r="P31" s="85" t="s">
        <v>143</v>
      </c>
      <c r="Q31" s="85" t="s">
        <v>258</v>
      </c>
    </row>
    <row r="32" spans="1:17" s="85" customFormat="1" ht="14.25" x14ac:dyDescent="0.2">
      <c r="A32" s="85" t="s">
        <v>307</v>
      </c>
      <c r="B32" s="95"/>
      <c r="C32" s="85" t="s">
        <v>308</v>
      </c>
      <c r="D32" s="86" t="s">
        <v>143</v>
      </c>
      <c r="E32" s="87" t="s">
        <v>191</v>
      </c>
      <c r="F32" s="87">
        <v>2</v>
      </c>
      <c r="G32" s="85">
        <v>487</v>
      </c>
      <c r="H32" s="96">
        <v>0</v>
      </c>
      <c r="I32" s="89">
        <f t="shared" si="0"/>
        <v>0</v>
      </c>
      <c r="J32" s="85" t="s">
        <v>143</v>
      </c>
      <c r="K32" s="85" t="s">
        <v>143</v>
      </c>
      <c r="L32" s="85" t="s">
        <v>143</v>
      </c>
      <c r="M32" s="85" t="s">
        <v>143</v>
      </c>
      <c r="N32" s="85" t="s">
        <v>143</v>
      </c>
      <c r="O32" s="85" t="s">
        <v>143</v>
      </c>
      <c r="P32" s="85" t="s">
        <v>143</v>
      </c>
      <c r="Q32" s="85" t="s">
        <v>158</v>
      </c>
    </row>
    <row r="33" spans="2:6" s="85" customFormat="1" ht="12.75" x14ac:dyDescent="0.2">
      <c r="D33" s="86"/>
      <c r="E33" s="87"/>
      <c r="F33" s="87"/>
    </row>
    <row r="34" spans="2:6" s="92" customFormat="1" ht="12.75" x14ac:dyDescent="0.2">
      <c r="B34" s="85"/>
      <c r="D34" s="93"/>
      <c r="E34" s="94"/>
      <c r="F34" s="87"/>
    </row>
    <row r="35" spans="2:6" s="92" customFormat="1" ht="12.75" x14ac:dyDescent="0.2">
      <c r="B35" s="85"/>
      <c r="D35" s="93"/>
      <c r="E35" s="94"/>
      <c r="F35" s="87"/>
    </row>
    <row r="36" spans="2:6" s="92" customFormat="1" ht="12.75" x14ac:dyDescent="0.2">
      <c r="B36" s="85"/>
      <c r="D36" s="93"/>
      <c r="E36" s="94"/>
      <c r="F36" s="87"/>
    </row>
    <row r="37" spans="2:6" s="92" customFormat="1" ht="12.75" x14ac:dyDescent="0.2">
      <c r="B37" s="85"/>
      <c r="D37" s="93"/>
      <c r="E37" s="94"/>
      <c r="F37" s="87"/>
    </row>
    <row r="38" spans="2:6" s="92" customFormat="1" ht="12.75" x14ac:dyDescent="0.2">
      <c r="B38" s="85"/>
      <c r="D38" s="93"/>
      <c r="E38" s="94"/>
      <c r="F38" s="87"/>
    </row>
    <row r="39" spans="2:6" s="92" customFormat="1" ht="12.75" x14ac:dyDescent="0.2">
      <c r="B39" s="85"/>
      <c r="D39" s="93"/>
      <c r="E39" s="94"/>
      <c r="F39" s="87"/>
    </row>
    <row r="40" spans="2:6" s="92" customFormat="1" ht="12.75" x14ac:dyDescent="0.2">
      <c r="B40" s="85"/>
      <c r="D40" s="93"/>
      <c r="E40" s="94"/>
      <c r="F40" s="87"/>
    </row>
    <row r="41" spans="2:6" s="92" customFormat="1" ht="12.75" x14ac:dyDescent="0.2">
      <c r="B41" s="85"/>
      <c r="D41" s="93"/>
      <c r="E41" s="94"/>
      <c r="F41" s="87"/>
    </row>
    <row r="42" spans="2:6" s="92" customFormat="1" ht="12.75" x14ac:dyDescent="0.2">
      <c r="B42" s="85"/>
      <c r="D42" s="93"/>
      <c r="E42" s="94"/>
      <c r="F42" s="87"/>
    </row>
    <row r="43" spans="2:6" s="92" customFormat="1" ht="12.75" x14ac:dyDescent="0.2">
      <c r="B43" s="85"/>
      <c r="D43" s="93"/>
      <c r="E43" s="94"/>
      <c r="F43" s="87"/>
    </row>
    <row r="44" spans="2:6" s="92" customFormat="1" ht="12.75" x14ac:dyDescent="0.2">
      <c r="B44" s="85"/>
      <c r="D44" s="93"/>
      <c r="E44" s="94"/>
      <c r="F44" s="87"/>
    </row>
    <row r="45" spans="2:6" s="92" customFormat="1" ht="12.75" x14ac:dyDescent="0.2">
      <c r="B45" s="85"/>
      <c r="D45" s="93"/>
      <c r="E45" s="94"/>
      <c r="F45" s="87"/>
    </row>
    <row r="46" spans="2:6" s="92" customFormat="1" ht="12.75" x14ac:dyDescent="0.2">
      <c r="B46" s="85"/>
      <c r="D46" s="93"/>
      <c r="E46" s="94"/>
      <c r="F46" s="87"/>
    </row>
    <row r="47" spans="2:6" s="92" customFormat="1" ht="12.75" x14ac:dyDescent="0.2">
      <c r="B47" s="85"/>
      <c r="D47" s="93"/>
      <c r="E47" s="94"/>
      <c r="F47" s="87"/>
    </row>
    <row r="48" spans="2:6" s="92" customFormat="1" ht="12.75" x14ac:dyDescent="0.2">
      <c r="B48" s="85"/>
      <c r="D48" s="93"/>
      <c r="E48" s="94"/>
      <c r="F48" s="87"/>
    </row>
    <row r="49" spans="2:6" s="92" customFormat="1" ht="12.75" x14ac:dyDescent="0.2">
      <c r="B49" s="85"/>
      <c r="D49" s="93"/>
      <c r="E49" s="94"/>
      <c r="F49" s="87"/>
    </row>
    <row r="50" spans="2:6" s="92" customFormat="1" ht="12.75" x14ac:dyDescent="0.2">
      <c r="B50" s="85"/>
      <c r="D50" s="93"/>
      <c r="E50" s="94"/>
      <c r="F50" s="87"/>
    </row>
    <row r="51" spans="2:6" s="92" customFormat="1" ht="12.75" x14ac:dyDescent="0.2">
      <c r="B51" s="85"/>
      <c r="D51" s="93"/>
      <c r="E51" s="94"/>
      <c r="F51" s="87"/>
    </row>
    <row r="52" spans="2:6" s="92" customFormat="1" ht="12.75" x14ac:dyDescent="0.2">
      <c r="B52" s="85"/>
      <c r="D52" s="93"/>
      <c r="E52" s="94"/>
      <c r="F52" s="87"/>
    </row>
    <row r="53" spans="2:6" s="92" customFormat="1" ht="12.75" x14ac:dyDescent="0.2">
      <c r="B53" s="85"/>
      <c r="D53" s="93"/>
      <c r="E53" s="94"/>
      <c r="F53" s="87"/>
    </row>
    <row r="54" spans="2:6" s="92" customFormat="1" ht="12.75" x14ac:dyDescent="0.2">
      <c r="B54" s="85"/>
      <c r="D54" s="93"/>
      <c r="E54" s="94"/>
      <c r="F54" s="87"/>
    </row>
    <row r="55" spans="2:6" s="92" customFormat="1" ht="12.75" x14ac:dyDescent="0.2">
      <c r="B55" s="85"/>
      <c r="D55" s="93"/>
      <c r="E55" s="94"/>
      <c r="F55" s="87"/>
    </row>
    <row r="56" spans="2:6" s="92" customFormat="1" ht="12.75" x14ac:dyDescent="0.2">
      <c r="B56" s="85"/>
      <c r="D56" s="93"/>
      <c r="E56" s="94"/>
      <c r="F56" s="87"/>
    </row>
    <row r="57" spans="2:6" s="92" customFormat="1" ht="12.75" x14ac:dyDescent="0.2">
      <c r="B57" s="85"/>
      <c r="D57" s="93"/>
      <c r="E57" s="94"/>
      <c r="F57" s="87"/>
    </row>
    <row r="58" spans="2:6" s="92" customFormat="1" ht="12.75" x14ac:dyDescent="0.2">
      <c r="B58" s="85"/>
      <c r="D58" s="93"/>
      <c r="E58" s="94"/>
      <c r="F58" s="87"/>
    </row>
    <row r="59" spans="2:6" s="92" customFormat="1" ht="12.75" x14ac:dyDescent="0.2">
      <c r="B59" s="85"/>
      <c r="D59" s="93"/>
      <c r="E59" s="94"/>
      <c r="F59" s="87"/>
    </row>
    <row r="60" spans="2:6" s="92" customFormat="1" ht="12.75" x14ac:dyDescent="0.2">
      <c r="B60" s="85"/>
      <c r="D60" s="93"/>
      <c r="E60" s="94"/>
      <c r="F60" s="87"/>
    </row>
    <row r="61" spans="2:6" s="92" customFormat="1" ht="12.75" x14ac:dyDescent="0.2">
      <c r="B61" s="85"/>
      <c r="D61" s="93"/>
      <c r="E61" s="94"/>
      <c r="F61" s="87"/>
    </row>
    <row r="62" spans="2:6" s="92" customFormat="1" ht="12.75" x14ac:dyDescent="0.2">
      <c r="B62" s="85"/>
      <c r="D62" s="93"/>
      <c r="E62" s="94"/>
      <c r="F62" s="87"/>
    </row>
    <row r="63" spans="2:6" s="92" customFormat="1" ht="12.75" x14ac:dyDescent="0.2">
      <c r="B63" s="85"/>
      <c r="D63" s="93"/>
      <c r="E63" s="94"/>
      <c r="F63" s="87"/>
    </row>
    <row r="64" spans="2:6" s="92" customFormat="1" ht="12.75" x14ac:dyDescent="0.2">
      <c r="B64" s="85"/>
      <c r="D64" s="93"/>
      <c r="E64" s="94"/>
      <c r="F64" s="87"/>
    </row>
    <row r="65" spans="2:6" s="92" customFormat="1" ht="12.75" x14ac:dyDescent="0.2">
      <c r="B65" s="85"/>
      <c r="D65" s="93"/>
      <c r="E65" s="94"/>
      <c r="F65" s="87"/>
    </row>
    <row r="66" spans="2:6" s="92" customFormat="1" ht="12.75" x14ac:dyDescent="0.2">
      <c r="B66" s="85"/>
      <c r="D66" s="93"/>
      <c r="E66" s="94"/>
      <c r="F66" s="87"/>
    </row>
    <row r="67" spans="2:6" s="92" customFormat="1" ht="12.75" x14ac:dyDescent="0.2">
      <c r="B67" s="85"/>
      <c r="D67" s="93"/>
      <c r="E67" s="94"/>
      <c r="F67" s="87"/>
    </row>
    <row r="68" spans="2:6" s="92" customFormat="1" ht="12.75" x14ac:dyDescent="0.2">
      <c r="B68" s="85"/>
      <c r="D68" s="93"/>
      <c r="E68" s="94"/>
      <c r="F68" s="87"/>
    </row>
    <row r="69" spans="2:6" x14ac:dyDescent="0.25">
      <c r="B69" s="85"/>
      <c r="F69" s="87"/>
    </row>
    <row r="70" spans="2:6" x14ac:dyDescent="0.25">
      <c r="B70" s="85"/>
      <c r="F70" s="87"/>
    </row>
    <row r="71" spans="2:6" x14ac:dyDescent="0.25">
      <c r="B71" s="85"/>
      <c r="F71" s="87"/>
    </row>
    <row r="72" spans="2:6" x14ac:dyDescent="0.25">
      <c r="B72" s="85"/>
      <c r="F72" s="87"/>
    </row>
    <row r="73" spans="2:6" x14ac:dyDescent="0.25">
      <c r="B73" s="85"/>
      <c r="F73" s="87"/>
    </row>
    <row r="74" spans="2:6" x14ac:dyDescent="0.25">
      <c r="B74" s="85"/>
      <c r="F74" s="87"/>
    </row>
    <row r="75" spans="2:6" x14ac:dyDescent="0.25">
      <c r="B75" s="85"/>
      <c r="F75" s="87"/>
    </row>
    <row r="76" spans="2:6" x14ac:dyDescent="0.25">
      <c r="B76" s="85"/>
      <c r="F76" s="87"/>
    </row>
    <row r="77" spans="2:6" x14ac:dyDescent="0.25">
      <c r="B77" s="85"/>
      <c r="F77" s="87"/>
    </row>
    <row r="78" spans="2:6" x14ac:dyDescent="0.25">
      <c r="B78" s="85"/>
      <c r="F78" s="87"/>
    </row>
    <row r="79" spans="2:6" x14ac:dyDescent="0.25">
      <c r="B79" s="85"/>
      <c r="F79" s="87"/>
    </row>
    <row r="80" spans="2:6" x14ac:dyDescent="0.25">
      <c r="B80" s="85"/>
      <c r="F80" s="87"/>
    </row>
    <row r="81" spans="2:6" x14ac:dyDescent="0.25">
      <c r="B81" s="85"/>
      <c r="F81" s="87"/>
    </row>
    <row r="82" spans="2:6" x14ac:dyDescent="0.25">
      <c r="B82" s="85"/>
      <c r="F82" s="87"/>
    </row>
    <row r="83" spans="2:6" x14ac:dyDescent="0.25">
      <c r="B83" s="85"/>
      <c r="F83" s="87"/>
    </row>
    <row r="84" spans="2:6" x14ac:dyDescent="0.25">
      <c r="B84" s="85"/>
      <c r="F84" s="87"/>
    </row>
    <row r="85" spans="2:6" x14ac:dyDescent="0.25">
      <c r="B85" s="85"/>
      <c r="F85" s="87"/>
    </row>
    <row r="86" spans="2:6" x14ac:dyDescent="0.25">
      <c r="B86" s="85"/>
      <c r="F86" s="87"/>
    </row>
    <row r="87" spans="2:6" x14ac:dyDescent="0.25">
      <c r="B87" s="85"/>
      <c r="F87" s="87"/>
    </row>
    <row r="88" spans="2:6" x14ac:dyDescent="0.25">
      <c r="B88" s="85"/>
      <c r="F88" s="87"/>
    </row>
    <row r="89" spans="2:6" x14ac:dyDescent="0.25">
      <c r="B89" s="85"/>
      <c r="F89" s="87"/>
    </row>
    <row r="90" spans="2:6" x14ac:dyDescent="0.25">
      <c r="B90" s="85"/>
      <c r="F90" s="87"/>
    </row>
    <row r="91" spans="2:6" x14ac:dyDescent="0.25">
      <c r="B91" s="85"/>
      <c r="F91" s="87"/>
    </row>
    <row r="92" spans="2:6" x14ac:dyDescent="0.25">
      <c r="B92" s="85"/>
      <c r="F92" s="87"/>
    </row>
    <row r="93" spans="2:6" x14ac:dyDescent="0.25">
      <c r="B93" s="85"/>
      <c r="F93" s="87"/>
    </row>
    <row r="94" spans="2:6" x14ac:dyDescent="0.25">
      <c r="B94" s="85"/>
      <c r="F94" s="87"/>
    </row>
    <row r="95" spans="2:6" x14ac:dyDescent="0.25">
      <c r="B95" s="85"/>
      <c r="F95" s="87"/>
    </row>
    <row r="96" spans="2:6" x14ac:dyDescent="0.25">
      <c r="B96" s="85"/>
      <c r="F96" s="87"/>
    </row>
    <row r="97" spans="2:6" x14ac:dyDescent="0.25">
      <c r="B97" s="85"/>
      <c r="F97" s="87"/>
    </row>
    <row r="98" spans="2:6" x14ac:dyDescent="0.25">
      <c r="B98" s="85"/>
      <c r="F98" s="87"/>
    </row>
    <row r="99" spans="2:6" x14ac:dyDescent="0.25">
      <c r="B99" s="85"/>
      <c r="F99" s="87"/>
    </row>
    <row r="100" spans="2:6" x14ac:dyDescent="0.25">
      <c r="B100" s="85"/>
      <c r="F100" s="87"/>
    </row>
    <row r="101" spans="2:6" x14ac:dyDescent="0.25">
      <c r="B101" s="85"/>
      <c r="F101" s="87"/>
    </row>
    <row r="102" spans="2:6" x14ac:dyDescent="0.25">
      <c r="B102" s="85"/>
      <c r="F102" s="87"/>
    </row>
    <row r="103" spans="2:6" x14ac:dyDescent="0.25">
      <c r="B103" s="85"/>
      <c r="F103" s="87"/>
    </row>
    <row r="104" spans="2:6" x14ac:dyDescent="0.25">
      <c r="B104" s="85"/>
      <c r="F104" s="87"/>
    </row>
    <row r="105" spans="2:6" x14ac:dyDescent="0.25">
      <c r="B105" s="85"/>
      <c r="F105" s="87"/>
    </row>
    <row r="106" spans="2:6" x14ac:dyDescent="0.25">
      <c r="B106" s="85"/>
      <c r="F106" s="87"/>
    </row>
    <row r="107" spans="2:6" x14ac:dyDescent="0.25">
      <c r="B107" s="85"/>
      <c r="F107" s="87"/>
    </row>
    <row r="108" spans="2:6" x14ac:dyDescent="0.25">
      <c r="B108" s="85"/>
      <c r="F108" s="87"/>
    </row>
    <row r="109" spans="2:6" x14ac:dyDescent="0.25">
      <c r="B109" s="85"/>
      <c r="F109" s="87"/>
    </row>
    <row r="110" spans="2:6" x14ac:dyDescent="0.25">
      <c r="B110" s="85"/>
      <c r="F110" s="87"/>
    </row>
    <row r="111" spans="2:6" x14ac:dyDescent="0.25">
      <c r="B111" s="85"/>
      <c r="F111" s="87"/>
    </row>
    <row r="112" spans="2:6" x14ac:dyDescent="0.25">
      <c r="B112" s="85"/>
      <c r="F112" s="87"/>
    </row>
    <row r="113" spans="2:6" x14ac:dyDescent="0.25">
      <c r="B113" s="85"/>
      <c r="F113" s="87"/>
    </row>
    <row r="114" spans="2:6" x14ac:dyDescent="0.25">
      <c r="B114" s="85"/>
      <c r="F114" s="87"/>
    </row>
    <row r="115" spans="2:6" x14ac:dyDescent="0.25">
      <c r="B115" s="85"/>
      <c r="F115" s="87"/>
    </row>
    <row r="116" spans="2:6" x14ac:dyDescent="0.25">
      <c r="B116" s="85"/>
      <c r="F116" s="87"/>
    </row>
    <row r="117" spans="2:6" x14ac:dyDescent="0.25">
      <c r="B117" s="85"/>
      <c r="F117" s="87"/>
    </row>
    <row r="118" spans="2:6" x14ac:dyDescent="0.25">
      <c r="B118" s="85"/>
      <c r="F118" s="87"/>
    </row>
    <row r="119" spans="2:6" x14ac:dyDescent="0.25">
      <c r="B119" s="85"/>
      <c r="F119" s="87"/>
    </row>
    <row r="120" spans="2:6" x14ac:dyDescent="0.25">
      <c r="B120" s="85"/>
      <c r="F120" s="87"/>
    </row>
    <row r="121" spans="2:6" x14ac:dyDescent="0.25">
      <c r="B121" s="85"/>
      <c r="F121" s="87"/>
    </row>
    <row r="122" spans="2:6" x14ac:dyDescent="0.25">
      <c r="B122" s="85"/>
      <c r="F122" s="87"/>
    </row>
    <row r="123" spans="2:6" x14ac:dyDescent="0.25">
      <c r="B123" s="85"/>
      <c r="F123" s="87"/>
    </row>
    <row r="124" spans="2:6" x14ac:dyDescent="0.25">
      <c r="B124" s="85"/>
      <c r="F124" s="87"/>
    </row>
    <row r="125" spans="2:6" x14ac:dyDescent="0.25">
      <c r="B125" s="85"/>
      <c r="F125" s="87"/>
    </row>
    <row r="126" spans="2:6" x14ac:dyDescent="0.25">
      <c r="B126" s="85"/>
      <c r="F126" s="87"/>
    </row>
    <row r="127" spans="2:6" x14ac:dyDescent="0.25">
      <c r="B127" s="85"/>
      <c r="F127" s="87"/>
    </row>
    <row r="128" spans="2:6" x14ac:dyDescent="0.25">
      <c r="B128" s="85"/>
      <c r="F128" s="87"/>
    </row>
    <row r="129" spans="2:6" x14ac:dyDescent="0.25">
      <c r="B129" s="85"/>
      <c r="F129" s="87"/>
    </row>
    <row r="130" spans="2:6" x14ac:dyDescent="0.25">
      <c r="B130" s="85"/>
      <c r="F130" s="87"/>
    </row>
    <row r="131" spans="2:6" x14ac:dyDescent="0.25">
      <c r="B131" s="85"/>
      <c r="F131" s="87"/>
    </row>
    <row r="132" spans="2:6" x14ac:dyDescent="0.25">
      <c r="B132" s="85"/>
      <c r="F132" s="87"/>
    </row>
    <row r="133" spans="2:6" x14ac:dyDescent="0.25">
      <c r="B133" s="85"/>
      <c r="F133" s="87"/>
    </row>
    <row r="134" spans="2:6" x14ac:dyDescent="0.25">
      <c r="B134" s="85"/>
      <c r="F134" s="87"/>
    </row>
    <row r="135" spans="2:6" x14ac:dyDescent="0.25">
      <c r="B135" s="85"/>
      <c r="F135" s="87"/>
    </row>
    <row r="136" spans="2:6" x14ac:dyDescent="0.25">
      <c r="B136" s="85"/>
      <c r="F136" s="87"/>
    </row>
    <row r="137" spans="2:6" x14ac:dyDescent="0.25">
      <c r="B137" s="85"/>
      <c r="F137" s="87"/>
    </row>
    <row r="138" spans="2:6" x14ac:dyDescent="0.25">
      <c r="B138" s="85"/>
      <c r="F138" s="87"/>
    </row>
    <row r="139" spans="2:6" x14ac:dyDescent="0.25">
      <c r="B139" s="85"/>
      <c r="F139" s="87"/>
    </row>
    <row r="140" spans="2:6" x14ac:dyDescent="0.25">
      <c r="B140" s="85"/>
      <c r="F140" s="87"/>
    </row>
    <row r="141" spans="2:6" x14ac:dyDescent="0.25">
      <c r="B141" s="85"/>
      <c r="F141" s="87"/>
    </row>
    <row r="142" spans="2:6" x14ac:dyDescent="0.25">
      <c r="B142" s="85"/>
      <c r="F142" s="87"/>
    </row>
    <row r="143" spans="2:6" x14ac:dyDescent="0.25">
      <c r="B143" s="85"/>
      <c r="F143" s="87"/>
    </row>
    <row r="144" spans="2:6" x14ac:dyDescent="0.25">
      <c r="B144" s="85"/>
      <c r="F144" s="87"/>
    </row>
    <row r="145" spans="2:6" x14ac:dyDescent="0.25">
      <c r="B145" s="85"/>
      <c r="F145" s="87"/>
    </row>
    <row r="146" spans="2:6" x14ac:dyDescent="0.25">
      <c r="B146" s="85"/>
      <c r="F146" s="87"/>
    </row>
    <row r="147" spans="2:6" x14ac:dyDescent="0.25">
      <c r="B147" s="85"/>
      <c r="F147" s="87"/>
    </row>
    <row r="148" spans="2:6" x14ac:dyDescent="0.25">
      <c r="B148" s="85"/>
      <c r="F148" s="87"/>
    </row>
    <row r="149" spans="2:6" x14ac:dyDescent="0.25">
      <c r="B149" s="85"/>
      <c r="F149" s="87"/>
    </row>
    <row r="150" spans="2:6" x14ac:dyDescent="0.25">
      <c r="B150" s="85"/>
      <c r="F150" s="87"/>
    </row>
    <row r="151" spans="2:6" x14ac:dyDescent="0.25">
      <c r="B151" s="85"/>
      <c r="F151" s="87"/>
    </row>
    <row r="152" spans="2:6" x14ac:dyDescent="0.25">
      <c r="B152" s="85"/>
      <c r="F152" s="87"/>
    </row>
    <row r="153" spans="2:6" x14ac:dyDescent="0.25">
      <c r="B153" s="85"/>
      <c r="F153" s="87"/>
    </row>
    <row r="154" spans="2:6" x14ac:dyDescent="0.25">
      <c r="B154" s="85"/>
      <c r="F154" s="87"/>
    </row>
    <row r="155" spans="2:6" x14ac:dyDescent="0.25">
      <c r="B155" s="85"/>
      <c r="F155" s="87"/>
    </row>
    <row r="156" spans="2:6" x14ac:dyDescent="0.25">
      <c r="B156" s="85"/>
      <c r="F156" s="87"/>
    </row>
    <row r="157" spans="2:6" x14ac:dyDescent="0.25">
      <c r="B157" s="85"/>
      <c r="F157" s="87"/>
    </row>
    <row r="158" spans="2:6" x14ac:dyDescent="0.25">
      <c r="B158" s="85"/>
      <c r="F158" s="87"/>
    </row>
    <row r="159" spans="2:6" x14ac:dyDescent="0.25">
      <c r="B159" s="85"/>
      <c r="F159" s="87"/>
    </row>
    <row r="160" spans="2:6" x14ac:dyDescent="0.25">
      <c r="B160" s="85"/>
      <c r="F160" s="87"/>
    </row>
    <row r="161" spans="2:6" x14ac:dyDescent="0.25">
      <c r="B161" s="85"/>
      <c r="F161" s="87"/>
    </row>
    <row r="162" spans="2:6" x14ac:dyDescent="0.25">
      <c r="B162" s="85"/>
      <c r="F162" s="87"/>
    </row>
    <row r="163" spans="2:6" x14ac:dyDescent="0.25">
      <c r="B163" s="85"/>
      <c r="F163" s="87"/>
    </row>
    <row r="164" spans="2:6" x14ac:dyDescent="0.25">
      <c r="B164" s="85"/>
      <c r="F164" s="87"/>
    </row>
    <row r="165" spans="2:6" x14ac:dyDescent="0.25">
      <c r="B165" s="85"/>
      <c r="F165" s="87"/>
    </row>
    <row r="166" spans="2:6" x14ac:dyDescent="0.25">
      <c r="B166" s="85"/>
      <c r="F166" s="87"/>
    </row>
    <row r="167" spans="2:6" x14ac:dyDescent="0.25">
      <c r="B167" s="85"/>
      <c r="F167" s="87"/>
    </row>
    <row r="168" spans="2:6" x14ac:dyDescent="0.25">
      <c r="B168" s="85"/>
      <c r="F168" s="87"/>
    </row>
    <row r="169" spans="2:6" x14ac:dyDescent="0.25">
      <c r="B169" s="85"/>
      <c r="F169" s="87"/>
    </row>
    <row r="170" spans="2:6" x14ac:dyDescent="0.25">
      <c r="B170" s="85"/>
      <c r="F170" s="87"/>
    </row>
    <row r="171" spans="2:6" x14ac:dyDescent="0.25">
      <c r="B171" s="85"/>
      <c r="F171" s="87"/>
    </row>
    <row r="172" spans="2:6" x14ac:dyDescent="0.25">
      <c r="B172" s="85"/>
      <c r="F172" s="87"/>
    </row>
    <row r="173" spans="2:6" x14ac:dyDescent="0.25">
      <c r="B173" s="85"/>
      <c r="F173" s="87"/>
    </row>
    <row r="174" spans="2:6" x14ac:dyDescent="0.25">
      <c r="B174" s="85"/>
      <c r="F174" s="87"/>
    </row>
    <row r="175" spans="2:6" x14ac:dyDescent="0.25">
      <c r="B175" s="85"/>
      <c r="F175" s="87"/>
    </row>
    <row r="176" spans="2:6" x14ac:dyDescent="0.25">
      <c r="B176" s="85"/>
      <c r="F176" s="87"/>
    </row>
    <row r="177" spans="2:6" x14ac:dyDescent="0.25">
      <c r="B177" s="85"/>
      <c r="F177" s="87"/>
    </row>
    <row r="178" spans="2:6" x14ac:dyDescent="0.25">
      <c r="B178" s="85"/>
      <c r="F178" s="87"/>
    </row>
    <row r="179" spans="2:6" x14ac:dyDescent="0.25">
      <c r="B179" s="85"/>
      <c r="F179" s="87"/>
    </row>
    <row r="180" spans="2:6" x14ac:dyDescent="0.25">
      <c r="B180" s="85"/>
      <c r="F180" s="87"/>
    </row>
    <row r="181" spans="2:6" x14ac:dyDescent="0.25">
      <c r="B181" s="85"/>
      <c r="F181" s="87"/>
    </row>
    <row r="182" spans="2:6" x14ac:dyDescent="0.25">
      <c r="B182" s="85"/>
      <c r="F182" s="87"/>
    </row>
    <row r="183" spans="2:6" x14ac:dyDescent="0.25">
      <c r="B183" s="85"/>
      <c r="F183" s="87"/>
    </row>
    <row r="184" spans="2:6" x14ac:dyDescent="0.25">
      <c r="B184" s="85"/>
      <c r="F184" s="87"/>
    </row>
    <row r="185" spans="2:6" x14ac:dyDescent="0.25">
      <c r="B185" s="85"/>
      <c r="F185" s="87"/>
    </row>
    <row r="186" spans="2:6" x14ac:dyDescent="0.25">
      <c r="B186" s="85"/>
      <c r="F186" s="87"/>
    </row>
    <row r="187" spans="2:6" x14ac:dyDescent="0.25">
      <c r="B187" s="85"/>
      <c r="F187" s="87"/>
    </row>
    <row r="188" spans="2:6" x14ac:dyDescent="0.25">
      <c r="B188" s="85"/>
      <c r="F188" s="87"/>
    </row>
    <row r="189" spans="2:6" x14ac:dyDescent="0.25">
      <c r="B189" s="85"/>
      <c r="F189" s="87"/>
    </row>
    <row r="190" spans="2:6" x14ac:dyDescent="0.25">
      <c r="B190" s="85"/>
      <c r="F190" s="87"/>
    </row>
    <row r="191" spans="2:6" x14ac:dyDescent="0.25">
      <c r="B191" s="85"/>
      <c r="F191" s="87"/>
    </row>
    <row r="192" spans="2:6" x14ac:dyDescent="0.25">
      <c r="B192" s="85"/>
      <c r="F192" s="87"/>
    </row>
    <row r="193" spans="2:6" x14ac:dyDescent="0.25">
      <c r="B193" s="85"/>
      <c r="F193" s="87"/>
    </row>
    <row r="194" spans="2:6" x14ac:dyDescent="0.25">
      <c r="B194" s="85"/>
      <c r="F194" s="87"/>
    </row>
    <row r="195" spans="2:6" x14ac:dyDescent="0.25">
      <c r="B195" s="85"/>
      <c r="F195" s="87"/>
    </row>
    <row r="196" spans="2:6" x14ac:dyDescent="0.25">
      <c r="B196" s="85"/>
      <c r="F196" s="87"/>
    </row>
    <row r="197" spans="2:6" x14ac:dyDescent="0.25">
      <c r="B197" s="85"/>
      <c r="F197" s="87"/>
    </row>
    <row r="198" spans="2:6" x14ac:dyDescent="0.25">
      <c r="B198" s="85"/>
      <c r="F198" s="87"/>
    </row>
    <row r="199" spans="2:6" x14ac:dyDescent="0.25">
      <c r="B199" s="85"/>
      <c r="F199" s="87"/>
    </row>
    <row r="200" spans="2:6" x14ac:dyDescent="0.25">
      <c r="B200" s="85"/>
      <c r="F200" s="87"/>
    </row>
    <row r="201" spans="2:6" x14ac:dyDescent="0.25">
      <c r="B201" s="85"/>
      <c r="F201" s="87"/>
    </row>
    <row r="202" spans="2:6" x14ac:dyDescent="0.25">
      <c r="B202" s="85"/>
      <c r="F202" s="87"/>
    </row>
    <row r="203" spans="2:6" x14ac:dyDescent="0.25">
      <c r="B203" s="85"/>
      <c r="F203" s="87"/>
    </row>
    <row r="204" spans="2:6" x14ac:dyDescent="0.25">
      <c r="B204" s="85"/>
      <c r="F204" s="87"/>
    </row>
    <row r="205" spans="2:6" x14ac:dyDescent="0.25">
      <c r="B205" s="85"/>
      <c r="F205" s="87"/>
    </row>
    <row r="206" spans="2:6" x14ac:dyDescent="0.25">
      <c r="B206" s="85"/>
      <c r="F206" s="87"/>
    </row>
    <row r="207" spans="2:6" x14ac:dyDescent="0.25">
      <c r="B207" s="85"/>
      <c r="F207" s="87"/>
    </row>
    <row r="208" spans="2:6" x14ac:dyDescent="0.25">
      <c r="B208" s="85"/>
      <c r="F208" s="87"/>
    </row>
    <row r="209" spans="2:6" x14ac:dyDescent="0.25">
      <c r="B209" s="85"/>
      <c r="F209" s="87"/>
    </row>
    <row r="210" spans="2:6" x14ac:dyDescent="0.25">
      <c r="B210" s="85"/>
      <c r="F210" s="87"/>
    </row>
    <row r="211" spans="2:6" x14ac:dyDescent="0.25">
      <c r="B211" s="85"/>
      <c r="F211" s="87"/>
    </row>
    <row r="212" spans="2:6" x14ac:dyDescent="0.25">
      <c r="B212" s="85"/>
      <c r="F212" s="87"/>
    </row>
    <row r="213" spans="2:6" x14ac:dyDescent="0.25">
      <c r="B213" s="85"/>
      <c r="F213" s="87"/>
    </row>
    <row r="214" spans="2:6" x14ac:dyDescent="0.25">
      <c r="B214" s="85"/>
      <c r="F214" s="87"/>
    </row>
    <row r="215" spans="2:6" x14ac:dyDescent="0.25">
      <c r="B215" s="85"/>
      <c r="F215" s="87"/>
    </row>
    <row r="216" spans="2:6" x14ac:dyDescent="0.25">
      <c r="B216" s="97"/>
      <c r="F216" s="87"/>
    </row>
    <row r="217" spans="2:6" x14ac:dyDescent="0.25">
      <c r="B217" s="85"/>
      <c r="F217" s="87"/>
    </row>
    <row r="218" spans="2:6" x14ac:dyDescent="0.25">
      <c r="B218" s="85"/>
      <c r="F218" s="87"/>
    </row>
    <row r="219" spans="2:6" x14ac:dyDescent="0.25">
      <c r="B219" s="85"/>
      <c r="F219" s="87"/>
    </row>
    <row r="220" spans="2:6" x14ac:dyDescent="0.25">
      <c r="B220" s="85"/>
      <c r="F220" s="87"/>
    </row>
    <row r="221" spans="2:6" x14ac:dyDescent="0.25">
      <c r="B221" s="85"/>
      <c r="F221" s="98"/>
    </row>
    <row r="222" spans="2:6" x14ac:dyDescent="0.25">
      <c r="B222" s="85"/>
      <c r="F222" s="87"/>
    </row>
    <row r="223" spans="2:6" x14ac:dyDescent="0.25">
      <c r="B223" s="85"/>
      <c r="F223" s="87"/>
    </row>
    <row r="224" spans="2:6" x14ac:dyDescent="0.25">
      <c r="B224" s="85"/>
      <c r="F224" s="87"/>
    </row>
    <row r="225" spans="2:6" x14ac:dyDescent="0.25">
      <c r="B225" s="85"/>
      <c r="F225" s="87"/>
    </row>
    <row r="226" spans="2:6" x14ac:dyDescent="0.25">
      <c r="B226" s="85"/>
      <c r="F226" s="87"/>
    </row>
    <row r="227" spans="2:6" x14ac:dyDescent="0.25">
      <c r="B227" s="85"/>
      <c r="F227" s="87"/>
    </row>
    <row r="228" spans="2:6" x14ac:dyDescent="0.25">
      <c r="B228" s="85"/>
      <c r="F228" s="87"/>
    </row>
    <row r="229" spans="2:6" x14ac:dyDescent="0.25">
      <c r="B229" s="85"/>
      <c r="F229" s="87"/>
    </row>
    <row r="230" spans="2:6" x14ac:dyDescent="0.25">
      <c r="B230" s="85"/>
      <c r="F230" s="87"/>
    </row>
    <row r="231" spans="2:6" x14ac:dyDescent="0.25">
      <c r="B231" s="97"/>
      <c r="F231" s="87"/>
    </row>
    <row r="232" spans="2:6" x14ac:dyDescent="0.25">
      <c r="B232" s="85"/>
      <c r="F232" s="87"/>
    </row>
    <row r="233" spans="2:6" x14ac:dyDescent="0.25">
      <c r="B233" s="85"/>
      <c r="F233" s="87"/>
    </row>
    <row r="234" spans="2:6" x14ac:dyDescent="0.25">
      <c r="B234" s="85"/>
      <c r="F234" s="87"/>
    </row>
    <row r="235" spans="2:6" x14ac:dyDescent="0.25">
      <c r="B235" s="85"/>
      <c r="F235" s="87"/>
    </row>
    <row r="236" spans="2:6" x14ac:dyDescent="0.25">
      <c r="B236" s="85"/>
      <c r="F236" s="87"/>
    </row>
    <row r="237" spans="2:6" x14ac:dyDescent="0.25">
      <c r="B237" s="85"/>
      <c r="F237" s="98"/>
    </row>
    <row r="238" spans="2:6" x14ac:dyDescent="0.25">
      <c r="B238" s="85"/>
      <c r="F238" s="87"/>
    </row>
    <row r="239" spans="2:6" x14ac:dyDescent="0.25">
      <c r="B239" s="85"/>
      <c r="F239" s="87"/>
    </row>
    <row r="240" spans="2:6" x14ac:dyDescent="0.25">
      <c r="B240" s="85"/>
      <c r="F240" s="87"/>
    </row>
    <row r="241" spans="2:6" x14ac:dyDescent="0.25">
      <c r="B241" s="85"/>
      <c r="F241" s="87"/>
    </row>
    <row r="242" spans="2:6" x14ac:dyDescent="0.25">
      <c r="B242" s="85"/>
      <c r="F242" s="87"/>
    </row>
    <row r="243" spans="2:6" x14ac:dyDescent="0.25">
      <c r="B243" s="85"/>
      <c r="F243" s="87"/>
    </row>
    <row r="244" spans="2:6" x14ac:dyDescent="0.25">
      <c r="B244" s="85"/>
      <c r="F244" s="87"/>
    </row>
    <row r="245" spans="2:6" x14ac:dyDescent="0.25">
      <c r="B245" s="85"/>
      <c r="F245" s="87"/>
    </row>
    <row r="246" spans="2:6" x14ac:dyDescent="0.25">
      <c r="B246" s="85"/>
      <c r="F246" s="87"/>
    </row>
    <row r="247" spans="2:6" x14ac:dyDescent="0.25">
      <c r="B247" s="85"/>
      <c r="F247" s="87"/>
    </row>
    <row r="248" spans="2:6" x14ac:dyDescent="0.25">
      <c r="B248" s="85"/>
      <c r="F248" s="87"/>
    </row>
    <row r="249" spans="2:6" x14ac:dyDescent="0.25">
      <c r="B249" s="85"/>
      <c r="F249" s="87"/>
    </row>
    <row r="250" spans="2:6" x14ac:dyDescent="0.25">
      <c r="B250" s="85"/>
      <c r="F250" s="87"/>
    </row>
    <row r="251" spans="2:6" x14ac:dyDescent="0.25">
      <c r="B251" s="85"/>
      <c r="F251" s="87"/>
    </row>
    <row r="252" spans="2:6" x14ac:dyDescent="0.25">
      <c r="B252" s="85"/>
      <c r="F252" s="87"/>
    </row>
    <row r="253" spans="2:6" x14ac:dyDescent="0.25">
      <c r="B253" s="85"/>
      <c r="F253" s="87"/>
    </row>
    <row r="254" spans="2:6" x14ac:dyDescent="0.25">
      <c r="B254" s="85"/>
      <c r="F254" s="87"/>
    </row>
    <row r="255" spans="2:6" x14ac:dyDescent="0.25">
      <c r="B255" s="97"/>
      <c r="F255" s="87"/>
    </row>
    <row r="256" spans="2:6" x14ac:dyDescent="0.25">
      <c r="B256" s="85"/>
      <c r="F256" s="87"/>
    </row>
    <row r="257" spans="2:6" x14ac:dyDescent="0.25">
      <c r="B257" s="85"/>
      <c r="F257" s="87"/>
    </row>
    <row r="258" spans="2:6" x14ac:dyDescent="0.25">
      <c r="B258" s="85"/>
      <c r="F258" s="87"/>
    </row>
    <row r="259" spans="2:6" x14ac:dyDescent="0.25">
      <c r="B259" s="85"/>
      <c r="F259" s="87"/>
    </row>
    <row r="260" spans="2:6" x14ac:dyDescent="0.25">
      <c r="B260" s="85"/>
      <c r="F260" s="87"/>
    </row>
    <row r="261" spans="2:6" x14ac:dyDescent="0.25">
      <c r="B261" s="85"/>
      <c r="F261" s="87"/>
    </row>
    <row r="262" spans="2:6" x14ac:dyDescent="0.25">
      <c r="B262" s="85"/>
      <c r="F262" s="87"/>
    </row>
    <row r="263" spans="2:6" x14ac:dyDescent="0.25">
      <c r="B263" s="85"/>
      <c r="F263" s="87"/>
    </row>
    <row r="264" spans="2:6" x14ac:dyDescent="0.25">
      <c r="B264" s="85"/>
      <c r="F264" s="98"/>
    </row>
    <row r="265" spans="2:6" x14ac:dyDescent="0.25">
      <c r="B265" s="85"/>
      <c r="F265" s="87"/>
    </row>
    <row r="266" spans="2:6" x14ac:dyDescent="0.25">
      <c r="B266" s="85"/>
      <c r="F266" s="87"/>
    </row>
    <row r="267" spans="2:6" x14ac:dyDescent="0.25">
      <c r="B267" s="85"/>
      <c r="F267" s="87"/>
    </row>
    <row r="268" spans="2:6" x14ac:dyDescent="0.25">
      <c r="B268" s="85"/>
      <c r="F268" s="87"/>
    </row>
    <row r="269" spans="2:6" x14ac:dyDescent="0.25">
      <c r="B269" s="85"/>
      <c r="F269" s="87"/>
    </row>
    <row r="270" spans="2:6" x14ac:dyDescent="0.25">
      <c r="B270" s="85"/>
      <c r="F270" s="87"/>
    </row>
    <row r="271" spans="2:6" x14ac:dyDescent="0.25">
      <c r="B271" s="85"/>
      <c r="F271" s="87"/>
    </row>
    <row r="272" spans="2:6" x14ac:dyDescent="0.25">
      <c r="B272" s="85"/>
      <c r="F272" s="87"/>
    </row>
    <row r="273" spans="2:6" x14ac:dyDescent="0.25">
      <c r="B273" s="85"/>
      <c r="F273" s="87"/>
    </row>
    <row r="274" spans="2:6" x14ac:dyDescent="0.25">
      <c r="B274" s="85"/>
      <c r="F274" s="87"/>
    </row>
    <row r="275" spans="2:6" x14ac:dyDescent="0.25">
      <c r="B275" s="85"/>
      <c r="F275" s="87"/>
    </row>
    <row r="276" spans="2:6" x14ac:dyDescent="0.25">
      <c r="B276" s="85"/>
      <c r="F276" s="87"/>
    </row>
    <row r="277" spans="2:6" x14ac:dyDescent="0.25">
      <c r="B277" s="85"/>
      <c r="F277" s="87"/>
    </row>
    <row r="278" spans="2:6" x14ac:dyDescent="0.25">
      <c r="B278" s="85"/>
      <c r="F278" s="87"/>
    </row>
    <row r="279" spans="2:6" x14ac:dyDescent="0.25">
      <c r="B279" s="85"/>
      <c r="F279" s="87"/>
    </row>
    <row r="280" spans="2:6" x14ac:dyDescent="0.25">
      <c r="B280" s="85"/>
      <c r="F280" s="87"/>
    </row>
    <row r="281" spans="2:6" x14ac:dyDescent="0.25">
      <c r="B281" s="85"/>
      <c r="F281" s="87"/>
    </row>
    <row r="282" spans="2:6" x14ac:dyDescent="0.25">
      <c r="B282" s="85"/>
      <c r="F282" s="87"/>
    </row>
    <row r="283" spans="2:6" x14ac:dyDescent="0.25">
      <c r="B283" s="85"/>
      <c r="F283" s="87"/>
    </row>
    <row r="284" spans="2:6" x14ac:dyDescent="0.25">
      <c r="B284" s="85"/>
      <c r="F284" s="87"/>
    </row>
    <row r="285" spans="2:6" x14ac:dyDescent="0.25">
      <c r="B285" s="85"/>
      <c r="F285" s="87"/>
    </row>
    <row r="286" spans="2:6" x14ac:dyDescent="0.25">
      <c r="B286" s="85"/>
      <c r="F286" s="87"/>
    </row>
    <row r="287" spans="2:6" x14ac:dyDescent="0.25">
      <c r="B287" s="85"/>
      <c r="F287" s="87"/>
    </row>
    <row r="288" spans="2:6" x14ac:dyDescent="0.25">
      <c r="B288" s="85"/>
      <c r="F288" s="87"/>
    </row>
    <row r="289" spans="2:6" x14ac:dyDescent="0.25">
      <c r="B289" s="85"/>
      <c r="F289" s="87"/>
    </row>
    <row r="290" spans="2:6" x14ac:dyDescent="0.25">
      <c r="B290" s="85"/>
      <c r="F290" s="87"/>
    </row>
    <row r="291" spans="2:6" x14ac:dyDescent="0.25">
      <c r="B291" s="97"/>
      <c r="F291" s="87"/>
    </row>
    <row r="292" spans="2:6" x14ac:dyDescent="0.25">
      <c r="B292" s="85"/>
      <c r="F292" s="87"/>
    </row>
    <row r="293" spans="2:6" x14ac:dyDescent="0.25">
      <c r="B293" s="85"/>
      <c r="F293" s="87"/>
    </row>
    <row r="294" spans="2:6" x14ac:dyDescent="0.25">
      <c r="B294" s="85"/>
      <c r="F294" s="87"/>
    </row>
    <row r="295" spans="2:6" x14ac:dyDescent="0.25">
      <c r="B295" s="85"/>
      <c r="F295" s="87"/>
    </row>
    <row r="296" spans="2:6" x14ac:dyDescent="0.25">
      <c r="B296" s="85"/>
      <c r="F296" s="87"/>
    </row>
    <row r="297" spans="2:6" x14ac:dyDescent="0.25">
      <c r="B297" s="85"/>
      <c r="F297" s="87"/>
    </row>
    <row r="298" spans="2:6" x14ac:dyDescent="0.25">
      <c r="B298" s="85"/>
      <c r="F298" s="87"/>
    </row>
    <row r="299" spans="2:6" x14ac:dyDescent="0.25">
      <c r="B299" s="85"/>
      <c r="F299" s="87"/>
    </row>
    <row r="300" spans="2:6" x14ac:dyDescent="0.25">
      <c r="B300" s="85"/>
      <c r="F300" s="87"/>
    </row>
    <row r="301" spans="2:6" x14ac:dyDescent="0.25">
      <c r="B301" s="85"/>
      <c r="F301" s="87"/>
    </row>
    <row r="302" spans="2:6" x14ac:dyDescent="0.25">
      <c r="B302" s="85"/>
      <c r="F302" s="87"/>
    </row>
    <row r="303" spans="2:6" x14ac:dyDescent="0.25">
      <c r="B303" s="85"/>
      <c r="F303" s="98"/>
    </row>
    <row r="304" spans="2:6" x14ac:dyDescent="0.25">
      <c r="F304" s="87"/>
    </row>
    <row r="305" spans="2:6" x14ac:dyDescent="0.25">
      <c r="F305" s="87"/>
    </row>
    <row r="306" spans="2:6" x14ac:dyDescent="0.25">
      <c r="F306" s="87"/>
    </row>
    <row r="307" spans="2:6" x14ac:dyDescent="0.25">
      <c r="F307" s="87"/>
    </row>
    <row r="308" spans="2:6" x14ac:dyDescent="0.25">
      <c r="F308" s="87"/>
    </row>
    <row r="309" spans="2:6" x14ac:dyDescent="0.25">
      <c r="F309" s="87"/>
    </row>
    <row r="310" spans="2:6" x14ac:dyDescent="0.25">
      <c r="F310" s="87"/>
    </row>
    <row r="311" spans="2:6" x14ac:dyDescent="0.25">
      <c r="F311" s="87"/>
    </row>
    <row r="312" spans="2:6" x14ac:dyDescent="0.25">
      <c r="F312" s="87"/>
    </row>
    <row r="313" spans="2:6" x14ac:dyDescent="0.25">
      <c r="F313" s="87"/>
    </row>
    <row r="314" spans="2:6" x14ac:dyDescent="0.25">
      <c r="B314" s="92"/>
      <c r="F314" s="87"/>
    </row>
    <row r="315" spans="2:6" x14ac:dyDescent="0.25">
      <c r="B315" s="92"/>
      <c r="F315" s="87"/>
    </row>
    <row r="316" spans="2:6" x14ac:dyDescent="0.25">
      <c r="B316" s="92"/>
      <c r="F316" s="94"/>
    </row>
    <row r="317" spans="2:6" x14ac:dyDescent="0.25">
      <c r="B317" s="92"/>
      <c r="F317" s="94"/>
    </row>
    <row r="318" spans="2:6" x14ac:dyDescent="0.25">
      <c r="B318" s="92"/>
      <c r="F318" s="94"/>
    </row>
    <row r="319" spans="2:6" x14ac:dyDescent="0.25">
      <c r="F319" s="94"/>
    </row>
    <row r="320" spans="2:6" x14ac:dyDescent="0.25">
      <c r="F320" s="94"/>
    </row>
    <row r="321" spans="6:6" x14ac:dyDescent="0.25">
      <c r="F321" s="94"/>
    </row>
    <row r="322" spans="6:6" x14ac:dyDescent="0.25">
      <c r="F322" s="94"/>
    </row>
    <row r="323" spans="6:6" x14ac:dyDescent="0.25">
      <c r="F323" s="94"/>
    </row>
    <row r="324" spans="6:6" x14ac:dyDescent="0.25">
      <c r="F324" s="94"/>
    </row>
    <row r="325" spans="6:6" x14ac:dyDescent="0.25">
      <c r="F325" s="94"/>
    </row>
    <row r="326" spans="6:6" x14ac:dyDescent="0.25">
      <c r="F326" s="94"/>
    </row>
    <row r="327" spans="6:6" x14ac:dyDescent="0.25">
      <c r="F327" s="94"/>
    </row>
    <row r="328" spans="6:6" x14ac:dyDescent="0.25">
      <c r="F328" s="94"/>
    </row>
    <row r="329" spans="6:6" x14ac:dyDescent="0.25">
      <c r="F329" s="94"/>
    </row>
    <row r="330" spans="6:6" x14ac:dyDescent="0.25">
      <c r="F330" s="94"/>
    </row>
    <row r="331" spans="6:6" x14ac:dyDescent="0.25">
      <c r="F331" s="94"/>
    </row>
    <row r="332" spans="6:6" x14ac:dyDescent="0.25">
      <c r="F332" s="94"/>
    </row>
    <row r="333" spans="6:6" x14ac:dyDescent="0.25">
      <c r="F333" s="94"/>
    </row>
    <row r="334" spans="6:6" x14ac:dyDescent="0.25">
      <c r="F334" s="94"/>
    </row>
    <row r="335" spans="6:6" x14ac:dyDescent="0.25">
      <c r="F335" s="94"/>
    </row>
    <row r="336" spans="6:6" x14ac:dyDescent="0.25">
      <c r="F336" s="94"/>
    </row>
    <row r="337" spans="6:6" x14ac:dyDescent="0.25">
      <c r="F337" s="94"/>
    </row>
    <row r="338" spans="6:6" x14ac:dyDescent="0.25">
      <c r="F338" s="94"/>
    </row>
    <row r="339" spans="6:6" x14ac:dyDescent="0.25">
      <c r="F339" s="94"/>
    </row>
    <row r="340" spans="6:6" x14ac:dyDescent="0.25">
      <c r="F340" s="94"/>
    </row>
    <row r="341" spans="6:6" x14ac:dyDescent="0.25">
      <c r="F341" s="94"/>
    </row>
    <row r="342" spans="6:6" x14ac:dyDescent="0.25">
      <c r="F342" s="94"/>
    </row>
    <row r="343" spans="6:6" x14ac:dyDescent="0.25">
      <c r="F343" s="94"/>
    </row>
    <row r="344" spans="6:6" x14ac:dyDescent="0.25">
      <c r="F344" s="94"/>
    </row>
    <row r="345" spans="6:6" x14ac:dyDescent="0.25">
      <c r="F345" s="94"/>
    </row>
    <row r="346" spans="6:6" x14ac:dyDescent="0.25">
      <c r="F346" s="94"/>
    </row>
    <row r="347" spans="6:6" x14ac:dyDescent="0.25">
      <c r="F347" s="94"/>
    </row>
    <row r="348" spans="6:6" x14ac:dyDescent="0.25">
      <c r="F348" s="94"/>
    </row>
    <row r="349" spans="6:6" x14ac:dyDescent="0.25">
      <c r="F349" s="94"/>
    </row>
    <row r="350" spans="6:6" x14ac:dyDescent="0.25">
      <c r="F350" s="94"/>
    </row>
    <row r="351" spans="6:6" x14ac:dyDescent="0.25"/>
    <row r="352" spans="6:6"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sheetData>
  <sheetProtection algorithmName="SHA-512" hashValue="5tdrlAY8hHuqzoN8PdbC3umuDbxTc7LniCc7xIZM3zbqLn5Hw/PdoGFyqKL5GHwT/7LISF2+1t+TQIUGhea0ow==" saltValue="GJtBTk1y++rj9hnVHB+f1Q==" spinCount="100000" sheet="1" objects="1" scenarios="1" selectLockedCells="1"/>
  <conditionalFormatting sqref="H8:I32">
    <cfRule type="cellIs" dxfId="1" priority="19" operator="equal">
      <formula>0</formula>
    </cfRule>
    <cfRule type="cellIs" dxfId="0" priority="20" operator="greaterThan">
      <formula>0</formula>
    </cfRule>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3" ma:contentTypeDescription="Een nieuw document maken." ma:contentTypeScope="" ma:versionID="c7cf9dc23984c0ba7e7ea7092b36b2a1">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0bab44aa4355636a79167e66f58eed16"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a758d7d-2cfb-4b99-90af-5721d15a28f8}"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d99f15f-cf07-484e-a6b2-d764e48b776b">
      <Terms xmlns="http://schemas.microsoft.com/office/infopath/2007/PartnerControls"/>
    </lcf76f155ced4ddcb4097134ff3c332f>
    <TaxCatchAll xmlns="bba25a7a-e915-4276-833c-6575bc1da025" xsi:nil="true"/>
  </documentManagement>
</p:properties>
</file>

<file path=customXml/itemProps1.xml><?xml version="1.0" encoding="utf-8"?>
<ds:datastoreItem xmlns:ds="http://schemas.openxmlformats.org/officeDocument/2006/customXml" ds:itemID="{60AEC006-E160-49A4-9C51-803D5C634D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99f15f-cf07-484e-a6b2-d764e48b776b"/>
    <ds:schemaRef ds:uri="bba25a7a-e915-4276-833c-6575bc1da0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C22ACF-E44C-4E75-B405-0C78DE0F81B8}">
  <ds:schemaRefs>
    <ds:schemaRef ds:uri="http://schemas.microsoft.com/sharepoint/v3/contenttype/forms"/>
  </ds:schemaRefs>
</ds:datastoreItem>
</file>

<file path=customXml/itemProps3.xml><?xml version="1.0" encoding="utf-8"?>
<ds:datastoreItem xmlns:ds="http://schemas.openxmlformats.org/officeDocument/2006/customXml" ds:itemID="{82A84936-C8A1-42F4-8AB9-B5A1D82E4ADE}">
  <ds:schemaRefs>
    <ds:schemaRef ds:uri="http://schemas.microsoft.com/office/2006/metadata/properties"/>
    <ds:schemaRef ds:uri="http://schemas.microsoft.com/office/infopath/2007/PartnerControls"/>
    <ds:schemaRef ds:uri="5d75fdf1-ceb8-40e1-9447-032c03e88bfb"/>
    <ds:schemaRef ds:uri="2d99f15f-cf07-484e-a6b2-d764e48b776b"/>
    <ds:schemaRef ds:uri="bba25a7a-e915-4276-833c-6575bc1da02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Totaal blad</vt:lpstr>
      <vt:lpstr>Dienstverlening</vt:lpstr>
      <vt:lpstr>Te refurbishen meubilair</vt:lpstr>
      <vt:lpstr>Selectie refurbishment</vt:lpstr>
      <vt:lpstr>OTS</vt:lpstr>
      <vt:lpstr>OTS Werkplek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Mathias Foulon</dc:creator>
  <cp:keywords/>
  <dc:description/>
  <cp:lastModifiedBy>Kuling-Bakker, J (Jacqueline)</cp:lastModifiedBy>
  <cp:revision/>
  <dcterms:created xsi:type="dcterms:W3CDTF">2024-03-22T20:49:51Z</dcterms:created>
  <dcterms:modified xsi:type="dcterms:W3CDTF">2024-10-01T12:41:24Z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0x01010055D86B268DC18941817A99BA3EFC6952</vt:lpwstr>
  </property>
  <property fmtid="{D5CDD505-2E9C-101B-9397-08002B2CF9AE}" pid="3" name="MediaServiceImageTags">
    <vt:lpwstr/>
  </property>
</Properties>
</file>