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Webdiensten 2024/Aanbestedingsdocument en bijlagen/Concept/"/>
    </mc:Choice>
  </mc:AlternateContent>
  <xr:revisionPtr revIDLastSave="201" documentId="13_ncr:1_{6E497023-8AAB-9744-9989-1FFBEEF4F23E}" xr6:coauthVersionLast="47" xr6:coauthVersionMax="47" xr10:uidLastSave="{1AB8F318-C5EC-1C4B-8A1A-FEABEAB6012E}"/>
  <bookViews>
    <workbookView xWindow="32400" yWindow="500" windowWidth="42080" windowHeight="20380" xr2:uid="{26A0E56A-9CA4-EB40-BF12-5B4691CBE874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2" l="1"/>
  <c r="L19" i="2"/>
  <c r="L13" i="2"/>
  <c r="L21" i="2"/>
  <c r="L4" i="2"/>
  <c r="E8" i="2"/>
  <c r="B8" i="2"/>
  <c r="L7" i="2"/>
  <c r="B5" i="2"/>
  <c r="B6" i="2"/>
  <c r="C5" i="2"/>
  <c r="C6" i="2"/>
  <c r="D5" i="2"/>
  <c r="D6" i="2"/>
  <c r="E5" i="2"/>
  <c r="E6" i="2"/>
  <c r="F5" i="2"/>
  <c r="F6" i="2"/>
  <c r="G5" i="2"/>
  <c r="G6" i="2"/>
  <c r="H5" i="2"/>
  <c r="H6" i="2"/>
  <c r="I5" i="2"/>
  <c r="I6" i="2"/>
  <c r="J5" i="2"/>
  <c r="J6" i="2"/>
  <c r="K5" i="2"/>
  <c r="K6" i="2"/>
  <c r="L6" i="2"/>
  <c r="K8" i="2"/>
  <c r="J8" i="2"/>
  <c r="I8" i="2"/>
  <c r="G8" i="2"/>
  <c r="H8" i="2"/>
  <c r="F8" i="2"/>
  <c r="D8" i="2"/>
  <c r="C8" i="2"/>
  <c r="L16" i="2"/>
  <c r="G14" i="2"/>
  <c r="G15" i="2"/>
  <c r="I14" i="2"/>
  <c r="I15" i="2"/>
  <c r="K14" i="2"/>
  <c r="K15" i="2"/>
  <c r="L15" i="2"/>
  <c r="L14" i="2"/>
</calcChain>
</file>

<file path=xl/sharedStrings.xml><?xml version="1.0" encoding="utf-8"?>
<sst xmlns="http://schemas.openxmlformats.org/spreadsheetml/2006/main" count="52" uniqueCount="36">
  <si>
    <t xml:space="preserve">OPEN VRAGEN + TOELICHTING </t>
  </si>
  <si>
    <t xml:space="preserve">7.1.1	 PLAN VAN AANPAK IMPLEMENTATIE </t>
  </si>
  <si>
    <t>7.1.2 	SEO</t>
  </si>
  <si>
    <t>7.1.3 SUCCESMANAGEMENT/ PARTNERSCHAP</t>
  </si>
  <si>
    <t>7.1.4 	EXIT SITUATIE</t>
  </si>
  <si>
    <t>7.1.5 	CUSTOMER JOURNEY LLO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</si>
  <si>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</si>
  <si>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</si>
  <si>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</si>
  <si>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</si>
  <si>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</si>
  <si>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</si>
  <si>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</si>
  <si>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KNOCK OUT</t>
  </si>
  <si>
    <t>7.1.6  KOSTEN MEERWERK</t>
  </si>
  <si>
    <t>7.1.7	  MIGRATIE NAAR XM CLOUD</t>
  </si>
  <si>
    <t xml:space="preserve"> </t>
  </si>
  <si>
    <t>7.1.8 SLA
Zware incidenten</t>
  </si>
  <si>
    <t>7.1.8 SLA
Minder zware incidenten</t>
  </si>
  <si>
    <t>7.1.8  SLA
Kleine problemen</t>
  </si>
  <si>
    <t>Maximale hersteltijd kantoortijden</t>
  </si>
  <si>
    <t>1 uur</t>
  </si>
  <si>
    <t>2 uren</t>
  </si>
  <si>
    <t>4 uren</t>
  </si>
  <si>
    <t>8 uren</t>
  </si>
  <si>
    <t>3 uren</t>
  </si>
  <si>
    <t>6 uren</t>
  </si>
  <si>
    <t>12 uren</t>
  </si>
  <si>
    <t>24 uren</t>
  </si>
  <si>
    <t>7.1.8 Zware incidenten</t>
  </si>
  <si>
    <t>7.1.8 Minder zware incidenten</t>
  </si>
  <si>
    <t>7.1.8 Kleine problemen</t>
  </si>
  <si>
    <t>open vragen maximaal</t>
  </si>
  <si>
    <t>totale maximale score</t>
  </si>
  <si>
    <t>SLA tijden maximaal</t>
  </si>
  <si>
    <t>Indien inschrijver driemaal of meer matig scoort zal deze inschrijver worden uitgesloten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</si>
</sst>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_);[Red]\(&quot;€&quot;\ #,##0.00\)"/>
    <numFmt numFmtId="44" formatCode="_(&quot;€&quot;\ * #,##0.00_);_(&quot;€&quot;\ * \(#,##0.00\);_(&quot;€&quot;\ * &quot;-&quot;??_);_(@_)"/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Raleway"/>
    </font>
    <font>
      <b/>
      <sz val="10"/>
      <color rgb="FF000000"/>
      <name val="Raleway"/>
    </font>
    <font>
      <sz val="10"/>
      <color theme="1"/>
      <name val="Raleway"/>
    </font>
    <font>
      <sz val="9"/>
      <color rgb="FF000000"/>
      <name val="Raleway"/>
    </font>
    <font>
      <sz val="9"/>
      <color theme="1"/>
      <name val="Raleway"/>
    </font>
    <font>
      <b/>
      <sz val="9"/>
      <color theme="0"/>
      <name val="Raleway"/>
    </font>
    <font>
      <b/>
      <sz val="9"/>
      <color rgb="FF000000"/>
      <name val="Raleway"/>
    </font>
    <font>
      <b/>
      <sz val="9"/>
      <color rgb="FFFFFFFF"/>
      <name val="Raleway"/>
    </font>
    <font>
      <b/>
      <sz val="9"/>
      <color rgb="FFFF0000"/>
      <name val="Raleway"/>
    </font>
    <font>
      <b/>
      <sz val="9"/>
      <color theme="1"/>
      <name val="Raleway"/>
    </font>
    <font>
      <sz val="9"/>
      <color rgb="FFFF0000"/>
      <name val="Raleway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8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164" fontId="3" fillId="2" borderId="6" xfId="0" applyNumberFormat="1" applyFont="1" applyFill="1" applyBorder="1" applyAlignment="1">
      <alignment horizontal="justify" vertical="center" wrapText="1"/>
    </xf>
    <xf numFmtId="164" fontId="5" fillId="6" borderId="1" xfId="0" applyNumberFormat="1" applyFont="1" applyFill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9" fillId="3" borderId="1" xfId="0" applyFont="1" applyFill="1" applyBorder="1" applyAlignment="1">
      <alignment horizontal="justify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justify" vertical="center" wrapText="1"/>
    </xf>
    <xf numFmtId="9" fontId="9" fillId="4" borderId="1" xfId="1" applyFont="1" applyFill="1" applyBorder="1" applyAlignment="1">
      <alignment horizontal="center" vertical="center" wrapText="1"/>
    </xf>
    <xf numFmtId="9" fontId="7" fillId="0" borderId="1" xfId="1" applyFont="1" applyBorder="1"/>
    <xf numFmtId="8" fontId="7" fillId="2" borderId="1" xfId="0" applyNumberFormat="1" applyFont="1" applyFill="1" applyBorder="1" applyAlignment="1">
      <alignment horizontal="center" vertical="center" wrapText="1"/>
    </xf>
    <xf numFmtId="8" fontId="7" fillId="6" borderId="1" xfId="0" applyNumberFormat="1" applyFont="1" applyFill="1" applyBorder="1"/>
    <xf numFmtId="8" fontId="6" fillId="2" borderId="2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/>
    <xf numFmtId="164" fontId="7" fillId="0" borderId="0" xfId="0" applyNumberFormat="1" applyFont="1"/>
    <xf numFmtId="0" fontId="11" fillId="2" borderId="2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2" fillId="0" borderId="0" xfId="0" applyFont="1"/>
    <xf numFmtId="44" fontId="12" fillId="0" borderId="0" xfId="2" applyFont="1"/>
    <xf numFmtId="44" fontId="7" fillId="0" borderId="0" xfId="2" applyFont="1"/>
    <xf numFmtId="44" fontId="7" fillId="0" borderId="7" xfId="2" applyFont="1" applyBorder="1"/>
    <xf numFmtId="0" fontId="7" fillId="0" borderId="7" xfId="0" applyFont="1" applyBorder="1"/>
    <xf numFmtId="0" fontId="13" fillId="0" borderId="0" xfId="0" applyFont="1"/>
    <xf numFmtId="8" fontId="7" fillId="10" borderId="1" xfId="0" applyNumberFormat="1" applyFont="1" applyFill="1" applyBorder="1" applyAlignment="1">
      <alignment horizontal="right" vertical="center"/>
    </xf>
    <xf numFmtId="44" fontId="7" fillId="0" borderId="7" xfId="2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209341</xdr:rowOff>
    </xdr:from>
    <xdr:to>
      <xdr:col>1</xdr:col>
      <xdr:colOff>1114804</xdr:colOff>
      <xdr:row>2</xdr:row>
      <xdr:rowOff>8374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2A3E0E7-4638-CE46-8875-CFB65858F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341"/>
          <a:ext cx="228246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P23"/>
  <sheetViews>
    <sheetView showGridLines="0" tabSelected="1" zoomScale="130" zoomScaleNormal="130" workbookViewId="0">
      <selection activeCell="L24" sqref="L24"/>
    </sheetView>
  </sheetViews>
  <sheetFormatPr baseColWidth="10" defaultColWidth="11" defaultRowHeight="12" x14ac:dyDescent="0.15"/>
  <cols>
    <col min="1" max="1" width="15.33203125" style="8" customWidth="1"/>
    <col min="2" max="14" width="18.83203125" style="8" customWidth="1"/>
    <col min="15" max="15" width="15.83203125" style="8" customWidth="1"/>
    <col min="16" max="16384" width="11" style="8"/>
  </cols>
  <sheetData>
    <row r="1" spans="1:16" ht="17" customHeight="1" thickBo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59" customHeight="1" thickBot="1" x14ac:dyDescent="0.2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6" ht="70" customHeight="1" thickBot="1" x14ac:dyDescent="0.2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14</v>
      </c>
      <c r="H3" s="11" t="s">
        <v>15</v>
      </c>
      <c r="I3" s="1" t="s">
        <v>17</v>
      </c>
      <c r="J3" s="1" t="s">
        <v>18</v>
      </c>
      <c r="K3" s="1" t="s">
        <v>19</v>
      </c>
      <c r="L3" s="12" t="s">
        <v>6</v>
      </c>
    </row>
    <row r="4" spans="1:16" ht="14" thickBot="1" x14ac:dyDescent="0.2">
      <c r="A4" s="13" t="s">
        <v>7</v>
      </c>
      <c r="B4" s="14">
        <v>0.05</v>
      </c>
      <c r="C4" s="14">
        <v>0.1</v>
      </c>
      <c r="D4" s="14">
        <v>0.2</v>
      </c>
      <c r="E4" s="14">
        <v>0.05</v>
      </c>
      <c r="F4" s="14">
        <v>0.15</v>
      </c>
      <c r="G4" s="14">
        <v>0.1</v>
      </c>
      <c r="H4" s="14">
        <v>0.15</v>
      </c>
      <c r="I4" s="14">
        <v>0.1</v>
      </c>
      <c r="J4" s="14">
        <v>0.05</v>
      </c>
      <c r="K4" s="14">
        <v>0.05</v>
      </c>
      <c r="L4" s="15">
        <f>SUM(B4:K4)</f>
        <v>1</v>
      </c>
    </row>
    <row r="5" spans="1:16" ht="14" thickBot="1" x14ac:dyDescent="0.2">
      <c r="A5" s="9" t="s">
        <v>8</v>
      </c>
      <c r="B5" s="16">
        <f>B4*L5</f>
        <v>15000</v>
      </c>
      <c r="C5" s="16">
        <f>C4*L5</f>
        <v>30000</v>
      </c>
      <c r="D5" s="16">
        <f>D4*L5</f>
        <v>60000</v>
      </c>
      <c r="E5" s="16">
        <f>E4*L5</f>
        <v>15000</v>
      </c>
      <c r="F5" s="16">
        <f>F4*L5</f>
        <v>45000</v>
      </c>
      <c r="G5" s="16">
        <f>G4*L5</f>
        <v>30000</v>
      </c>
      <c r="H5" s="16">
        <f>H4*L5</f>
        <v>45000</v>
      </c>
      <c r="I5" s="16">
        <f>I4*L5</f>
        <v>30000</v>
      </c>
      <c r="J5" s="16">
        <f>J4*L5</f>
        <v>15000</v>
      </c>
      <c r="K5" s="16">
        <f>L5*K4</f>
        <v>15000</v>
      </c>
      <c r="L5" s="17">
        <v>300000</v>
      </c>
    </row>
    <row r="6" spans="1:16" ht="14" thickBot="1" x14ac:dyDescent="0.2">
      <c r="A6" s="9" t="s">
        <v>9</v>
      </c>
      <c r="B6" s="18">
        <f>B5*0.9</f>
        <v>13500</v>
      </c>
      <c r="C6" s="18">
        <f t="shared" ref="C6:H6" si="0">C5*0.9</f>
        <v>27000</v>
      </c>
      <c r="D6" s="18">
        <f t="shared" si="0"/>
        <v>54000</v>
      </c>
      <c r="E6" s="18">
        <f t="shared" si="0"/>
        <v>13500</v>
      </c>
      <c r="F6" s="18">
        <f t="shared" si="0"/>
        <v>40500</v>
      </c>
      <c r="G6" s="18">
        <f t="shared" si="0"/>
        <v>27000</v>
      </c>
      <c r="H6" s="18">
        <f t="shared" si="0"/>
        <v>40500</v>
      </c>
      <c r="I6" s="18">
        <f t="shared" ref="I6" si="1">I5*0.9</f>
        <v>27000</v>
      </c>
      <c r="J6" s="18">
        <f t="shared" ref="J6" si="2">J5*0.9</f>
        <v>13500</v>
      </c>
      <c r="K6" s="18">
        <f t="shared" ref="K6" si="3">K5*0.9</f>
        <v>13500</v>
      </c>
      <c r="L6" s="17">
        <f>SUM(B6:K6)</f>
        <v>270000</v>
      </c>
      <c r="M6" s="20"/>
      <c r="N6" s="20"/>
    </row>
    <row r="7" spans="1:16" ht="14" thickBot="1" x14ac:dyDescent="0.2">
      <c r="A7" s="9" t="s">
        <v>10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7">
        <f>SUM(B7:K7)</f>
        <v>0</v>
      </c>
      <c r="M7" s="20"/>
      <c r="N7" s="20"/>
    </row>
    <row r="8" spans="1:16" ht="14" thickBot="1" x14ac:dyDescent="0.2">
      <c r="A8" s="9" t="s">
        <v>11</v>
      </c>
      <c r="B8" s="18">
        <f>-B5*2</f>
        <v>-30000</v>
      </c>
      <c r="C8" s="18">
        <f t="shared" ref="C8:H8" si="4">-C5*3</f>
        <v>-90000</v>
      </c>
      <c r="D8" s="18">
        <f t="shared" si="4"/>
        <v>-180000</v>
      </c>
      <c r="E8" s="18">
        <f>-E5*2</f>
        <v>-30000</v>
      </c>
      <c r="F8" s="18">
        <f t="shared" si="4"/>
        <v>-135000</v>
      </c>
      <c r="G8" s="18">
        <f t="shared" si="4"/>
        <v>-90000</v>
      </c>
      <c r="H8" s="18">
        <f t="shared" si="4"/>
        <v>-135000</v>
      </c>
      <c r="I8" s="18">
        <f t="shared" ref="I8:K8" si="5">-I5*3</f>
        <v>-90000</v>
      </c>
      <c r="J8" s="18">
        <f t="shared" si="5"/>
        <v>-45000</v>
      </c>
      <c r="K8" s="18">
        <f t="shared" si="5"/>
        <v>-45000</v>
      </c>
      <c r="L8" s="19"/>
      <c r="M8" s="20"/>
      <c r="N8" s="20"/>
    </row>
    <row r="9" spans="1:16" ht="14" thickBot="1" x14ac:dyDescent="0.2">
      <c r="A9" s="9" t="s">
        <v>12</v>
      </c>
      <c r="B9" s="21" t="s">
        <v>13</v>
      </c>
      <c r="C9" s="21" t="s">
        <v>13</v>
      </c>
      <c r="D9" s="21" t="s">
        <v>13</v>
      </c>
      <c r="E9" s="21" t="s">
        <v>13</v>
      </c>
      <c r="F9" s="21" t="s">
        <v>13</v>
      </c>
      <c r="G9" s="21" t="s">
        <v>13</v>
      </c>
      <c r="H9" s="21" t="s">
        <v>13</v>
      </c>
      <c r="I9" s="21" t="s">
        <v>13</v>
      </c>
      <c r="J9" s="21" t="s">
        <v>13</v>
      </c>
      <c r="K9" s="21" t="s">
        <v>13</v>
      </c>
      <c r="L9" s="22"/>
    </row>
    <row r="10" spans="1:16" x14ac:dyDescent="0.15">
      <c r="I10" s="8" t="s">
        <v>16</v>
      </c>
    </row>
    <row r="11" spans="1:16" ht="13" thickBot="1" x14ac:dyDescent="0.2">
      <c r="B11" s="28" t="s">
        <v>35</v>
      </c>
    </row>
    <row r="12" spans="1:16" s="23" customFormat="1" ht="49" customHeight="1" thickBot="1" x14ac:dyDescent="0.2">
      <c r="F12" s="2" t="s">
        <v>20</v>
      </c>
      <c r="G12" s="3" t="s">
        <v>29</v>
      </c>
      <c r="H12" s="2" t="s">
        <v>20</v>
      </c>
      <c r="I12" s="3" t="s">
        <v>30</v>
      </c>
      <c r="J12" s="2" t="s">
        <v>20</v>
      </c>
      <c r="K12" s="3" t="s">
        <v>31</v>
      </c>
      <c r="L12" s="12" t="s">
        <v>6</v>
      </c>
      <c r="M12" s="24"/>
      <c r="N12" s="24"/>
    </row>
    <row r="13" spans="1:16" ht="15" thickBot="1" x14ac:dyDescent="0.2">
      <c r="F13" s="4" t="s">
        <v>21</v>
      </c>
      <c r="G13" s="5">
        <v>20000</v>
      </c>
      <c r="H13" s="4" t="s">
        <v>22</v>
      </c>
      <c r="I13" s="5">
        <v>10000</v>
      </c>
      <c r="J13" s="4" t="s">
        <v>22</v>
      </c>
      <c r="K13" s="5">
        <v>5000</v>
      </c>
      <c r="L13" s="6">
        <f>G13+I13+K13</f>
        <v>35000</v>
      </c>
      <c r="M13" s="25"/>
      <c r="O13" s="25"/>
      <c r="P13" s="25"/>
    </row>
    <row r="14" spans="1:16" ht="15" thickBot="1" x14ac:dyDescent="0.2">
      <c r="F14" s="4" t="s">
        <v>22</v>
      </c>
      <c r="G14" s="5">
        <f>G13/2</f>
        <v>10000</v>
      </c>
      <c r="H14" s="4" t="s">
        <v>23</v>
      </c>
      <c r="I14" s="5">
        <f>I13/2</f>
        <v>5000</v>
      </c>
      <c r="J14" s="4" t="s">
        <v>24</v>
      </c>
      <c r="K14" s="5">
        <f>K13/2</f>
        <v>2500</v>
      </c>
      <c r="L14" s="6">
        <f>A14+G14+I14+K14</f>
        <v>17500</v>
      </c>
      <c r="M14" s="25"/>
      <c r="O14" s="25"/>
      <c r="P14" s="25"/>
    </row>
    <row r="15" spans="1:16" ht="15" thickBot="1" x14ac:dyDescent="0.2">
      <c r="F15" s="4" t="s">
        <v>25</v>
      </c>
      <c r="G15" s="5">
        <f>G14/2</f>
        <v>5000</v>
      </c>
      <c r="H15" s="4" t="s">
        <v>26</v>
      </c>
      <c r="I15" s="5">
        <f>I14/2</f>
        <v>2500</v>
      </c>
      <c r="J15" s="4" t="s">
        <v>27</v>
      </c>
      <c r="K15" s="5">
        <f>K14/2</f>
        <v>1250</v>
      </c>
      <c r="L15" s="6">
        <f>A15+G15+I15+K15</f>
        <v>8750</v>
      </c>
      <c r="M15" s="25"/>
      <c r="O15" s="25"/>
      <c r="P15" s="25"/>
    </row>
    <row r="16" spans="1:16" ht="15" thickBot="1" x14ac:dyDescent="0.2">
      <c r="F16" s="4" t="s">
        <v>23</v>
      </c>
      <c r="G16" s="5">
        <v>0</v>
      </c>
      <c r="H16" s="4" t="s">
        <v>24</v>
      </c>
      <c r="I16" s="5">
        <v>0</v>
      </c>
      <c r="J16" s="4" t="s">
        <v>28</v>
      </c>
      <c r="K16" s="5">
        <v>0</v>
      </c>
      <c r="L16" s="6">
        <f>A16+G16+I16+K16</f>
        <v>0</v>
      </c>
      <c r="M16" s="25"/>
      <c r="O16" s="25"/>
      <c r="P16" s="25"/>
    </row>
    <row r="17" spans="6:16" x14ac:dyDescent="0.15">
      <c r="F17" s="25"/>
      <c r="G17" s="25"/>
      <c r="H17" s="25"/>
      <c r="I17" s="25"/>
      <c r="J17" s="25"/>
      <c r="K17" s="25"/>
      <c r="L17" s="25"/>
      <c r="M17" s="25"/>
      <c r="O17" s="25"/>
      <c r="P17" s="25"/>
    </row>
    <row r="18" spans="6:16" ht="13" thickBot="1" x14ac:dyDescent="0.2">
      <c r="F18" s="25"/>
      <c r="G18" s="25"/>
      <c r="H18" s="25"/>
      <c r="I18" s="25"/>
      <c r="J18" s="25"/>
      <c r="K18" s="25"/>
      <c r="L18" s="25"/>
      <c r="M18" s="25"/>
      <c r="O18" s="25"/>
      <c r="P18" s="25"/>
    </row>
    <row r="19" spans="6:16" ht="13" thickBot="1" x14ac:dyDescent="0.2">
      <c r="F19" s="25"/>
      <c r="G19" s="25"/>
      <c r="H19" s="25"/>
      <c r="I19" s="25"/>
      <c r="J19" s="25"/>
      <c r="K19" s="30" t="s">
        <v>32</v>
      </c>
      <c r="L19" s="17">
        <f>L5</f>
        <v>300000</v>
      </c>
      <c r="M19" s="25"/>
      <c r="O19" s="25"/>
      <c r="P19" s="25"/>
    </row>
    <row r="20" spans="6:16" ht="13" thickBot="1" x14ac:dyDescent="0.2">
      <c r="F20" s="25"/>
      <c r="G20" s="25"/>
      <c r="H20" s="25"/>
      <c r="I20" s="25"/>
      <c r="J20" s="25"/>
      <c r="K20" s="30"/>
      <c r="L20" s="26"/>
      <c r="M20" s="25"/>
      <c r="O20" s="25"/>
      <c r="P20" s="25"/>
    </row>
    <row r="21" spans="6:16" ht="13" thickBot="1" x14ac:dyDescent="0.2">
      <c r="K21" s="31" t="s">
        <v>34</v>
      </c>
      <c r="L21" s="17">
        <f>L13</f>
        <v>35000</v>
      </c>
    </row>
    <row r="22" spans="6:16" ht="13" thickBot="1" x14ac:dyDescent="0.2">
      <c r="K22" s="31"/>
      <c r="L22" s="27"/>
    </row>
    <row r="23" spans="6:16" ht="27" customHeight="1" thickBot="1" x14ac:dyDescent="0.2">
      <c r="K23" s="31" t="s">
        <v>33</v>
      </c>
      <c r="L23" s="29">
        <f>L19+L21</f>
        <v>335000</v>
      </c>
    </row>
  </sheetData>
  <sheetProtection algorithmName="SHA-512" hashValue="l0uHgKidGre9GTEa6nhmv09R1g/TnT8XsxuL0/lww3bZUhvx6pmAwr/ZTCSXjC6bsAzBvGOAcHsVZT2QyV/rfQ==" saltValue="E+hJZcqNN9vvhzN1rlAfCw==" spinCount="100000" sheet="1" objects="1" scenarios="1"/>
  <mergeCells count="1">
    <mergeCell ref="A2:L2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66B178-8FAC-4DBF-BF1B-BAC8D51BB1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5AB9E-E976-44B0-B53D-0EAFBCE64753}">
  <ds:schemaRefs>
    <ds:schemaRef ds:uri="cdfd6af9-2027-427e-aee7-f2f3dc2ea940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4d4ff2e-cf62-40b0-a5cf-f8c6524922a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9012CF-9628-452A-833E-AAFF54270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2020-03-23T12:24:07Z</dcterms:created>
  <dcterms:modified xsi:type="dcterms:W3CDTF">2024-03-18T14:56:28Z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  <property fmtid="{D5CDD505-2E9C-101B-9397-08002B2CF9AE}" pid="3" name="MediaServiceImageTags">
    <vt:lpwstr/>
  </property>
</Properties>
</file>