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1"/>
  <workbookPr filterPrivacy="1" codeName="ThisWorkbook" autoCompressPictures="0"/>
  <xr:revisionPtr revIDLastSave="221" documentId="13_ncr:1_{242FD78E-9C88-B943-8D09-8B1C8AB4E9E9}" xr6:coauthVersionLast="47" xr6:coauthVersionMax="47" xr10:uidLastSave="{95AED9B5-E0BB-AF47-92AB-9DD17FD8F2D9}"/>
  <bookViews>
    <workbookView xWindow="32040" yWindow="500" windowWidth="34160" windowHeight="19700" activeTab="5" xr2:uid="{00000000-000D-0000-FFFF-FFFF00000000}"/>
  </bookViews>
  <sheets>
    <sheet name="Beoordelen open vragen" sheetId="6" r:id="rId1"/>
    <sheet name="Beoordelaar 1" sheetId="7" r:id="rId2"/>
    <sheet name="Beoordelaar 2" sheetId="15" r:id="rId3"/>
    <sheet name="Beoordelaar 3" sheetId="16" r:id="rId4"/>
    <sheet name="Consensus" sheetId="9" r:id="rId5"/>
    <sheet name="Eindscores" sheetId="17" r:id="rId6"/>
  </sheets>
  <definedNames>
    <definedName name="Score">'Beoordelen open vragen'!$A$23:$A$28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5" i="17" l="1"/>
  <c r="E5" i="17"/>
  <c r="C5" i="17"/>
  <c r="J53" i="9"/>
  <c r="G53" i="9"/>
  <c r="D53" i="9"/>
  <c r="J52" i="9"/>
  <c r="G52" i="9"/>
  <c r="D52" i="9"/>
  <c r="J47" i="9"/>
  <c r="G47" i="9"/>
  <c r="D47" i="9"/>
  <c r="J42" i="9" l="1"/>
  <c r="G42" i="9"/>
  <c r="D42" i="9"/>
  <c r="J37" i="9"/>
  <c r="G37" i="9"/>
  <c r="D37" i="9"/>
  <c r="J32" i="9"/>
  <c r="G32" i="9"/>
  <c r="D32" i="9"/>
  <c r="J27" i="9"/>
  <c r="G27" i="9"/>
  <c r="D27" i="9"/>
  <c r="J22" i="9"/>
  <c r="G22" i="9"/>
  <c r="D22" i="9"/>
  <c r="J17" i="9"/>
  <c r="G17" i="9"/>
  <c r="D17" i="9"/>
  <c r="J12" i="9"/>
  <c r="G12" i="9"/>
  <c r="D12" i="9"/>
  <c r="J7" i="9"/>
  <c r="G7" i="9"/>
  <c r="D7" i="9"/>
  <c r="J50" i="9"/>
  <c r="J49" i="9"/>
  <c r="J48" i="9"/>
  <c r="G50" i="9"/>
  <c r="G49" i="9"/>
  <c r="G48" i="9"/>
  <c r="D50" i="9"/>
  <c r="D49" i="9"/>
  <c r="D48" i="9"/>
  <c r="J45" i="9"/>
  <c r="J44" i="9"/>
  <c r="J43" i="9"/>
  <c r="G45" i="9"/>
  <c r="G44" i="9"/>
  <c r="G43" i="9"/>
  <c r="D45" i="9"/>
  <c r="D44" i="9"/>
  <c r="D43" i="9"/>
  <c r="J40" i="9"/>
  <c r="J39" i="9"/>
  <c r="J38" i="9"/>
  <c r="G40" i="9"/>
  <c r="G39" i="9"/>
  <c r="G38" i="9"/>
  <c r="D40" i="9"/>
  <c r="D39" i="9"/>
  <c r="D38" i="9"/>
  <c r="A48" i="9"/>
  <c r="A43" i="9"/>
  <c r="A38" i="9"/>
  <c r="B50" i="9"/>
  <c r="B49" i="9"/>
  <c r="B48" i="9"/>
  <c r="B45" i="9"/>
  <c r="B44" i="9"/>
  <c r="B43" i="9"/>
  <c r="B40" i="9"/>
  <c r="B39" i="9"/>
  <c r="B38" i="9"/>
  <c r="A22" i="16"/>
  <c r="A21" i="16"/>
  <c r="A20" i="16"/>
  <c r="A19" i="16"/>
  <c r="A18" i="16"/>
  <c r="A17" i="16"/>
  <c r="A22" i="15"/>
  <c r="A21" i="15"/>
  <c r="A20" i="15"/>
  <c r="A19" i="15"/>
  <c r="A18" i="15"/>
  <c r="A17" i="15"/>
  <c r="A22" i="7"/>
  <c r="A21" i="7"/>
  <c r="A20" i="7"/>
  <c r="A19" i="7"/>
  <c r="A18" i="7"/>
  <c r="A17" i="7"/>
  <c r="I1" i="16"/>
  <c r="F1" i="16"/>
  <c r="C1" i="16"/>
  <c r="I1" i="15"/>
  <c r="F1" i="15"/>
  <c r="C1" i="15"/>
  <c r="J35" i="9" l="1"/>
  <c r="J34" i="9"/>
  <c r="J28" i="9"/>
  <c r="G35" i="9"/>
  <c r="G34" i="9"/>
  <c r="G28" i="9"/>
  <c r="D35" i="9"/>
  <c r="D34" i="9"/>
  <c r="D33" i="9"/>
  <c r="A16" i="16"/>
  <c r="A15" i="16"/>
  <c r="A14" i="16"/>
  <c r="A13" i="16"/>
  <c r="A12" i="16"/>
  <c r="A11" i="16"/>
  <c r="A10" i="16"/>
  <c r="A9" i="16"/>
  <c r="A8" i="16"/>
  <c r="A7" i="16"/>
  <c r="A6" i="16"/>
  <c r="A5" i="16"/>
  <c r="A4" i="16"/>
  <c r="A3" i="16"/>
  <c r="A16" i="15"/>
  <c r="A15" i="15"/>
  <c r="A14" i="15"/>
  <c r="A13" i="15"/>
  <c r="A12" i="15"/>
  <c r="A11" i="15"/>
  <c r="A10" i="15"/>
  <c r="A9" i="15"/>
  <c r="A8" i="15"/>
  <c r="A7" i="15"/>
  <c r="A6" i="15"/>
  <c r="A5" i="15"/>
  <c r="A4" i="15"/>
  <c r="A3" i="15"/>
  <c r="A15" i="7"/>
  <c r="A13" i="7"/>
  <c r="A11" i="7"/>
  <c r="A9" i="7"/>
  <c r="A7" i="7"/>
  <c r="A5" i="7"/>
  <c r="A3" i="7"/>
  <c r="D28" i="9"/>
  <c r="D3" i="9"/>
  <c r="A33" i="9"/>
  <c r="A28" i="9"/>
  <c r="A23" i="9"/>
  <c r="A18" i="9"/>
  <c r="A13" i="9"/>
  <c r="A8" i="9"/>
  <c r="A3" i="9"/>
  <c r="J2" i="9" l="1"/>
  <c r="G2" i="9"/>
  <c r="D2" i="9"/>
  <c r="B35" i="9"/>
  <c r="B34" i="9"/>
  <c r="B33" i="9"/>
  <c r="B30" i="9"/>
  <c r="B29" i="9"/>
  <c r="B28" i="9"/>
  <c r="B25" i="9"/>
  <c r="B24" i="9"/>
  <c r="B23" i="9"/>
  <c r="B20" i="9"/>
  <c r="B19" i="9"/>
  <c r="B18" i="9"/>
  <c r="B15" i="9"/>
  <c r="B14" i="9"/>
  <c r="B13" i="9"/>
  <c r="B10" i="9"/>
  <c r="B9" i="9"/>
  <c r="B8" i="9"/>
  <c r="A1" i="9"/>
  <c r="A16" i="7"/>
  <c r="A14" i="7"/>
  <c r="A12" i="7"/>
  <c r="A10" i="7"/>
  <c r="A8" i="7"/>
  <c r="A6" i="7"/>
  <c r="A4" i="7"/>
  <c r="J15" i="9"/>
  <c r="J14" i="9"/>
  <c r="J13" i="9"/>
  <c r="G15" i="9"/>
  <c r="G14" i="9"/>
  <c r="G13" i="9"/>
  <c r="D15" i="9"/>
  <c r="D14" i="9"/>
  <c r="D13" i="9"/>
  <c r="J33" i="9"/>
  <c r="J30" i="9"/>
  <c r="J29" i="9"/>
  <c r="J25" i="9"/>
  <c r="J24" i="9"/>
  <c r="J23" i="9"/>
  <c r="G33" i="9"/>
  <c r="G30" i="9"/>
  <c r="G29" i="9"/>
  <c r="G25" i="9"/>
  <c r="G24" i="9"/>
  <c r="G23" i="9"/>
  <c r="D30" i="9"/>
  <c r="D29" i="9"/>
  <c r="D25" i="9"/>
  <c r="D24" i="9"/>
  <c r="D23" i="9"/>
  <c r="J20" i="9"/>
  <c r="J19" i="9"/>
  <c r="J18" i="9"/>
  <c r="J10" i="9"/>
  <c r="J9" i="9"/>
  <c r="J8" i="9"/>
  <c r="J5" i="9"/>
  <c r="J4" i="9"/>
  <c r="J3" i="9"/>
  <c r="G20" i="9"/>
  <c r="G19" i="9"/>
  <c r="G18" i="9"/>
  <c r="G10" i="9"/>
  <c r="G9" i="9"/>
  <c r="G8" i="9"/>
  <c r="G5" i="9"/>
  <c r="G4" i="9"/>
  <c r="G3" i="9"/>
  <c r="D20" i="9"/>
  <c r="D19" i="9"/>
  <c r="D18" i="9"/>
  <c r="D9" i="9"/>
  <c r="D10" i="9"/>
  <c r="D8" i="9"/>
  <c r="D5" i="9"/>
  <c r="D4" i="9"/>
  <c r="C3" i="17" l="1"/>
  <c r="C9" i="17" s="1"/>
  <c r="E3" i="17"/>
  <c r="E9" i="17" s="1"/>
  <c r="G3" i="17"/>
  <c r="G9" i="17" s="1"/>
</calcChain>
</file>

<file path=xl/sharedStrings.xml><?xml version="1.0" encoding="utf-8"?>
<sst xmlns="http://schemas.openxmlformats.org/spreadsheetml/2006/main" count="321" uniqueCount="42">
  <si>
    <t>Goed</t>
  </si>
  <si>
    <t>Voldoende</t>
  </si>
  <si>
    <t>Matig</t>
  </si>
  <si>
    <t>Onvoldoende</t>
  </si>
  <si>
    <t>Beoordelaar 1: &lt;&lt;&gt;&gt;</t>
  </si>
  <si>
    <t>Inschrijver 1</t>
  </si>
  <si>
    <t>Inschrijver 2</t>
  </si>
  <si>
    <t>Inschrijver 3</t>
  </si>
  <si>
    <t>Vraag</t>
  </si>
  <si>
    <t>Score:</t>
  </si>
  <si>
    <t>&lt;MOTIVATIE&gt;</t>
  </si>
  <si>
    <t>Beoordelaar 2: &lt;&lt;&gt;&gt;</t>
  </si>
  <si>
    <t>Beoordelaar 3: &lt;&lt;&gt;&gt;</t>
  </si>
  <si>
    <t>Beoordelaar 1</t>
  </si>
  <si>
    <t>&lt;Motivatie&gt;</t>
  </si>
  <si>
    <t>Beoordelaar 2</t>
  </si>
  <si>
    <t>Beoordelaar 3</t>
  </si>
  <si>
    <t>Consensus:</t>
  </si>
  <si>
    <t>Totaal behaalde waarde subcriterium open vragen:</t>
  </si>
  <si>
    <t>Totaalwaarde criterium kwaliteit</t>
  </si>
  <si>
    <t>Onderdeel</t>
  </si>
  <si>
    <t>6.1 Open vragen + toelichting</t>
  </si>
  <si>
    <t>Totaal behaalde waarde criterium kwaliteit:</t>
  </si>
  <si>
    <t>Totaal behaalde waarde criterium prijs:</t>
  </si>
  <si>
    <t>FICTIEVE EINDWAARDE (prijs -/- kwaliteit):</t>
  </si>
  <si>
    <t xml:space="preserve">Zie bijlage 7 'kwaliteit'. </t>
  </si>
  <si>
    <t>Om de kwaliteit en toegevoegde waarde van de Inschrijver(s) te kunnen beoordelen dient Inschrijver haar kwaliteit aan te tonen en meerwaarde uit te werken conform onderstaande open vragen.</t>
  </si>
  <si>
    <t>Beoordeling open vragen</t>
  </si>
  <si>
    <t>7.1.1 PLAN VAN AANPAK IMPLEMENTATIE</t>
  </si>
  <si>
    <t>7.1.2 SEO</t>
  </si>
  <si>
    <t>7.1.3 SUCCESMANAGEMENT/PARTNERSCHAP</t>
  </si>
  <si>
    <t>7.1.4 EXIT SITUATIE</t>
  </si>
  <si>
    <t>7.1.5 CUSTOMER JOURNEY LLO</t>
  </si>
  <si>
    <t>7.1.6 KOSTEN MEERWERK</t>
  </si>
  <si>
    <t>7.1.7 MIGRATIE NAAR XM CLOUD</t>
  </si>
  <si>
    <t>7.1.8 MINDER ZWARE INCIDENTEN</t>
  </si>
  <si>
    <t>7.1.8 ZWARE INCIDENTEN</t>
  </si>
  <si>
    <t>7.1.8 KLEINE PROBLEMEN</t>
  </si>
  <si>
    <t>Behaalde waarde:</t>
  </si>
  <si>
    <t>Uitmuntend</t>
  </si>
  <si>
    <t xml:space="preserve">Zie bijlage 7 'kwaliteit' en Formulier D. </t>
  </si>
  <si>
    <t>Waarde Formulier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</si>
</sst>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quot;€&quot;\ \-#,##0"/>
    <numFmt numFmtId="165" formatCode="&quot;€&quot;\ #,##0_-"/>
    <numFmt numFmtId="166" formatCode="#,##0.00_ ;\-#,##0.00\ "/>
    <numFmt numFmtId="167" formatCode="#,##0_ ;\-#,##0\ "/>
    <numFmt numFmtId="168" formatCode="&quot;€&quot;\ #,##0.00"/>
    <numFmt numFmtId="169" formatCode="&quot;€&quot;\ #,##0.0000"/>
  </numFmts>
  <fonts count="19"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sz val="9"/>
      <color theme="1"/>
      <name val="Verdana"/>
      <family val="2"/>
    </font>
    <font>
      <b/>
      <sz val="10"/>
      <name val="Verdana"/>
      <family val="2"/>
    </font>
    <font>
      <b/>
      <sz val="10"/>
      <color theme="0"/>
      <name val="Verdana"/>
      <family val="2"/>
    </font>
    <font>
      <b/>
      <sz val="11"/>
      <color theme="1"/>
      <name val="Verdana"/>
      <family val="2"/>
    </font>
    <font>
      <b/>
      <sz val="12"/>
      <color theme="1"/>
      <name val="Calibri"/>
      <family val="2"/>
      <scheme val="minor"/>
    </font>
    <font>
      <sz val="10"/>
      <color theme="1"/>
      <name val="Calibri"/>
      <family val="2"/>
      <scheme val="minor"/>
    </font>
    <font>
      <b/>
      <sz val="9"/>
      <color theme="1"/>
      <name val="Verdana"/>
      <family val="2"/>
    </font>
    <font>
      <sz val="10"/>
      <color rgb="FF454545"/>
      <name val="Helvetica Neue"/>
      <family val="2"/>
    </font>
    <font>
      <sz val="8"/>
      <name val="Calibri"/>
      <family val="2"/>
      <scheme val="minor"/>
    </font>
    <font>
      <sz val="11"/>
      <color theme="1"/>
      <name val="Verdana"/>
      <family val="2"/>
    </font>
    <font>
      <sz val="9"/>
      <color theme="1"/>
      <name val="Calibri"/>
      <family val="2"/>
      <scheme val="minor"/>
    </font>
    <font>
      <sz val="9"/>
      <color theme="6" tint="0.39997558519241921"/>
      <name val="Verdana"/>
      <family val="2"/>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6"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94">
    <xf numFmtId="0" fontId="0" fillId="0" borderId="0" xfId="0"/>
    <xf numFmtId="0" fontId="0" fillId="0" borderId="0" xfId="0" applyAlignment="1">
      <alignment wrapText="1"/>
    </xf>
    <xf numFmtId="0" fontId="1" fillId="0" borderId="0" xfId="0" applyFont="1"/>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0" fontId="2" fillId="2" borderId="8" xfId="0" applyFont="1" applyFill="1" applyBorder="1"/>
    <xf numFmtId="167" fontId="8" fillId="4" borderId="1" xfId="0" applyNumberFormat="1" applyFont="1" applyFill="1" applyBorder="1" applyAlignment="1" applyProtection="1">
      <alignment horizontal="center" vertical="center" wrapText="1"/>
      <protection locked="0"/>
    </xf>
    <xf numFmtId="0" fontId="10" fillId="4" borderId="3" xfId="0" applyFont="1" applyFill="1" applyBorder="1" applyAlignment="1">
      <alignment horizontal="right" vertical="center"/>
    </xf>
    <xf numFmtId="164" fontId="8" fillId="4" borderId="1" xfId="0" applyNumberFormat="1" applyFont="1" applyFill="1" applyBorder="1" applyAlignment="1">
      <alignment horizontal="center" vertical="center" wrapText="1"/>
    </xf>
    <xf numFmtId="0" fontId="10" fillId="4" borderId="6" xfId="0" applyFont="1" applyFill="1" applyBorder="1" applyAlignment="1">
      <alignment horizontal="right" vertical="center"/>
    </xf>
    <xf numFmtId="0" fontId="2" fillId="5" borderId="1" xfId="0" applyFont="1" applyFill="1" applyBorder="1" applyAlignment="1">
      <alignment vertical="center"/>
    </xf>
    <xf numFmtId="166" fontId="2" fillId="6"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xf>
    <xf numFmtId="0" fontId="2" fillId="2" borderId="8" xfId="0" applyFont="1" applyFill="1" applyBorder="1" applyAlignment="1">
      <alignment vertical="center"/>
    </xf>
    <xf numFmtId="0" fontId="10" fillId="2" borderId="8" xfId="0" applyFont="1" applyFill="1" applyBorder="1" applyAlignment="1">
      <alignment horizontal="right" vertical="center"/>
    </xf>
    <xf numFmtId="0" fontId="4" fillId="2" borderId="8" xfId="0" applyFont="1" applyFill="1" applyBorder="1" applyAlignment="1">
      <alignment horizontal="left" vertical="center"/>
    </xf>
    <xf numFmtId="164" fontId="4" fillId="3" borderId="8" xfId="0" applyNumberFormat="1" applyFont="1" applyFill="1" applyBorder="1" applyAlignment="1">
      <alignment horizontal="center" vertical="center"/>
    </xf>
    <xf numFmtId="166" fontId="2" fillId="6" borderId="9"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indent="1"/>
      <protection locked="0"/>
    </xf>
    <xf numFmtId="0" fontId="2" fillId="4" borderId="4" xfId="0" applyFont="1" applyFill="1" applyBorder="1"/>
    <xf numFmtId="0" fontId="2" fillId="4" borderId="2" xfId="0" applyFont="1" applyFill="1" applyBorder="1"/>
    <xf numFmtId="0" fontId="2" fillId="4" borderId="3" xfId="0" applyFont="1" applyFill="1" applyBorder="1"/>
    <xf numFmtId="0" fontId="3" fillId="4" borderId="2" xfId="0" applyFont="1" applyFill="1" applyBorder="1" applyAlignment="1">
      <alignment horizontal="left" vertical="center" indent="1"/>
    </xf>
    <xf numFmtId="0" fontId="4" fillId="2" borderId="8" xfId="0" applyFont="1" applyFill="1" applyBorder="1" applyAlignment="1">
      <alignment horizontal="left" vertical="center" indent="1"/>
    </xf>
    <xf numFmtId="0" fontId="12" fillId="0" borderId="0" xfId="0" applyFont="1"/>
    <xf numFmtId="0" fontId="1" fillId="7" borderId="9" xfId="0" applyFont="1" applyFill="1" applyBorder="1" applyAlignment="1">
      <alignment vertical="center"/>
    </xf>
    <xf numFmtId="0" fontId="1" fillId="2" borderId="8" xfId="0" applyFont="1" applyFill="1" applyBorder="1" applyAlignment="1">
      <alignment vertical="center"/>
    </xf>
    <xf numFmtId="0" fontId="1" fillId="2" borderId="12" xfId="0" applyFont="1" applyFill="1" applyBorder="1" applyAlignment="1">
      <alignment vertical="center"/>
    </xf>
    <xf numFmtId="0" fontId="11" fillId="0" borderId="0" xfId="0" applyFont="1"/>
    <xf numFmtId="0" fontId="2" fillId="5" borderId="6" xfId="0" applyFont="1" applyFill="1" applyBorder="1" applyAlignment="1">
      <alignment vertical="center" wrapText="1"/>
    </xf>
    <xf numFmtId="0" fontId="9" fillId="3" borderId="1" xfId="0" applyFont="1" applyFill="1" applyBorder="1" applyAlignment="1">
      <alignment vertical="center"/>
    </xf>
    <xf numFmtId="0" fontId="3" fillId="5" borderId="2" xfId="0" applyFont="1" applyFill="1" applyBorder="1" applyAlignment="1">
      <alignment vertical="center"/>
    </xf>
    <xf numFmtId="0" fontId="9" fillId="0" borderId="8" xfId="0" applyFont="1" applyBorder="1" applyAlignment="1">
      <alignment horizontal="left" vertical="center" indent="1"/>
    </xf>
    <xf numFmtId="0" fontId="9" fillId="5" borderId="3" xfId="0" applyFont="1" applyFill="1" applyBorder="1" applyAlignment="1">
      <alignment vertical="center"/>
    </xf>
    <xf numFmtId="0" fontId="3" fillId="4" borderId="1" xfId="0" applyFont="1" applyFill="1" applyBorder="1" applyAlignment="1">
      <alignment horizontal="left" vertical="center"/>
    </xf>
    <xf numFmtId="0" fontId="3" fillId="4" borderId="1" xfId="0" applyFont="1" applyFill="1" applyBorder="1" applyAlignment="1">
      <alignment horizontal="center" vertical="center"/>
    </xf>
    <xf numFmtId="0" fontId="9" fillId="0" borderId="8" xfId="0" applyFont="1" applyBorder="1" applyAlignment="1">
      <alignment horizontal="left" vertical="center"/>
    </xf>
    <xf numFmtId="0" fontId="3" fillId="8" borderId="1" xfId="0" applyFont="1" applyFill="1" applyBorder="1" applyAlignment="1">
      <alignment vertical="center" wrapText="1"/>
    </xf>
    <xf numFmtId="168" fontId="3" fillId="8" borderId="7" xfId="0" applyNumberFormat="1" applyFont="1" applyFill="1" applyBorder="1" applyAlignment="1">
      <alignment horizontal="center" vertical="center" wrapText="1"/>
    </xf>
    <xf numFmtId="0" fontId="12" fillId="0" borderId="0" xfId="0" applyFont="1" applyAlignment="1">
      <alignment wrapText="1"/>
    </xf>
    <xf numFmtId="0" fontId="3" fillId="4" borderId="1" xfId="0" applyFont="1" applyFill="1" applyBorder="1" applyAlignment="1">
      <alignment horizontal="right" vertical="center"/>
    </xf>
    <xf numFmtId="168" fontId="3" fillId="4" borderId="1" xfId="0" applyNumberFormat="1" applyFont="1" applyFill="1" applyBorder="1" applyAlignment="1">
      <alignment horizontal="center" vertical="center"/>
    </xf>
    <xf numFmtId="0" fontId="3" fillId="8" borderId="1" xfId="0" applyFont="1" applyFill="1" applyBorder="1" applyAlignment="1">
      <alignment horizontal="right" vertical="center"/>
    </xf>
    <xf numFmtId="168" fontId="3" fillId="8" borderId="1" xfId="0" applyNumberFormat="1" applyFont="1" applyFill="1" applyBorder="1" applyAlignment="1" applyProtection="1">
      <alignment horizontal="center" vertical="center"/>
      <protection locked="0"/>
    </xf>
    <xf numFmtId="0" fontId="3" fillId="7" borderId="1" xfId="0" applyFont="1" applyFill="1" applyBorder="1" applyAlignment="1">
      <alignment horizontal="left" vertical="center"/>
    </xf>
    <xf numFmtId="168" fontId="3" fillId="7" borderId="1" xfId="0" applyNumberFormat="1" applyFont="1" applyFill="1" applyBorder="1" applyAlignment="1">
      <alignment horizontal="center" vertical="center"/>
    </xf>
    <xf numFmtId="169" fontId="9" fillId="0" borderId="8" xfId="0" applyNumberFormat="1" applyFont="1" applyBorder="1" applyAlignment="1">
      <alignment horizontal="left" vertical="center"/>
    </xf>
    <xf numFmtId="0" fontId="14" fillId="0" borderId="0" xfId="0" applyFont="1"/>
    <xf numFmtId="1" fontId="3" fillId="2" borderId="4" xfId="0" applyNumberFormat="1" applyFont="1" applyFill="1" applyBorder="1" applyAlignment="1" applyProtection="1">
      <alignment horizontal="center" vertical="center" wrapText="1"/>
      <protection locked="0"/>
    </xf>
    <xf numFmtId="1" fontId="3" fillId="2" borderId="3" xfId="0" applyNumberFormat="1" applyFont="1" applyFill="1" applyBorder="1" applyAlignment="1">
      <alignment horizontal="center" vertical="center" wrapText="1"/>
    </xf>
    <xf numFmtId="1" fontId="2" fillId="2" borderId="8" xfId="0" applyNumberFormat="1" applyFont="1" applyFill="1" applyBorder="1" applyAlignment="1">
      <alignment horizontal="left" vertical="center" wrapText="1"/>
    </xf>
    <xf numFmtId="165" fontId="3" fillId="2" borderId="3" xfId="0" applyNumberFormat="1"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4" borderId="4" xfId="0" applyFont="1" applyFill="1" applyBorder="1" applyAlignment="1">
      <alignment wrapText="1"/>
    </xf>
    <xf numFmtId="0" fontId="2" fillId="2" borderId="8" xfId="0" applyFont="1" applyFill="1" applyBorder="1" applyAlignment="1">
      <alignment wrapText="1"/>
    </xf>
    <xf numFmtId="0" fontId="2" fillId="4" borderId="3" xfId="0" applyFont="1" applyFill="1" applyBorder="1" applyAlignment="1">
      <alignment wrapText="1"/>
    </xf>
    <xf numFmtId="0" fontId="16" fillId="0" borderId="0" xfId="0" applyFont="1"/>
    <xf numFmtId="0" fontId="7" fillId="0" borderId="0" xfId="0" applyFont="1"/>
    <xf numFmtId="0" fontId="17" fillId="0" borderId="0" xfId="0" applyFont="1"/>
    <xf numFmtId="0" fontId="3" fillId="5" borderId="1" xfId="0" applyFont="1" applyFill="1" applyBorder="1" applyAlignment="1">
      <alignment horizontal="left" vertical="center" wrapText="1"/>
    </xf>
    <xf numFmtId="0" fontId="7" fillId="8" borderId="1" xfId="0" applyFont="1" applyFill="1" applyBorder="1" applyAlignment="1">
      <alignment horizontal="left" vertical="center" wrapText="1"/>
    </xf>
    <xf numFmtId="0" fontId="3"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18" fillId="5" borderId="1" xfId="0" applyFont="1" applyFill="1" applyBorder="1"/>
    <xf numFmtId="0" fontId="13" fillId="6" borderId="1" xfId="0" applyFont="1" applyFill="1" applyBorder="1" applyAlignment="1">
      <alignment vertical="center"/>
    </xf>
    <xf numFmtId="165" fontId="3" fillId="6" borderId="4" xfId="0" applyNumberFormat="1" applyFont="1" applyFill="1" applyBorder="1" applyAlignment="1" applyProtection="1">
      <alignment horizontal="center" vertical="center" wrapText="1"/>
      <protection locked="0"/>
    </xf>
    <xf numFmtId="165" fontId="3" fillId="6" borderId="3" xfId="0" applyNumberFormat="1" applyFont="1" applyFill="1" applyBorder="1" applyAlignment="1" applyProtection="1">
      <alignment horizontal="center" vertical="center" wrapText="1"/>
      <protection locked="0"/>
    </xf>
    <xf numFmtId="165" fontId="3" fillId="6" borderId="11" xfId="0" applyNumberFormat="1" applyFont="1" applyFill="1" applyBorder="1" applyAlignment="1" applyProtection="1">
      <alignment horizontal="center" vertical="center" wrapText="1"/>
      <protection locked="0"/>
    </xf>
    <xf numFmtId="165" fontId="3" fillId="6" borderId="5" xfId="0" applyNumberFormat="1" applyFont="1" applyFill="1" applyBorder="1" applyAlignment="1" applyProtection="1">
      <alignment horizontal="center" vertical="center" wrapText="1"/>
      <protection locked="0"/>
    </xf>
    <xf numFmtId="165" fontId="4" fillId="3" borderId="4"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3" fillId="6" borderId="2" xfId="0" applyNumberFormat="1" applyFont="1" applyFill="1" applyBorder="1" applyAlignment="1" applyProtection="1">
      <alignment horizontal="center" vertical="center" wrapText="1"/>
      <protection locked="0"/>
    </xf>
    <xf numFmtId="165" fontId="3" fillId="4" borderId="4" xfId="0" applyNumberFormat="1" applyFont="1" applyFill="1" applyBorder="1" applyAlignment="1">
      <alignment horizontal="center" vertical="center"/>
    </xf>
    <xf numFmtId="165" fontId="3" fillId="4" borderId="3" xfId="0" applyNumberFormat="1" applyFont="1" applyFill="1" applyBorder="1" applyAlignment="1">
      <alignment horizontal="center" vertical="center"/>
    </xf>
    <xf numFmtId="165" fontId="3" fillId="4" borderId="2" xfId="0" applyNumberFormat="1" applyFont="1" applyFill="1" applyBorder="1" applyAlignment="1">
      <alignment horizontal="center" vertical="center"/>
    </xf>
    <xf numFmtId="165" fontId="4" fillId="3" borderId="4" xfId="0" applyNumberFormat="1" applyFont="1" applyFill="1" applyBorder="1" applyAlignment="1">
      <alignment horizontal="center" vertical="center"/>
    </xf>
    <xf numFmtId="165" fontId="4" fillId="3" borderId="3" xfId="0" applyNumberFormat="1" applyFont="1" applyFill="1" applyBorder="1" applyAlignment="1">
      <alignment horizontal="center" vertical="center"/>
    </xf>
    <xf numFmtId="0" fontId="10" fillId="5" borderId="7" xfId="0" applyFont="1" applyFill="1" applyBorder="1" applyAlignment="1">
      <alignment horizontal="left" vertical="center"/>
    </xf>
    <xf numFmtId="0" fontId="10" fillId="5" borderId="8" xfId="0" applyFont="1" applyFill="1" applyBorder="1" applyAlignment="1">
      <alignment horizontal="left" vertical="center"/>
    </xf>
    <xf numFmtId="0" fontId="10" fillId="5" borderId="9" xfId="0" applyFont="1" applyFill="1" applyBorder="1" applyAlignment="1">
      <alignment horizontal="left" vertical="center"/>
    </xf>
    <xf numFmtId="166" fontId="2" fillId="6" borderId="7" xfId="0" applyNumberFormat="1" applyFont="1" applyFill="1" applyBorder="1" applyAlignment="1">
      <alignment horizontal="center" vertical="center" wrapText="1"/>
    </xf>
    <xf numFmtId="166" fontId="2" fillId="6" borderId="8" xfId="0" applyNumberFormat="1" applyFont="1" applyFill="1" applyBorder="1" applyAlignment="1">
      <alignment horizontal="center" vertical="center" wrapText="1"/>
    </xf>
    <xf numFmtId="0" fontId="10" fillId="4" borderId="2" xfId="0" applyFont="1" applyFill="1" applyBorder="1" applyAlignment="1">
      <alignment horizontal="right" vertical="center"/>
    </xf>
    <xf numFmtId="0" fontId="10" fillId="4" borderId="3" xfId="0" applyFont="1" applyFill="1" applyBorder="1" applyAlignment="1">
      <alignment horizontal="right" vertical="center"/>
    </xf>
    <xf numFmtId="0" fontId="4" fillId="3" borderId="1" xfId="0" applyFont="1" applyFill="1" applyBorder="1" applyAlignment="1">
      <alignment horizontal="left" vertical="center"/>
    </xf>
    <xf numFmtId="0" fontId="1" fillId="7" borderId="10" xfId="0" applyFont="1" applyFill="1" applyBorder="1" applyAlignment="1">
      <alignment horizontal="center" vertical="center"/>
    </xf>
    <xf numFmtId="0" fontId="1" fillId="7" borderId="5"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E26B0A"/>
      <color rgb="FFF69D54"/>
      <color rgb="FFFF7C80"/>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C30"/>
  <sheetViews>
    <sheetView showGridLines="0" topLeftCell="A11" zoomScale="150" zoomScaleNormal="150" workbookViewId="0">
      <selection activeCell="A22" sqref="A22"/>
    </sheetView>
  </sheetViews>
  <sheetFormatPr baseColWidth="10" defaultColWidth="8.83203125" defaultRowHeight="15" x14ac:dyDescent="0.2"/>
  <cols>
    <col min="1" max="1" width="80.83203125" customWidth="1"/>
  </cols>
  <sheetData>
    <row r="1" spans="1:1" ht="30" customHeight="1" x14ac:dyDescent="0.2">
      <c r="A1" s="65" t="s">
        <v>27</v>
      </c>
    </row>
    <row r="2" spans="1:1" s="1" customFormat="1" ht="65" customHeight="1" x14ac:dyDescent="0.2">
      <c r="A2" s="66" t="s">
        <v>26</v>
      </c>
    </row>
    <row r="3" spans="1:1" s="1" customFormat="1" ht="20" customHeight="1" x14ac:dyDescent="0.2">
      <c r="A3" s="62" t="s">
        <v>28</v>
      </c>
    </row>
    <row r="4" spans="1:1" s="1" customFormat="1" ht="50" customHeight="1" x14ac:dyDescent="0.2">
      <c r="A4" s="63" t="s">
        <v>25</v>
      </c>
    </row>
    <row r="5" spans="1:1" s="1" customFormat="1" ht="20" customHeight="1" x14ac:dyDescent="0.2">
      <c r="A5" s="62" t="s">
        <v>29</v>
      </c>
    </row>
    <row r="6" spans="1:1" s="1" customFormat="1" ht="50" customHeight="1" x14ac:dyDescent="0.2">
      <c r="A6" s="63" t="s">
        <v>25</v>
      </c>
    </row>
    <row r="7" spans="1:1" s="1" customFormat="1" ht="20" customHeight="1" x14ac:dyDescent="0.2">
      <c r="A7" s="62" t="s">
        <v>30</v>
      </c>
    </row>
    <row r="8" spans="1:1" s="1" customFormat="1" ht="50" customHeight="1" x14ac:dyDescent="0.2">
      <c r="A8" s="63" t="s">
        <v>25</v>
      </c>
    </row>
    <row r="9" spans="1:1" s="1" customFormat="1" ht="20" customHeight="1" x14ac:dyDescent="0.2">
      <c r="A9" s="62" t="s">
        <v>31</v>
      </c>
    </row>
    <row r="10" spans="1:1" s="1" customFormat="1" ht="50" customHeight="1" x14ac:dyDescent="0.2">
      <c r="A10" s="63" t="s">
        <v>25</v>
      </c>
    </row>
    <row r="11" spans="1:1" s="1" customFormat="1" ht="20" customHeight="1" x14ac:dyDescent="0.2">
      <c r="A11" s="62" t="s">
        <v>32</v>
      </c>
    </row>
    <row r="12" spans="1:1" s="1" customFormat="1" ht="50" customHeight="1" x14ac:dyDescent="0.2">
      <c r="A12" s="63" t="s">
        <v>25</v>
      </c>
    </row>
    <row r="13" spans="1:1" s="1" customFormat="1" ht="20" customHeight="1" x14ac:dyDescent="0.2">
      <c r="A13" s="62" t="s">
        <v>33</v>
      </c>
    </row>
    <row r="14" spans="1:1" s="1" customFormat="1" ht="50" customHeight="1" x14ac:dyDescent="0.2">
      <c r="A14" s="63" t="s">
        <v>25</v>
      </c>
    </row>
    <row r="15" spans="1:1" s="1" customFormat="1" ht="20" customHeight="1" x14ac:dyDescent="0.2">
      <c r="A15" s="62" t="s">
        <v>34</v>
      </c>
    </row>
    <row r="16" spans="1:1" s="1" customFormat="1" ht="50" customHeight="1" x14ac:dyDescent="0.2">
      <c r="A16" s="63" t="s">
        <v>25</v>
      </c>
    </row>
    <row r="17" spans="1:3" s="1" customFormat="1" ht="20" customHeight="1" x14ac:dyDescent="0.2">
      <c r="A17" s="62" t="s">
        <v>36</v>
      </c>
    </row>
    <row r="18" spans="1:3" s="1" customFormat="1" ht="50" customHeight="1" x14ac:dyDescent="0.2">
      <c r="A18" s="63" t="s">
        <v>40</v>
      </c>
    </row>
    <row r="19" spans="1:3" s="1" customFormat="1" ht="20" customHeight="1" x14ac:dyDescent="0.2">
      <c r="A19" s="62" t="s">
        <v>35</v>
      </c>
    </row>
    <row r="20" spans="1:3" s="1" customFormat="1" ht="50" customHeight="1" x14ac:dyDescent="0.2">
      <c r="A20" s="63" t="s">
        <v>40</v>
      </c>
    </row>
    <row r="21" spans="1:3" s="1" customFormat="1" ht="20" customHeight="1" x14ac:dyDescent="0.2">
      <c r="A21" s="62" t="s">
        <v>37</v>
      </c>
    </row>
    <row r="22" spans="1:3" s="1" customFormat="1" ht="50" customHeight="1" x14ac:dyDescent="0.2">
      <c r="A22" s="63" t="s">
        <v>40</v>
      </c>
    </row>
    <row r="23" spans="1:3" ht="20" customHeight="1" x14ac:dyDescent="0.2">
      <c r="A23" s="67" t="s">
        <v>9</v>
      </c>
      <c r="B23" s="60"/>
      <c r="C23" s="59"/>
    </row>
    <row r="24" spans="1:3" ht="28" customHeight="1" x14ac:dyDescent="0.2">
      <c r="A24" s="68" t="s">
        <v>39</v>
      </c>
      <c r="B24" s="60"/>
      <c r="C24" s="59"/>
    </row>
    <row r="25" spans="1:3" ht="28" customHeight="1" x14ac:dyDescent="0.2">
      <c r="A25" s="68" t="s">
        <v>0</v>
      </c>
      <c r="B25" s="60"/>
      <c r="C25" s="59"/>
    </row>
    <row r="26" spans="1:3" ht="28" customHeight="1" x14ac:dyDescent="0.2">
      <c r="A26" s="68" t="s">
        <v>1</v>
      </c>
      <c r="B26" s="60"/>
      <c r="C26" s="59"/>
    </row>
    <row r="27" spans="1:3" ht="28" customHeight="1" x14ac:dyDescent="0.2">
      <c r="A27" s="68" t="s">
        <v>2</v>
      </c>
      <c r="B27" s="60"/>
      <c r="C27" s="59"/>
    </row>
    <row r="28" spans="1:3" ht="28" customHeight="1" x14ac:dyDescent="0.2">
      <c r="A28" s="68" t="s">
        <v>3</v>
      </c>
      <c r="B28" s="60"/>
      <c r="C28" s="59"/>
    </row>
    <row r="29" spans="1:3" ht="20" customHeight="1" x14ac:dyDescent="0.2">
      <c r="A29" s="64"/>
    </row>
    <row r="30" spans="1:3" x14ac:dyDescent="0.2">
      <c r="A30" s="61"/>
      <c r="B30" s="61"/>
    </row>
  </sheetData>
  <sheetProtection algorithmName="SHA-512" hashValue="Wz/NwSKLFJTiLD506vlURl/LN2YFC6p9VZvZj8YwlkP2T7/ETCgFi05x4jYZ3YGxPcLPDpP932ewtwdfM4ChNQ==" saltValue="ZS2qdhMzJ4zGfTTl/wMjCg==" spinCount="100000" sheet="1" objects="1" scenarios="1"/>
  <phoneticPr fontId="15" type="noConversion"/>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23"/>
  <sheetViews>
    <sheetView showGridLines="0" zoomScale="85" zoomScaleNormal="85" zoomScalePageLayoutView="85" workbookViewId="0">
      <pane xSplit="1" ySplit="2" topLeftCell="B14" activePane="bottomRight" state="frozen"/>
      <selection pane="topRight" activeCell="B1" sqref="B1"/>
      <selection pane="bottomLeft" activeCell="A3" sqref="A3"/>
      <selection pane="bottomRight" activeCell="C21" sqref="C21"/>
    </sheetView>
  </sheetViews>
  <sheetFormatPr baseColWidth="10" defaultColWidth="8.83203125" defaultRowHeight="13" x14ac:dyDescent="0.15"/>
  <cols>
    <col min="1" max="1" width="133.83203125" style="3" customWidth="1"/>
    <col min="2" max="2" width="2.6640625" style="5" customWidth="1"/>
    <col min="3" max="3" width="30.83203125" style="4" customWidth="1"/>
    <col min="4" max="4" width="3.6640625" style="4" customWidth="1"/>
    <col min="5" max="5" width="2.6640625" style="5" customWidth="1"/>
    <col min="6" max="6" width="30.83203125" style="4" customWidth="1"/>
    <col min="7" max="7" width="3.6640625" style="4" customWidth="1"/>
    <col min="8" max="8" width="2.6640625" style="5" customWidth="1"/>
    <col min="9" max="9" width="30.83203125" style="3" customWidth="1"/>
    <col min="10" max="10" width="3.6640625" style="3" customWidth="1"/>
    <col min="11" max="11" width="11.6640625" style="3" bestFit="1" customWidth="1"/>
    <col min="12" max="16384" width="8.83203125" style="3"/>
  </cols>
  <sheetData>
    <row r="1" spans="1:11" ht="50" customHeight="1" x14ac:dyDescent="0.2">
      <c r="A1" s="21" t="s">
        <v>4</v>
      </c>
      <c r="B1" s="26"/>
      <c r="C1" s="73" t="s">
        <v>5</v>
      </c>
      <c r="D1" s="74"/>
      <c r="E1" s="26"/>
      <c r="F1" s="73" t="s">
        <v>6</v>
      </c>
      <c r="G1" s="74"/>
      <c r="H1" s="26"/>
      <c r="I1" s="73" t="s">
        <v>7</v>
      </c>
      <c r="J1" s="74"/>
      <c r="K1" s="2"/>
    </row>
    <row r="2" spans="1:11" ht="28" customHeight="1" x14ac:dyDescent="0.15">
      <c r="A2" s="25" t="s">
        <v>8</v>
      </c>
      <c r="B2" s="6"/>
      <c r="C2" s="76" t="s">
        <v>9</v>
      </c>
      <c r="D2" s="77"/>
      <c r="E2" s="6"/>
      <c r="F2" s="78" t="s">
        <v>9</v>
      </c>
      <c r="G2" s="77"/>
      <c r="H2" s="6"/>
      <c r="I2" s="78" t="s">
        <v>9</v>
      </c>
      <c r="J2" s="77"/>
    </row>
    <row r="3" spans="1:11" ht="20" customHeight="1" x14ac:dyDescent="0.15">
      <c r="A3" s="33" t="str">
        <f>'Beoordelen open vragen'!A3</f>
        <v>7.1.1 PLAN VAN AANPAK IMPLEMENTATIE</v>
      </c>
      <c r="B3" s="7"/>
      <c r="C3" s="51" t="s">
        <v>9</v>
      </c>
      <c r="D3" s="52"/>
      <c r="E3" s="53"/>
      <c r="F3" s="51" t="s">
        <v>9</v>
      </c>
      <c r="G3" s="52"/>
      <c r="H3" s="53"/>
      <c r="I3" s="51" t="s">
        <v>9</v>
      </c>
      <c r="J3" s="54"/>
    </row>
    <row r="4" spans="1:11" ht="120" customHeight="1" x14ac:dyDescent="0.15">
      <c r="A4" s="32" t="str">
        <f>'Beoordelen open vragen'!A4:A4</f>
        <v xml:space="preserve">Zie bijlage 7 'kwaliteit'. </v>
      </c>
      <c r="B4" s="7"/>
      <c r="C4" s="71" t="s">
        <v>10</v>
      </c>
      <c r="D4" s="72"/>
      <c r="E4" s="55"/>
      <c r="F4" s="75" t="s">
        <v>10</v>
      </c>
      <c r="G4" s="70"/>
      <c r="H4" s="55"/>
      <c r="I4" s="75" t="s">
        <v>10</v>
      </c>
      <c r="J4" s="70"/>
    </row>
    <row r="5" spans="1:11" ht="20" customHeight="1" x14ac:dyDescent="0.15">
      <c r="A5" s="33" t="str">
        <f>'Beoordelen open vragen'!A5</f>
        <v>7.1.2 SEO</v>
      </c>
      <c r="B5" s="7"/>
      <c r="C5" s="51" t="s">
        <v>9</v>
      </c>
      <c r="D5" s="52"/>
      <c r="E5" s="53"/>
      <c r="F5" s="51" t="s">
        <v>9</v>
      </c>
      <c r="G5" s="52"/>
      <c r="H5" s="53"/>
      <c r="I5" s="51" t="s">
        <v>9</v>
      </c>
      <c r="J5" s="54"/>
    </row>
    <row r="6" spans="1:11" ht="120" customHeight="1" x14ac:dyDescent="0.15">
      <c r="A6" s="32" t="str">
        <f>'Beoordelen open vragen'!A6:A6</f>
        <v xml:space="preserve">Zie bijlage 7 'kwaliteit'. </v>
      </c>
      <c r="B6" s="7"/>
      <c r="C6" s="69" t="s">
        <v>10</v>
      </c>
      <c r="D6" s="70"/>
      <c r="E6" s="55"/>
      <c r="F6" s="75" t="s">
        <v>10</v>
      </c>
      <c r="G6" s="70"/>
      <c r="H6" s="55"/>
      <c r="I6" s="75" t="s">
        <v>10</v>
      </c>
      <c r="J6" s="70"/>
    </row>
    <row r="7" spans="1:11" ht="20" customHeight="1" x14ac:dyDescent="0.15">
      <c r="A7" s="33" t="str">
        <f>'Beoordelen open vragen'!A7</f>
        <v>7.1.3 SUCCESMANAGEMENT/PARTNERSCHAP</v>
      </c>
      <c r="B7" s="7"/>
      <c r="C7" s="51" t="s">
        <v>9</v>
      </c>
      <c r="D7" s="52"/>
      <c r="E7" s="53"/>
      <c r="F7" s="51" t="s">
        <v>9</v>
      </c>
      <c r="G7" s="52"/>
      <c r="H7" s="53"/>
      <c r="I7" s="51" t="s">
        <v>9</v>
      </c>
      <c r="J7" s="54"/>
    </row>
    <row r="8" spans="1:11" ht="120" customHeight="1" x14ac:dyDescent="0.15">
      <c r="A8" s="32" t="str">
        <f>'Beoordelen open vragen'!A8</f>
        <v xml:space="preserve">Zie bijlage 7 'kwaliteit'. </v>
      </c>
      <c r="B8" s="7"/>
      <c r="C8" s="69" t="s">
        <v>10</v>
      </c>
      <c r="D8" s="70"/>
      <c r="E8" s="55"/>
      <c r="F8" s="75" t="s">
        <v>10</v>
      </c>
      <c r="G8" s="70"/>
      <c r="H8" s="55"/>
      <c r="I8" s="75" t="s">
        <v>10</v>
      </c>
      <c r="J8" s="70"/>
    </row>
    <row r="9" spans="1:11" ht="20" customHeight="1" x14ac:dyDescent="0.15">
      <c r="A9" s="33" t="str">
        <f>'Beoordelen open vragen'!A9</f>
        <v>7.1.4 EXIT SITUATIE</v>
      </c>
      <c r="B9" s="7"/>
      <c r="C9" s="51" t="s">
        <v>9</v>
      </c>
      <c r="D9" s="52"/>
      <c r="E9" s="53"/>
      <c r="F9" s="51" t="s">
        <v>9</v>
      </c>
      <c r="G9" s="52"/>
      <c r="H9" s="53"/>
      <c r="I9" s="51" t="s">
        <v>9</v>
      </c>
      <c r="J9" s="54"/>
    </row>
    <row r="10" spans="1:11" ht="120" customHeight="1" x14ac:dyDescent="0.15">
      <c r="A10" s="32" t="str">
        <f>'Beoordelen open vragen'!A10:A10</f>
        <v xml:space="preserve">Zie bijlage 7 'kwaliteit'. </v>
      </c>
      <c r="B10" s="7"/>
      <c r="C10" s="69" t="s">
        <v>10</v>
      </c>
      <c r="D10" s="70"/>
      <c r="E10" s="55"/>
      <c r="F10" s="75" t="s">
        <v>10</v>
      </c>
      <c r="G10" s="70"/>
      <c r="H10" s="55"/>
      <c r="I10" s="75" t="s">
        <v>10</v>
      </c>
      <c r="J10" s="70"/>
    </row>
    <row r="11" spans="1:11" ht="20" customHeight="1" x14ac:dyDescent="0.15">
      <c r="A11" s="33" t="str">
        <f>'Beoordelen open vragen'!A11</f>
        <v>7.1.5 CUSTOMER JOURNEY LLO</v>
      </c>
      <c r="B11" s="7"/>
      <c r="C11" s="51" t="s">
        <v>9</v>
      </c>
      <c r="D11" s="52"/>
      <c r="E11" s="53"/>
      <c r="F11" s="51" t="s">
        <v>9</v>
      </c>
      <c r="G11" s="52"/>
      <c r="H11" s="53"/>
      <c r="I11" s="51" t="s">
        <v>9</v>
      </c>
      <c r="J11" s="54"/>
    </row>
    <row r="12" spans="1:11" ht="120" customHeight="1" x14ac:dyDescent="0.15">
      <c r="A12" s="32" t="str">
        <f>'Beoordelen open vragen'!A12</f>
        <v xml:space="preserve">Zie bijlage 7 'kwaliteit'. </v>
      </c>
      <c r="B12" s="7"/>
      <c r="C12" s="69" t="s">
        <v>10</v>
      </c>
      <c r="D12" s="70"/>
      <c r="E12" s="55"/>
      <c r="F12" s="69" t="s">
        <v>10</v>
      </c>
      <c r="G12" s="70"/>
      <c r="H12" s="55"/>
      <c r="I12" s="69" t="s">
        <v>10</v>
      </c>
      <c r="J12" s="70"/>
    </row>
    <row r="13" spans="1:11" ht="20" customHeight="1" x14ac:dyDescent="0.15">
      <c r="A13" s="33" t="str">
        <f>'Beoordelen open vragen'!A13</f>
        <v>7.1.6 KOSTEN MEERWERK</v>
      </c>
      <c r="B13" s="7"/>
      <c r="C13" s="51" t="s">
        <v>9</v>
      </c>
      <c r="D13" s="52"/>
      <c r="E13" s="53"/>
      <c r="F13" s="51" t="s">
        <v>9</v>
      </c>
      <c r="G13" s="52"/>
      <c r="H13" s="53"/>
      <c r="I13" s="51" t="s">
        <v>9</v>
      </c>
      <c r="J13" s="54"/>
    </row>
    <row r="14" spans="1:11" ht="120" customHeight="1" x14ac:dyDescent="0.15">
      <c r="A14" s="32" t="str">
        <f>'Beoordelen open vragen'!A14</f>
        <v xml:space="preserve">Zie bijlage 7 'kwaliteit'. </v>
      </c>
      <c r="B14" s="7"/>
      <c r="C14" s="69" t="s">
        <v>10</v>
      </c>
      <c r="D14" s="70"/>
      <c r="E14" s="55"/>
      <c r="F14" s="69" t="s">
        <v>10</v>
      </c>
      <c r="G14" s="70"/>
      <c r="H14" s="55"/>
      <c r="I14" s="69" t="s">
        <v>10</v>
      </c>
      <c r="J14" s="70"/>
    </row>
    <row r="15" spans="1:11" ht="20" customHeight="1" x14ac:dyDescent="0.15">
      <c r="A15" s="33" t="str">
        <f>'Beoordelen open vragen'!A15</f>
        <v>7.1.7 MIGRATIE NAAR XM CLOUD</v>
      </c>
      <c r="B15" s="7"/>
      <c r="C15" s="51" t="s">
        <v>9</v>
      </c>
      <c r="D15" s="52"/>
      <c r="E15" s="53"/>
      <c r="F15" s="51" t="s">
        <v>9</v>
      </c>
      <c r="G15" s="52"/>
      <c r="H15" s="53"/>
      <c r="I15" s="51" t="s">
        <v>9</v>
      </c>
      <c r="J15" s="54"/>
    </row>
    <row r="16" spans="1:11" ht="120" customHeight="1" x14ac:dyDescent="0.15">
      <c r="A16" s="32" t="str">
        <f>'Beoordelen open vragen'!A16</f>
        <v xml:space="preserve">Zie bijlage 7 'kwaliteit'. </v>
      </c>
      <c r="B16" s="7"/>
      <c r="C16" s="69" t="s">
        <v>10</v>
      </c>
      <c r="D16" s="70"/>
      <c r="E16" s="55"/>
      <c r="F16" s="69" t="s">
        <v>10</v>
      </c>
      <c r="G16" s="70"/>
      <c r="H16" s="55"/>
      <c r="I16" s="69" t="s">
        <v>10</v>
      </c>
      <c r="J16" s="70"/>
    </row>
    <row r="17" spans="1:10" ht="20" customHeight="1" x14ac:dyDescent="0.15">
      <c r="A17" s="33" t="str">
        <f>'Beoordelen open vragen'!A17</f>
        <v>7.1.8 ZWARE INCIDENTEN</v>
      </c>
      <c r="B17" s="7"/>
      <c r="C17" s="51" t="s">
        <v>9</v>
      </c>
      <c r="D17" s="52"/>
      <c r="E17" s="53"/>
      <c r="F17" s="51" t="s">
        <v>9</v>
      </c>
      <c r="G17" s="52"/>
      <c r="H17" s="53"/>
      <c r="I17" s="51" t="s">
        <v>9</v>
      </c>
      <c r="J17" s="54"/>
    </row>
    <row r="18" spans="1:10" ht="120" customHeight="1" x14ac:dyDescent="0.15">
      <c r="A18" s="32" t="str">
        <f>'Beoordelen open vragen'!A18</f>
        <v xml:space="preserve">Zie bijlage 7 'kwaliteit' en Formulier D. </v>
      </c>
      <c r="B18" s="7"/>
      <c r="C18" s="69" t="s">
        <v>10</v>
      </c>
      <c r="D18" s="70"/>
      <c r="E18" s="55"/>
      <c r="F18" s="69" t="s">
        <v>10</v>
      </c>
      <c r="G18" s="70"/>
      <c r="H18" s="55"/>
      <c r="I18" s="69" t="s">
        <v>10</v>
      </c>
      <c r="J18" s="70"/>
    </row>
    <row r="19" spans="1:10" ht="20" customHeight="1" x14ac:dyDescent="0.15">
      <c r="A19" s="33" t="str">
        <f>'Beoordelen open vragen'!A19</f>
        <v>7.1.8 MINDER ZWARE INCIDENTEN</v>
      </c>
      <c r="B19" s="7"/>
      <c r="C19" s="51" t="s">
        <v>9</v>
      </c>
      <c r="D19" s="52"/>
      <c r="E19" s="53"/>
      <c r="F19" s="51" t="s">
        <v>9</v>
      </c>
      <c r="G19" s="52"/>
      <c r="H19" s="53"/>
      <c r="I19" s="51" t="s">
        <v>9</v>
      </c>
      <c r="J19" s="54"/>
    </row>
    <row r="20" spans="1:10" ht="120" customHeight="1" x14ac:dyDescent="0.15">
      <c r="A20" s="32" t="str">
        <f>'Beoordelen open vragen'!A20</f>
        <v xml:space="preserve">Zie bijlage 7 'kwaliteit' en Formulier D. </v>
      </c>
      <c r="B20" s="7"/>
      <c r="C20" s="69" t="s">
        <v>10</v>
      </c>
      <c r="D20" s="70"/>
      <c r="E20" s="55"/>
      <c r="F20" s="69" t="s">
        <v>10</v>
      </c>
      <c r="G20" s="70"/>
      <c r="H20" s="55"/>
      <c r="I20" s="69" t="s">
        <v>10</v>
      </c>
      <c r="J20" s="70"/>
    </row>
    <row r="21" spans="1:10" ht="20" customHeight="1" x14ac:dyDescent="0.15">
      <c r="A21" s="33" t="str">
        <f>'Beoordelen open vragen'!A21</f>
        <v>7.1.8 KLEINE PROBLEMEN</v>
      </c>
      <c r="B21" s="7"/>
      <c r="C21" s="51" t="s">
        <v>9</v>
      </c>
      <c r="D21" s="52"/>
      <c r="E21" s="53"/>
      <c r="F21" s="51" t="s">
        <v>9</v>
      </c>
      <c r="G21" s="52"/>
      <c r="H21" s="53"/>
      <c r="I21" s="51" t="s">
        <v>9</v>
      </c>
      <c r="J21" s="54"/>
    </row>
    <row r="22" spans="1:10" ht="120" customHeight="1" x14ac:dyDescent="0.15">
      <c r="A22" s="32" t="str">
        <f>'Beoordelen open vragen'!A22</f>
        <v xml:space="preserve">Zie bijlage 7 'kwaliteit' en Formulier D. </v>
      </c>
      <c r="B22" s="7"/>
      <c r="C22" s="69" t="s">
        <v>10</v>
      </c>
      <c r="D22" s="70"/>
      <c r="E22" s="55"/>
      <c r="F22" s="69" t="s">
        <v>10</v>
      </c>
      <c r="G22" s="70"/>
      <c r="H22" s="55"/>
      <c r="I22" s="69" t="s">
        <v>10</v>
      </c>
      <c r="J22" s="70"/>
    </row>
    <row r="23" spans="1:10" ht="20" customHeight="1" x14ac:dyDescent="0.15">
      <c r="A23" s="23"/>
      <c r="B23" s="8"/>
      <c r="C23" s="56"/>
      <c r="D23" s="56"/>
      <c r="E23" s="57"/>
      <c r="F23" s="56"/>
      <c r="G23" s="56"/>
      <c r="H23" s="57"/>
      <c r="I23" s="56"/>
      <c r="J23" s="58"/>
    </row>
  </sheetData>
  <sheetProtection algorithmName="SHA-512" hashValue="YV9WcZtAm+X9WGRNoWf5mjFpeLKayZUwaXGoB8gxebccbZZNE1gGuI0TH5r6/ag6lpvyVPikvyeTf2ZNomLbCQ==" saltValue="DEnnt7j/yuvCA5QX9yrwng==" spinCount="100000" sheet="1" objects="1" scenarios="1"/>
  <mergeCells count="36">
    <mergeCell ref="I1:J1"/>
    <mergeCell ref="I4:J4"/>
    <mergeCell ref="I6:J6"/>
    <mergeCell ref="I10:J10"/>
    <mergeCell ref="C2:D2"/>
    <mergeCell ref="I2:J2"/>
    <mergeCell ref="C1:D1"/>
    <mergeCell ref="F1:G1"/>
    <mergeCell ref="F4:G4"/>
    <mergeCell ref="F6:G6"/>
    <mergeCell ref="F10:G10"/>
    <mergeCell ref="F2:G2"/>
    <mergeCell ref="C8:D8"/>
    <mergeCell ref="F8:G8"/>
    <mergeCell ref="I8:J8"/>
    <mergeCell ref="F12:G12"/>
    <mergeCell ref="I12:J12"/>
    <mergeCell ref="C12:D12"/>
    <mergeCell ref="C4:D4"/>
    <mergeCell ref="C6:D6"/>
    <mergeCell ref="C10:D10"/>
    <mergeCell ref="C14:D14"/>
    <mergeCell ref="F14:G14"/>
    <mergeCell ref="I14:J14"/>
    <mergeCell ref="C16:D16"/>
    <mergeCell ref="F16:G16"/>
    <mergeCell ref="I16:J16"/>
    <mergeCell ref="C22:D22"/>
    <mergeCell ref="F22:G22"/>
    <mergeCell ref="I22:J22"/>
    <mergeCell ref="C18:D18"/>
    <mergeCell ref="F18:G18"/>
    <mergeCell ref="I18:J18"/>
    <mergeCell ref="C20:D20"/>
    <mergeCell ref="F20:G20"/>
    <mergeCell ref="I20:J20"/>
  </mergeCells>
  <dataValidations count="1">
    <dataValidation type="list" errorStyle="warning" allowBlank="1" showErrorMessage="1" error="Voer juiste waarde in. " sqref="C3 C5 C9 C11 C13 C15 F13 F15 I15 I13 I11 F11 F9 I9 I5 F5 F3 I3 C7 I7 F7 C17 C19 C21 F19 F21 I21 I19 I17 F17" xr:uid="{5505876C-4EA8-0B49-926F-3125E1D70EBE}">
      <formula1>Score</formula1>
    </dataValidation>
  </dataValidations>
  <pageMargins left="0.7" right="0.7" top="0.75" bottom="0.75" header="0.3" footer="0.3"/>
  <pageSetup paperSize="8"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3"/>
  <sheetViews>
    <sheetView showGridLines="0" zoomScale="85" zoomScaleNormal="85" zoomScalePageLayoutView="85" workbookViewId="0">
      <pane xSplit="1" ySplit="2" topLeftCell="B12" activePane="bottomRight" state="frozen"/>
      <selection pane="topRight" activeCell="B1" sqref="B1"/>
      <selection pane="bottomLeft" activeCell="A3" sqref="A3"/>
      <selection pane="bottomRight" activeCell="A17" sqref="A17:XFD22"/>
    </sheetView>
  </sheetViews>
  <sheetFormatPr baseColWidth="10" defaultColWidth="8.83203125" defaultRowHeight="13" x14ac:dyDescent="0.15"/>
  <cols>
    <col min="1" max="1" width="133.83203125" style="3" customWidth="1"/>
    <col min="2" max="2" width="2.6640625" style="5" customWidth="1"/>
    <col min="3" max="3" width="30.83203125" style="4" customWidth="1"/>
    <col min="4" max="4" width="3.6640625" style="4" customWidth="1"/>
    <col min="5" max="5" width="2.6640625" style="5" customWidth="1"/>
    <col min="6" max="6" width="30.83203125" style="4" customWidth="1"/>
    <col min="7" max="7" width="3.6640625" style="4" customWidth="1"/>
    <col min="8" max="8" width="2.6640625" style="5" customWidth="1"/>
    <col min="9" max="9" width="30.83203125" style="3" customWidth="1"/>
    <col min="10" max="10" width="3.6640625" style="3" customWidth="1"/>
    <col min="11" max="11" width="11.6640625" style="3" bestFit="1" customWidth="1"/>
    <col min="12" max="16384" width="8.83203125" style="3"/>
  </cols>
  <sheetData>
    <row r="1" spans="1:11" ht="50" customHeight="1" x14ac:dyDescent="0.2">
      <c r="A1" s="21" t="s">
        <v>11</v>
      </c>
      <c r="B1" s="26"/>
      <c r="C1" s="79" t="str">
        <f>'Beoordelaar 1'!C1</f>
        <v>Inschrijver 1</v>
      </c>
      <c r="D1" s="80"/>
      <c r="E1" s="26"/>
      <c r="F1" s="79" t="str">
        <f>'Beoordelaar 1'!F1</f>
        <v>Inschrijver 2</v>
      </c>
      <c r="G1" s="80"/>
      <c r="H1" s="26"/>
      <c r="I1" s="79" t="str">
        <f>'Beoordelaar 1'!I1</f>
        <v>Inschrijver 3</v>
      </c>
      <c r="J1" s="80"/>
      <c r="K1" s="2"/>
    </row>
    <row r="2" spans="1:11" ht="28" customHeight="1" x14ac:dyDescent="0.15">
      <c r="A2" s="25" t="s">
        <v>8</v>
      </c>
      <c r="B2" s="6"/>
      <c r="C2" s="76" t="s">
        <v>9</v>
      </c>
      <c r="D2" s="77"/>
      <c r="E2" s="6"/>
      <c r="F2" s="78" t="s">
        <v>9</v>
      </c>
      <c r="G2" s="77"/>
      <c r="H2" s="6"/>
      <c r="I2" s="78" t="s">
        <v>9</v>
      </c>
      <c r="J2" s="77"/>
    </row>
    <row r="3" spans="1:11" ht="20" customHeight="1" x14ac:dyDescent="0.15">
      <c r="A3" s="33" t="str">
        <f>'Beoordelen open vragen'!A3</f>
        <v>7.1.1 PLAN VAN AANPAK IMPLEMENTATIE</v>
      </c>
      <c r="B3" s="7"/>
      <c r="C3" s="51" t="s">
        <v>9</v>
      </c>
      <c r="D3" s="52"/>
      <c r="E3" s="53"/>
      <c r="F3" s="51" t="s">
        <v>9</v>
      </c>
      <c r="G3" s="52"/>
      <c r="H3" s="53"/>
      <c r="I3" s="51" t="s">
        <v>9</v>
      </c>
      <c r="J3" s="54"/>
    </row>
    <row r="4" spans="1:11" ht="120" customHeight="1" x14ac:dyDescent="0.15">
      <c r="A4" s="32" t="str">
        <f>'Beoordelen open vragen'!A4:A4</f>
        <v xml:space="preserve">Zie bijlage 7 'kwaliteit'. </v>
      </c>
      <c r="B4" s="7"/>
      <c r="C4" s="71" t="s">
        <v>10</v>
      </c>
      <c r="D4" s="72"/>
      <c r="E4" s="55"/>
      <c r="F4" s="75" t="s">
        <v>10</v>
      </c>
      <c r="G4" s="70"/>
      <c r="H4" s="55"/>
      <c r="I4" s="75" t="s">
        <v>10</v>
      </c>
      <c r="J4" s="70"/>
    </row>
    <row r="5" spans="1:11" ht="20" customHeight="1" x14ac:dyDescent="0.15">
      <c r="A5" s="33" t="str">
        <f>'Beoordelen open vragen'!A5</f>
        <v>7.1.2 SEO</v>
      </c>
      <c r="B5" s="7"/>
      <c r="C5" s="51" t="s">
        <v>9</v>
      </c>
      <c r="D5" s="52"/>
      <c r="E5" s="53"/>
      <c r="F5" s="51" t="s">
        <v>9</v>
      </c>
      <c r="G5" s="52"/>
      <c r="H5" s="53"/>
      <c r="I5" s="51" t="s">
        <v>9</v>
      </c>
      <c r="J5" s="54"/>
    </row>
    <row r="6" spans="1:11" ht="120" customHeight="1" x14ac:dyDescent="0.15">
      <c r="A6" s="32" t="str">
        <f>'Beoordelen open vragen'!A6:A6</f>
        <v xml:space="preserve">Zie bijlage 7 'kwaliteit'. </v>
      </c>
      <c r="B6" s="7"/>
      <c r="C6" s="69" t="s">
        <v>10</v>
      </c>
      <c r="D6" s="70"/>
      <c r="E6" s="55"/>
      <c r="F6" s="75" t="s">
        <v>10</v>
      </c>
      <c r="G6" s="70"/>
      <c r="H6" s="55"/>
      <c r="I6" s="75" t="s">
        <v>10</v>
      </c>
      <c r="J6" s="70"/>
    </row>
    <row r="7" spans="1:11" ht="20" customHeight="1" x14ac:dyDescent="0.15">
      <c r="A7" s="33" t="str">
        <f>'Beoordelen open vragen'!A7</f>
        <v>7.1.3 SUCCESMANAGEMENT/PARTNERSCHAP</v>
      </c>
      <c r="B7" s="7"/>
      <c r="C7" s="51" t="s">
        <v>9</v>
      </c>
      <c r="D7" s="52"/>
      <c r="E7" s="53"/>
      <c r="F7" s="51" t="s">
        <v>9</v>
      </c>
      <c r="G7" s="52"/>
      <c r="H7" s="53"/>
      <c r="I7" s="51" t="s">
        <v>9</v>
      </c>
      <c r="J7" s="54"/>
    </row>
    <row r="8" spans="1:11" ht="120" customHeight="1" x14ac:dyDescent="0.15">
      <c r="A8" s="32" t="str">
        <f>'Beoordelen open vragen'!A8</f>
        <v xml:space="preserve">Zie bijlage 7 'kwaliteit'. </v>
      </c>
      <c r="B8" s="7"/>
      <c r="C8" s="69" t="s">
        <v>10</v>
      </c>
      <c r="D8" s="70"/>
      <c r="E8" s="55"/>
      <c r="F8" s="75" t="s">
        <v>10</v>
      </c>
      <c r="G8" s="70"/>
      <c r="H8" s="55"/>
      <c r="I8" s="75" t="s">
        <v>10</v>
      </c>
      <c r="J8" s="70"/>
    </row>
    <row r="9" spans="1:11" ht="20" customHeight="1" x14ac:dyDescent="0.15">
      <c r="A9" s="33" t="str">
        <f>'Beoordelen open vragen'!A9</f>
        <v>7.1.4 EXIT SITUATIE</v>
      </c>
      <c r="B9" s="7"/>
      <c r="C9" s="51" t="s">
        <v>9</v>
      </c>
      <c r="D9" s="52"/>
      <c r="E9" s="53"/>
      <c r="F9" s="51" t="s">
        <v>9</v>
      </c>
      <c r="G9" s="52"/>
      <c r="H9" s="53"/>
      <c r="I9" s="51" t="s">
        <v>9</v>
      </c>
      <c r="J9" s="54"/>
    </row>
    <row r="10" spans="1:11" ht="120" customHeight="1" x14ac:dyDescent="0.15">
      <c r="A10" s="32" t="str">
        <f>'Beoordelen open vragen'!A10:A10</f>
        <v xml:space="preserve">Zie bijlage 7 'kwaliteit'. </v>
      </c>
      <c r="B10" s="7"/>
      <c r="C10" s="69" t="s">
        <v>10</v>
      </c>
      <c r="D10" s="70"/>
      <c r="E10" s="55"/>
      <c r="F10" s="75" t="s">
        <v>10</v>
      </c>
      <c r="G10" s="70"/>
      <c r="H10" s="55"/>
      <c r="I10" s="75" t="s">
        <v>10</v>
      </c>
      <c r="J10" s="70"/>
    </row>
    <row r="11" spans="1:11" ht="20" customHeight="1" x14ac:dyDescent="0.15">
      <c r="A11" s="33" t="str">
        <f>'Beoordelen open vragen'!A11</f>
        <v>7.1.5 CUSTOMER JOURNEY LLO</v>
      </c>
      <c r="B11" s="7"/>
      <c r="C11" s="51" t="s">
        <v>9</v>
      </c>
      <c r="D11" s="52"/>
      <c r="E11" s="53"/>
      <c r="F11" s="51" t="s">
        <v>9</v>
      </c>
      <c r="G11" s="52"/>
      <c r="H11" s="53"/>
      <c r="I11" s="51" t="s">
        <v>9</v>
      </c>
      <c r="J11" s="54"/>
    </row>
    <row r="12" spans="1:11" ht="120" customHeight="1" x14ac:dyDescent="0.15">
      <c r="A12" s="32" t="str">
        <f>'Beoordelen open vragen'!A12</f>
        <v xml:space="preserve">Zie bijlage 7 'kwaliteit'. </v>
      </c>
      <c r="B12" s="7"/>
      <c r="C12" s="69" t="s">
        <v>10</v>
      </c>
      <c r="D12" s="70"/>
      <c r="E12" s="55"/>
      <c r="F12" s="69" t="s">
        <v>10</v>
      </c>
      <c r="G12" s="70"/>
      <c r="H12" s="55"/>
      <c r="I12" s="69" t="s">
        <v>10</v>
      </c>
      <c r="J12" s="70"/>
    </row>
    <row r="13" spans="1:11" ht="20" customHeight="1" x14ac:dyDescent="0.15">
      <c r="A13" s="33" t="str">
        <f>'Beoordelen open vragen'!A13</f>
        <v>7.1.6 KOSTEN MEERWERK</v>
      </c>
      <c r="B13" s="7"/>
      <c r="C13" s="51" t="s">
        <v>9</v>
      </c>
      <c r="D13" s="52"/>
      <c r="E13" s="53"/>
      <c r="F13" s="51" t="s">
        <v>9</v>
      </c>
      <c r="G13" s="52"/>
      <c r="H13" s="53"/>
      <c r="I13" s="51" t="s">
        <v>9</v>
      </c>
      <c r="J13" s="54"/>
    </row>
    <row r="14" spans="1:11" ht="120" customHeight="1" x14ac:dyDescent="0.15">
      <c r="A14" s="32" t="str">
        <f>'Beoordelen open vragen'!A14</f>
        <v xml:space="preserve">Zie bijlage 7 'kwaliteit'. </v>
      </c>
      <c r="B14" s="7"/>
      <c r="C14" s="69" t="s">
        <v>10</v>
      </c>
      <c r="D14" s="70"/>
      <c r="E14" s="55"/>
      <c r="F14" s="69" t="s">
        <v>10</v>
      </c>
      <c r="G14" s="70"/>
      <c r="H14" s="55"/>
      <c r="I14" s="69" t="s">
        <v>10</v>
      </c>
      <c r="J14" s="70"/>
    </row>
    <row r="15" spans="1:11" ht="20" customHeight="1" x14ac:dyDescent="0.15">
      <c r="A15" s="33" t="str">
        <f>'Beoordelen open vragen'!A15</f>
        <v>7.1.7 MIGRATIE NAAR XM CLOUD</v>
      </c>
      <c r="B15" s="7"/>
      <c r="C15" s="51" t="s">
        <v>9</v>
      </c>
      <c r="D15" s="52"/>
      <c r="E15" s="53"/>
      <c r="F15" s="51" t="s">
        <v>9</v>
      </c>
      <c r="G15" s="52"/>
      <c r="H15" s="53"/>
      <c r="I15" s="51" t="s">
        <v>9</v>
      </c>
      <c r="J15" s="54"/>
    </row>
    <row r="16" spans="1:11" ht="120" customHeight="1" x14ac:dyDescent="0.15">
      <c r="A16" s="32" t="str">
        <f>'Beoordelen open vragen'!A16</f>
        <v xml:space="preserve">Zie bijlage 7 'kwaliteit'. </v>
      </c>
      <c r="B16" s="7"/>
      <c r="C16" s="69" t="s">
        <v>10</v>
      </c>
      <c r="D16" s="70"/>
      <c r="E16" s="55"/>
      <c r="F16" s="69" t="s">
        <v>10</v>
      </c>
      <c r="G16" s="70"/>
      <c r="H16" s="55"/>
      <c r="I16" s="69" t="s">
        <v>10</v>
      </c>
      <c r="J16" s="70"/>
    </row>
    <row r="17" spans="1:10" ht="20" customHeight="1" x14ac:dyDescent="0.15">
      <c r="A17" s="33" t="str">
        <f>'Beoordelen open vragen'!A17</f>
        <v>7.1.8 ZWARE INCIDENTEN</v>
      </c>
      <c r="B17" s="7"/>
      <c r="C17" s="51" t="s">
        <v>9</v>
      </c>
      <c r="D17" s="52"/>
      <c r="E17" s="53"/>
      <c r="F17" s="51" t="s">
        <v>9</v>
      </c>
      <c r="G17" s="52"/>
      <c r="H17" s="53"/>
      <c r="I17" s="51" t="s">
        <v>9</v>
      </c>
      <c r="J17" s="54"/>
    </row>
    <row r="18" spans="1:10" ht="120" customHeight="1" x14ac:dyDescent="0.15">
      <c r="A18" s="32" t="str">
        <f>'Beoordelen open vragen'!A18</f>
        <v xml:space="preserve">Zie bijlage 7 'kwaliteit' en Formulier D. </v>
      </c>
      <c r="B18" s="7"/>
      <c r="C18" s="69" t="s">
        <v>10</v>
      </c>
      <c r="D18" s="70"/>
      <c r="E18" s="55"/>
      <c r="F18" s="69" t="s">
        <v>10</v>
      </c>
      <c r="G18" s="70"/>
      <c r="H18" s="55"/>
      <c r="I18" s="69" t="s">
        <v>10</v>
      </c>
      <c r="J18" s="70"/>
    </row>
    <row r="19" spans="1:10" ht="20" customHeight="1" x14ac:dyDescent="0.15">
      <c r="A19" s="33" t="str">
        <f>'Beoordelen open vragen'!A19</f>
        <v>7.1.8 MINDER ZWARE INCIDENTEN</v>
      </c>
      <c r="B19" s="7"/>
      <c r="C19" s="51" t="s">
        <v>9</v>
      </c>
      <c r="D19" s="52"/>
      <c r="E19" s="53"/>
      <c r="F19" s="51" t="s">
        <v>9</v>
      </c>
      <c r="G19" s="52"/>
      <c r="H19" s="53"/>
      <c r="I19" s="51" t="s">
        <v>9</v>
      </c>
      <c r="J19" s="54"/>
    </row>
    <row r="20" spans="1:10" ht="120" customHeight="1" x14ac:dyDescent="0.15">
      <c r="A20" s="32" t="str">
        <f>'Beoordelen open vragen'!A20</f>
        <v xml:space="preserve">Zie bijlage 7 'kwaliteit' en Formulier D. </v>
      </c>
      <c r="B20" s="7"/>
      <c r="C20" s="69" t="s">
        <v>10</v>
      </c>
      <c r="D20" s="70"/>
      <c r="E20" s="55"/>
      <c r="F20" s="69" t="s">
        <v>10</v>
      </c>
      <c r="G20" s="70"/>
      <c r="H20" s="55"/>
      <c r="I20" s="69" t="s">
        <v>10</v>
      </c>
      <c r="J20" s="70"/>
    </row>
    <row r="21" spans="1:10" ht="20" customHeight="1" x14ac:dyDescent="0.15">
      <c r="A21" s="33" t="str">
        <f>'Beoordelen open vragen'!A21</f>
        <v>7.1.8 KLEINE PROBLEMEN</v>
      </c>
      <c r="B21" s="7"/>
      <c r="C21" s="51" t="s">
        <v>9</v>
      </c>
      <c r="D21" s="52"/>
      <c r="E21" s="53"/>
      <c r="F21" s="51" t="s">
        <v>9</v>
      </c>
      <c r="G21" s="52"/>
      <c r="H21" s="53"/>
      <c r="I21" s="51" t="s">
        <v>9</v>
      </c>
      <c r="J21" s="54"/>
    </row>
    <row r="22" spans="1:10" ht="120" customHeight="1" x14ac:dyDescent="0.15">
      <c r="A22" s="32" t="str">
        <f>'Beoordelen open vragen'!A22</f>
        <v xml:space="preserve">Zie bijlage 7 'kwaliteit' en Formulier D. </v>
      </c>
      <c r="B22" s="7"/>
      <c r="C22" s="69" t="s">
        <v>10</v>
      </c>
      <c r="D22" s="70"/>
      <c r="E22" s="55"/>
      <c r="F22" s="69" t="s">
        <v>10</v>
      </c>
      <c r="G22" s="70"/>
      <c r="H22" s="55"/>
      <c r="I22" s="69" t="s">
        <v>10</v>
      </c>
      <c r="J22" s="70"/>
    </row>
    <row r="23" spans="1:10" ht="20" customHeight="1" x14ac:dyDescent="0.15">
      <c r="A23" s="23"/>
      <c r="B23" s="8"/>
      <c r="C23" s="22"/>
      <c r="D23" s="22"/>
      <c r="E23" s="8"/>
      <c r="F23" s="22"/>
      <c r="G23" s="22"/>
      <c r="H23" s="8"/>
      <c r="I23" s="22"/>
      <c r="J23" s="24"/>
    </row>
  </sheetData>
  <sheetProtection algorithmName="SHA-512" hashValue="cxJKH48GK9AsmPOjv+yPKbr+dZXNICcf9RPJ0a8DmfkZ5NQmsQ3A1cE+DgIQgQM7izJcF3kt2FlPaKSYDrKTOA==" saltValue="pJBFNCB8aDvlYPuR3cYaaQ==" spinCount="100000" sheet="1" objects="1" scenarios="1"/>
  <mergeCells count="36">
    <mergeCell ref="I1:J1"/>
    <mergeCell ref="C4:D4"/>
    <mergeCell ref="F4:G4"/>
    <mergeCell ref="I4:J4"/>
    <mergeCell ref="C1:D1"/>
    <mergeCell ref="F1:G1"/>
    <mergeCell ref="C2:D2"/>
    <mergeCell ref="F2:G2"/>
    <mergeCell ref="I2:J2"/>
    <mergeCell ref="I6:J6"/>
    <mergeCell ref="C10:D10"/>
    <mergeCell ref="F10:G10"/>
    <mergeCell ref="I10:J10"/>
    <mergeCell ref="C6:D6"/>
    <mergeCell ref="F6:G6"/>
    <mergeCell ref="C8:D8"/>
    <mergeCell ref="F8:G8"/>
    <mergeCell ref="I8:J8"/>
    <mergeCell ref="C12:D12"/>
    <mergeCell ref="F12:G12"/>
    <mergeCell ref="I12:J12"/>
    <mergeCell ref="C14:D14"/>
    <mergeCell ref="F14:G14"/>
    <mergeCell ref="I14:J14"/>
    <mergeCell ref="C16:D16"/>
    <mergeCell ref="F16:G16"/>
    <mergeCell ref="I16:J16"/>
    <mergeCell ref="C18:D18"/>
    <mergeCell ref="F18:G18"/>
    <mergeCell ref="I18:J18"/>
    <mergeCell ref="C22:D22"/>
    <mergeCell ref="F22:G22"/>
    <mergeCell ref="I22:J22"/>
    <mergeCell ref="C20:D20"/>
    <mergeCell ref="F20:G20"/>
    <mergeCell ref="I20:J20"/>
  </mergeCells>
  <dataValidations count="1">
    <dataValidation type="list" errorStyle="warning" allowBlank="1" showErrorMessage="1" error="Voer juiste waarde in. " sqref="C3 C5 C9 C11 C13 C15 F13 F15 I15 I13 I11 F11 F9 I9 I5 F5 F3 I3 C7 I7 F7 C17 C19 C21 F19 F21 I21 I19 I17 F17" xr:uid="{19AEEF6B-4612-E449-B3BE-EA873B95582E}">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3"/>
  <sheetViews>
    <sheetView showGridLines="0" topLeftCell="A11" zoomScale="85" zoomScaleNormal="85" zoomScalePageLayoutView="85" workbookViewId="0">
      <selection activeCell="C17" sqref="C17"/>
    </sheetView>
  </sheetViews>
  <sheetFormatPr baseColWidth="10" defaultColWidth="8.83203125" defaultRowHeight="13" x14ac:dyDescent="0.15"/>
  <cols>
    <col min="1" max="1" width="133.83203125" style="3" customWidth="1"/>
    <col min="2" max="2" width="2.6640625" style="5" customWidth="1"/>
    <col min="3" max="3" width="30.83203125" style="4" customWidth="1"/>
    <col min="4" max="4" width="3.6640625" style="4" customWidth="1"/>
    <col min="5" max="5" width="2.6640625" style="5" customWidth="1"/>
    <col min="6" max="6" width="30.83203125" style="4" customWidth="1"/>
    <col min="7" max="7" width="3.6640625" style="4" customWidth="1"/>
    <col min="8" max="8" width="2.6640625" style="5" customWidth="1"/>
    <col min="9" max="9" width="30.83203125" style="3" customWidth="1"/>
    <col min="10" max="10" width="3.6640625" style="3" customWidth="1"/>
    <col min="11" max="11" width="11.6640625" style="3" bestFit="1" customWidth="1"/>
    <col min="12" max="16384" width="8.83203125" style="3"/>
  </cols>
  <sheetData>
    <row r="1" spans="1:11" ht="50" customHeight="1" x14ac:dyDescent="0.2">
      <c r="A1" s="21" t="s">
        <v>12</v>
      </c>
      <c r="B1" s="26"/>
      <c r="C1" s="79" t="str">
        <f>'Beoordelaar 1'!C1</f>
        <v>Inschrijver 1</v>
      </c>
      <c r="D1" s="80"/>
      <c r="E1" s="26"/>
      <c r="F1" s="79" t="str">
        <f>'Beoordelaar 1'!F1</f>
        <v>Inschrijver 2</v>
      </c>
      <c r="G1" s="80"/>
      <c r="H1" s="26"/>
      <c r="I1" s="79" t="str">
        <f>'Beoordelaar 1'!I1</f>
        <v>Inschrijver 3</v>
      </c>
      <c r="J1" s="80"/>
      <c r="K1" s="2"/>
    </row>
    <row r="2" spans="1:11" ht="28" customHeight="1" x14ac:dyDescent="0.15">
      <c r="A2" s="25" t="s">
        <v>8</v>
      </c>
      <c r="B2" s="6"/>
      <c r="C2" s="76" t="s">
        <v>9</v>
      </c>
      <c r="D2" s="77"/>
      <c r="E2" s="6"/>
      <c r="F2" s="78" t="s">
        <v>9</v>
      </c>
      <c r="G2" s="77"/>
      <c r="H2" s="6"/>
      <c r="I2" s="78" t="s">
        <v>9</v>
      </c>
      <c r="J2" s="77"/>
    </row>
    <row r="3" spans="1:11" ht="20" customHeight="1" x14ac:dyDescent="0.15">
      <c r="A3" s="33" t="str">
        <f>'Beoordelen open vragen'!A3</f>
        <v>7.1.1 PLAN VAN AANPAK IMPLEMENTATIE</v>
      </c>
      <c r="B3" s="7"/>
      <c r="C3" s="51" t="s">
        <v>9</v>
      </c>
      <c r="D3" s="52"/>
      <c r="E3" s="53"/>
      <c r="F3" s="51" t="s">
        <v>9</v>
      </c>
      <c r="G3" s="52"/>
      <c r="H3" s="53"/>
      <c r="I3" s="51" t="s">
        <v>9</v>
      </c>
      <c r="J3" s="54"/>
    </row>
    <row r="4" spans="1:11" ht="120" customHeight="1" x14ac:dyDescent="0.15">
      <c r="A4" s="32" t="str">
        <f>'Beoordelen open vragen'!A4:A4</f>
        <v xml:space="preserve">Zie bijlage 7 'kwaliteit'. </v>
      </c>
      <c r="B4" s="7"/>
      <c r="C4" s="71" t="s">
        <v>10</v>
      </c>
      <c r="D4" s="72"/>
      <c r="E4" s="55"/>
      <c r="F4" s="75" t="s">
        <v>10</v>
      </c>
      <c r="G4" s="70"/>
      <c r="H4" s="55"/>
      <c r="I4" s="75" t="s">
        <v>10</v>
      </c>
      <c r="J4" s="70"/>
    </row>
    <row r="5" spans="1:11" ht="20" customHeight="1" x14ac:dyDescent="0.15">
      <c r="A5" s="33" t="str">
        <f>'Beoordelen open vragen'!A5</f>
        <v>7.1.2 SEO</v>
      </c>
      <c r="B5" s="7"/>
      <c r="C5" s="51" t="s">
        <v>9</v>
      </c>
      <c r="D5" s="52"/>
      <c r="E5" s="53"/>
      <c r="F5" s="51" t="s">
        <v>9</v>
      </c>
      <c r="G5" s="52"/>
      <c r="H5" s="53"/>
      <c r="I5" s="51" t="s">
        <v>9</v>
      </c>
      <c r="J5" s="54"/>
    </row>
    <row r="6" spans="1:11" ht="120" customHeight="1" x14ac:dyDescent="0.15">
      <c r="A6" s="32" t="str">
        <f>'Beoordelen open vragen'!A6:A6</f>
        <v xml:space="preserve">Zie bijlage 7 'kwaliteit'. </v>
      </c>
      <c r="B6" s="7"/>
      <c r="C6" s="69" t="s">
        <v>10</v>
      </c>
      <c r="D6" s="70"/>
      <c r="E6" s="55"/>
      <c r="F6" s="75" t="s">
        <v>10</v>
      </c>
      <c r="G6" s="70"/>
      <c r="H6" s="55"/>
      <c r="I6" s="75" t="s">
        <v>10</v>
      </c>
      <c r="J6" s="70"/>
    </row>
    <row r="7" spans="1:11" ht="20" customHeight="1" x14ac:dyDescent="0.15">
      <c r="A7" s="33" t="str">
        <f>'Beoordelen open vragen'!A7</f>
        <v>7.1.3 SUCCESMANAGEMENT/PARTNERSCHAP</v>
      </c>
      <c r="B7" s="7"/>
      <c r="C7" s="51" t="s">
        <v>9</v>
      </c>
      <c r="D7" s="52"/>
      <c r="E7" s="53"/>
      <c r="F7" s="51" t="s">
        <v>9</v>
      </c>
      <c r="G7" s="52"/>
      <c r="H7" s="53"/>
      <c r="I7" s="51" t="s">
        <v>9</v>
      </c>
      <c r="J7" s="54"/>
    </row>
    <row r="8" spans="1:11" ht="120" customHeight="1" x14ac:dyDescent="0.15">
      <c r="A8" s="32" t="str">
        <f>'Beoordelen open vragen'!A8</f>
        <v xml:space="preserve">Zie bijlage 7 'kwaliteit'. </v>
      </c>
      <c r="B8" s="7"/>
      <c r="C8" s="69" t="s">
        <v>10</v>
      </c>
      <c r="D8" s="70"/>
      <c r="E8" s="55"/>
      <c r="F8" s="75" t="s">
        <v>10</v>
      </c>
      <c r="G8" s="70"/>
      <c r="H8" s="55"/>
      <c r="I8" s="75" t="s">
        <v>10</v>
      </c>
      <c r="J8" s="70"/>
    </row>
    <row r="9" spans="1:11" ht="20" customHeight="1" x14ac:dyDescent="0.15">
      <c r="A9" s="33" t="str">
        <f>'Beoordelen open vragen'!A9</f>
        <v>7.1.4 EXIT SITUATIE</v>
      </c>
      <c r="B9" s="7"/>
      <c r="C9" s="51" t="s">
        <v>9</v>
      </c>
      <c r="D9" s="52"/>
      <c r="E9" s="53"/>
      <c r="F9" s="51" t="s">
        <v>9</v>
      </c>
      <c r="G9" s="52"/>
      <c r="H9" s="53"/>
      <c r="I9" s="51" t="s">
        <v>9</v>
      </c>
      <c r="J9" s="54"/>
    </row>
    <row r="10" spans="1:11" ht="120" customHeight="1" x14ac:dyDescent="0.15">
      <c r="A10" s="32" t="str">
        <f>'Beoordelen open vragen'!A10:A10</f>
        <v xml:space="preserve">Zie bijlage 7 'kwaliteit'. </v>
      </c>
      <c r="B10" s="7"/>
      <c r="C10" s="69" t="s">
        <v>10</v>
      </c>
      <c r="D10" s="70"/>
      <c r="E10" s="55"/>
      <c r="F10" s="75" t="s">
        <v>10</v>
      </c>
      <c r="G10" s="70"/>
      <c r="H10" s="55"/>
      <c r="I10" s="75" t="s">
        <v>10</v>
      </c>
      <c r="J10" s="70"/>
    </row>
    <row r="11" spans="1:11" ht="20" customHeight="1" x14ac:dyDescent="0.15">
      <c r="A11" s="33" t="str">
        <f>'Beoordelen open vragen'!A11</f>
        <v>7.1.5 CUSTOMER JOURNEY LLO</v>
      </c>
      <c r="B11" s="7"/>
      <c r="C11" s="51" t="s">
        <v>9</v>
      </c>
      <c r="D11" s="52"/>
      <c r="E11" s="53"/>
      <c r="F11" s="51" t="s">
        <v>9</v>
      </c>
      <c r="G11" s="52"/>
      <c r="H11" s="53"/>
      <c r="I11" s="51" t="s">
        <v>9</v>
      </c>
      <c r="J11" s="54"/>
    </row>
    <row r="12" spans="1:11" ht="120" customHeight="1" x14ac:dyDescent="0.15">
      <c r="A12" s="32" t="str">
        <f>'Beoordelen open vragen'!A12</f>
        <v xml:space="preserve">Zie bijlage 7 'kwaliteit'. </v>
      </c>
      <c r="B12" s="7"/>
      <c r="C12" s="69" t="s">
        <v>10</v>
      </c>
      <c r="D12" s="70"/>
      <c r="E12" s="55"/>
      <c r="F12" s="69" t="s">
        <v>10</v>
      </c>
      <c r="G12" s="70"/>
      <c r="H12" s="55"/>
      <c r="I12" s="69" t="s">
        <v>10</v>
      </c>
      <c r="J12" s="70"/>
    </row>
    <row r="13" spans="1:11" ht="20" customHeight="1" x14ac:dyDescent="0.15">
      <c r="A13" s="33" t="str">
        <f>'Beoordelen open vragen'!A13</f>
        <v>7.1.6 KOSTEN MEERWERK</v>
      </c>
      <c r="B13" s="7"/>
      <c r="C13" s="51" t="s">
        <v>9</v>
      </c>
      <c r="D13" s="52"/>
      <c r="E13" s="53"/>
      <c r="F13" s="51" t="s">
        <v>9</v>
      </c>
      <c r="G13" s="52"/>
      <c r="H13" s="53"/>
      <c r="I13" s="51" t="s">
        <v>9</v>
      </c>
      <c r="J13" s="54"/>
    </row>
    <row r="14" spans="1:11" ht="120" customHeight="1" x14ac:dyDescent="0.15">
      <c r="A14" s="32" t="str">
        <f>'Beoordelen open vragen'!A14</f>
        <v xml:space="preserve">Zie bijlage 7 'kwaliteit'. </v>
      </c>
      <c r="B14" s="7"/>
      <c r="C14" s="69" t="s">
        <v>10</v>
      </c>
      <c r="D14" s="70"/>
      <c r="E14" s="55"/>
      <c r="F14" s="69" t="s">
        <v>10</v>
      </c>
      <c r="G14" s="70"/>
      <c r="H14" s="55"/>
      <c r="I14" s="69" t="s">
        <v>10</v>
      </c>
      <c r="J14" s="70"/>
    </row>
    <row r="15" spans="1:11" ht="20" customHeight="1" x14ac:dyDescent="0.15">
      <c r="A15" s="33" t="str">
        <f>'Beoordelen open vragen'!A15</f>
        <v>7.1.7 MIGRATIE NAAR XM CLOUD</v>
      </c>
      <c r="B15" s="7"/>
      <c r="C15" s="51" t="s">
        <v>9</v>
      </c>
      <c r="D15" s="52"/>
      <c r="E15" s="53"/>
      <c r="F15" s="51" t="s">
        <v>9</v>
      </c>
      <c r="G15" s="52"/>
      <c r="H15" s="53"/>
      <c r="I15" s="51" t="s">
        <v>9</v>
      </c>
      <c r="J15" s="54"/>
    </row>
    <row r="16" spans="1:11" ht="120" customHeight="1" x14ac:dyDescent="0.15">
      <c r="A16" s="32" t="str">
        <f>'Beoordelen open vragen'!A16</f>
        <v xml:space="preserve">Zie bijlage 7 'kwaliteit'. </v>
      </c>
      <c r="B16" s="7"/>
      <c r="C16" s="69" t="s">
        <v>10</v>
      </c>
      <c r="D16" s="70"/>
      <c r="E16" s="55"/>
      <c r="F16" s="69" t="s">
        <v>10</v>
      </c>
      <c r="G16" s="70"/>
      <c r="H16" s="55"/>
      <c r="I16" s="69" t="s">
        <v>10</v>
      </c>
      <c r="J16" s="70"/>
    </row>
    <row r="17" spans="1:10" ht="20" customHeight="1" x14ac:dyDescent="0.15">
      <c r="A17" s="33" t="str">
        <f>'Beoordelen open vragen'!A17</f>
        <v>7.1.8 ZWARE INCIDENTEN</v>
      </c>
      <c r="B17" s="7"/>
      <c r="C17" s="51" t="s">
        <v>9</v>
      </c>
      <c r="D17" s="52"/>
      <c r="E17" s="53"/>
      <c r="F17" s="51" t="s">
        <v>9</v>
      </c>
      <c r="G17" s="52"/>
      <c r="H17" s="53"/>
      <c r="I17" s="51" t="s">
        <v>9</v>
      </c>
      <c r="J17" s="54"/>
    </row>
    <row r="18" spans="1:10" ht="120" customHeight="1" x14ac:dyDescent="0.15">
      <c r="A18" s="32" t="str">
        <f>'Beoordelen open vragen'!A18</f>
        <v xml:space="preserve">Zie bijlage 7 'kwaliteit' en Formulier D. </v>
      </c>
      <c r="B18" s="7"/>
      <c r="C18" s="69" t="s">
        <v>10</v>
      </c>
      <c r="D18" s="70"/>
      <c r="E18" s="55"/>
      <c r="F18" s="69" t="s">
        <v>10</v>
      </c>
      <c r="G18" s="70"/>
      <c r="H18" s="55"/>
      <c r="I18" s="69" t="s">
        <v>10</v>
      </c>
      <c r="J18" s="70"/>
    </row>
    <row r="19" spans="1:10" ht="20" customHeight="1" x14ac:dyDescent="0.15">
      <c r="A19" s="33" t="str">
        <f>'Beoordelen open vragen'!A19</f>
        <v>7.1.8 MINDER ZWARE INCIDENTEN</v>
      </c>
      <c r="B19" s="7"/>
      <c r="C19" s="51" t="s">
        <v>9</v>
      </c>
      <c r="D19" s="52"/>
      <c r="E19" s="53"/>
      <c r="F19" s="51" t="s">
        <v>9</v>
      </c>
      <c r="G19" s="52"/>
      <c r="H19" s="53"/>
      <c r="I19" s="51" t="s">
        <v>9</v>
      </c>
      <c r="J19" s="54"/>
    </row>
    <row r="20" spans="1:10" ht="120" customHeight="1" x14ac:dyDescent="0.15">
      <c r="A20" s="32" t="str">
        <f>'Beoordelen open vragen'!A20</f>
        <v xml:space="preserve">Zie bijlage 7 'kwaliteit' en Formulier D. </v>
      </c>
      <c r="B20" s="7"/>
      <c r="C20" s="69" t="s">
        <v>10</v>
      </c>
      <c r="D20" s="70"/>
      <c r="E20" s="55"/>
      <c r="F20" s="69" t="s">
        <v>10</v>
      </c>
      <c r="G20" s="70"/>
      <c r="H20" s="55"/>
      <c r="I20" s="69" t="s">
        <v>10</v>
      </c>
      <c r="J20" s="70"/>
    </row>
    <row r="21" spans="1:10" ht="20" customHeight="1" x14ac:dyDescent="0.15">
      <c r="A21" s="33" t="str">
        <f>'Beoordelen open vragen'!A21</f>
        <v>7.1.8 KLEINE PROBLEMEN</v>
      </c>
      <c r="B21" s="7"/>
      <c r="C21" s="51" t="s">
        <v>9</v>
      </c>
      <c r="D21" s="52"/>
      <c r="E21" s="53"/>
      <c r="F21" s="51" t="s">
        <v>9</v>
      </c>
      <c r="G21" s="52"/>
      <c r="H21" s="53"/>
      <c r="I21" s="51" t="s">
        <v>9</v>
      </c>
      <c r="J21" s="54"/>
    </row>
    <row r="22" spans="1:10" ht="120" customHeight="1" x14ac:dyDescent="0.15">
      <c r="A22" s="32" t="str">
        <f>'Beoordelen open vragen'!A22</f>
        <v xml:space="preserve">Zie bijlage 7 'kwaliteit' en Formulier D. </v>
      </c>
      <c r="B22" s="7"/>
      <c r="C22" s="69" t="s">
        <v>10</v>
      </c>
      <c r="D22" s="70"/>
      <c r="E22" s="55"/>
      <c r="F22" s="69" t="s">
        <v>10</v>
      </c>
      <c r="G22" s="70"/>
      <c r="H22" s="55"/>
      <c r="I22" s="69" t="s">
        <v>10</v>
      </c>
      <c r="J22" s="70"/>
    </row>
    <row r="23" spans="1:10" ht="20" customHeight="1" x14ac:dyDescent="0.15">
      <c r="A23" s="23"/>
      <c r="B23" s="8"/>
      <c r="C23" s="56"/>
      <c r="D23" s="56"/>
      <c r="E23" s="57"/>
      <c r="F23" s="56"/>
      <c r="G23" s="56"/>
      <c r="H23" s="57"/>
      <c r="I23" s="56"/>
      <c r="J23" s="58"/>
    </row>
  </sheetData>
  <sheetProtection algorithmName="SHA-512" hashValue="ZYs/ifSF44du8GhEB9ZARBXfuzS+HzGdKiOxKzas+VkwwAqCSvk00VlR6MQbKw1kdPtUoRCb8R4bgwh/OONVww==" saltValue="BBilVBXGTd3gay6487IMxQ==" spinCount="100000" sheet="1" objects="1" scenarios="1"/>
  <mergeCells count="36">
    <mergeCell ref="I1:J1"/>
    <mergeCell ref="C4:D4"/>
    <mergeCell ref="F4:G4"/>
    <mergeCell ref="I4:J4"/>
    <mergeCell ref="C1:D1"/>
    <mergeCell ref="F1:G1"/>
    <mergeCell ref="C2:D2"/>
    <mergeCell ref="F2:G2"/>
    <mergeCell ref="I2:J2"/>
    <mergeCell ref="I6:J6"/>
    <mergeCell ref="C10:D10"/>
    <mergeCell ref="F10:G10"/>
    <mergeCell ref="I10:J10"/>
    <mergeCell ref="C6:D6"/>
    <mergeCell ref="F6:G6"/>
    <mergeCell ref="C8:D8"/>
    <mergeCell ref="F8:G8"/>
    <mergeCell ref="I8:J8"/>
    <mergeCell ref="C12:D12"/>
    <mergeCell ref="F12:G12"/>
    <mergeCell ref="I12:J12"/>
    <mergeCell ref="C14:D14"/>
    <mergeCell ref="F14:G14"/>
    <mergeCell ref="I14:J14"/>
    <mergeCell ref="C16:D16"/>
    <mergeCell ref="F16:G16"/>
    <mergeCell ref="I16:J16"/>
    <mergeCell ref="C18:D18"/>
    <mergeCell ref="F18:G18"/>
    <mergeCell ref="I18:J18"/>
    <mergeCell ref="C22:D22"/>
    <mergeCell ref="F22:G22"/>
    <mergeCell ref="I22:J22"/>
    <mergeCell ref="C20:D20"/>
    <mergeCell ref="F20:G20"/>
    <mergeCell ref="I20:J20"/>
  </mergeCells>
  <dataValidations count="1">
    <dataValidation type="list" errorStyle="warning" allowBlank="1" showErrorMessage="1" error="Voer juiste waarde in. " sqref="C3 C5 C9 C11 C13 C15 F13 F15 I15 I13 I11 F11 F9 I9 I5 F5 F3 I3 C7 I7 F7 C17 C19 C21 F19 F21 I21 I19 I17 F17" xr:uid="{40A3626D-A775-1745-A438-0175FAD79D85}">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53"/>
  <sheetViews>
    <sheetView showGridLines="0" topLeftCell="A23" workbookViewId="0">
      <selection activeCell="J54" sqref="J54"/>
    </sheetView>
  </sheetViews>
  <sheetFormatPr baseColWidth="10" defaultColWidth="8.83203125" defaultRowHeight="15" x14ac:dyDescent="0.2"/>
  <cols>
    <col min="1" max="1" width="68.83203125" bestFit="1" customWidth="1"/>
    <col min="2" max="2" width="30.6640625" customWidth="1"/>
    <col min="3" max="3" width="1.83203125" customWidth="1"/>
    <col min="4" max="4" width="20.83203125" customWidth="1"/>
    <col min="5" max="5" width="25.83203125" customWidth="1"/>
    <col min="6" max="6" width="1.83203125" customWidth="1"/>
    <col min="7" max="7" width="20.83203125" customWidth="1"/>
    <col min="8" max="8" width="25.83203125" customWidth="1"/>
    <col min="9" max="9" width="1.83203125" customWidth="1"/>
    <col min="10" max="10" width="20.83203125" customWidth="1"/>
    <col min="11" max="11" width="25.83203125" customWidth="1"/>
  </cols>
  <sheetData>
    <row r="1" spans="1:11" ht="25.25" customHeight="1" x14ac:dyDescent="0.2">
      <c r="A1" s="91" t="str">
        <f>'Beoordelen open vragen'!A1</f>
        <v>Beoordeling open vragen</v>
      </c>
      <c r="B1" s="92"/>
      <c r="C1" s="92"/>
      <c r="D1" s="92"/>
      <c r="E1" s="92"/>
      <c r="F1" s="92"/>
      <c r="G1" s="92"/>
      <c r="H1" s="92"/>
      <c r="I1" s="92"/>
      <c r="J1" s="92"/>
      <c r="K1" s="93"/>
    </row>
    <row r="2" spans="1:11" s="31" customFormat="1" ht="40" customHeight="1" x14ac:dyDescent="0.2">
      <c r="A2" s="28" t="s">
        <v>8</v>
      </c>
      <c r="B2" s="28"/>
      <c r="C2" s="29"/>
      <c r="D2" s="89" t="str">
        <f>'Beoordelaar 1'!C1</f>
        <v>Inschrijver 1</v>
      </c>
      <c r="E2" s="90"/>
      <c r="F2" s="30"/>
      <c r="G2" s="89" t="str">
        <f>'Beoordelaar 1'!F1</f>
        <v>Inschrijver 2</v>
      </c>
      <c r="H2" s="90"/>
      <c r="I2" s="30"/>
      <c r="J2" s="89" t="str">
        <f>'Beoordelaar 1'!I1</f>
        <v>Inschrijver 3</v>
      </c>
      <c r="K2" s="90"/>
    </row>
    <row r="3" spans="1:11" ht="25" customHeight="1" x14ac:dyDescent="0.2">
      <c r="A3" s="81" t="str">
        <f>'Beoordelen open vragen'!A3</f>
        <v>7.1.1 PLAN VAN AANPAK IMPLEMENTATIE</v>
      </c>
      <c r="B3" s="13" t="s">
        <v>13</v>
      </c>
      <c r="C3" s="16"/>
      <c r="D3" s="20" t="str">
        <f>'Beoordelaar 1'!C3</f>
        <v>Score:</v>
      </c>
      <c r="E3" s="84" t="s">
        <v>14</v>
      </c>
      <c r="F3" s="16"/>
      <c r="G3" s="20" t="str">
        <f>'Beoordelaar 1'!F3</f>
        <v>Score:</v>
      </c>
      <c r="H3" s="84" t="s">
        <v>14</v>
      </c>
      <c r="I3" s="16"/>
      <c r="J3" s="20" t="str">
        <f>'Beoordelaar 1'!I3</f>
        <v>Score:</v>
      </c>
      <c r="K3" s="84" t="s">
        <v>14</v>
      </c>
    </row>
    <row r="4" spans="1:11" ht="25" customHeight="1" x14ac:dyDescent="0.2">
      <c r="A4" s="82"/>
      <c r="B4" s="13" t="s">
        <v>15</v>
      </c>
      <c r="C4" s="16"/>
      <c r="D4" s="14" t="str">
        <f>'Beoordelaar 2'!C3</f>
        <v>Score:</v>
      </c>
      <c r="E4" s="85"/>
      <c r="F4" s="16"/>
      <c r="G4" s="14" t="str">
        <f>'Beoordelaar 2'!F3</f>
        <v>Score:</v>
      </c>
      <c r="H4" s="85"/>
      <c r="I4" s="16"/>
      <c r="J4" s="14" t="str">
        <f>'Beoordelaar 2'!I3</f>
        <v>Score:</v>
      </c>
      <c r="K4" s="85"/>
    </row>
    <row r="5" spans="1:11" ht="25" customHeight="1" x14ac:dyDescent="0.2">
      <c r="A5" s="83"/>
      <c r="B5" s="13" t="s">
        <v>16</v>
      </c>
      <c r="C5" s="16"/>
      <c r="D5" s="14" t="str">
        <f>'Beoordelaar 3'!C3</f>
        <v>Score:</v>
      </c>
      <c r="E5" s="85"/>
      <c r="F5" s="16"/>
      <c r="G5" s="14" t="str">
        <f>'Beoordelaar 3'!F3</f>
        <v>Score:</v>
      </c>
      <c r="H5" s="85"/>
      <c r="I5" s="16"/>
      <c r="J5" s="14" t="str">
        <f>'Beoordelaar 3'!I3</f>
        <v>Score:</v>
      </c>
      <c r="K5" s="85"/>
    </row>
    <row r="6" spans="1:11" ht="20" customHeight="1" x14ac:dyDescent="0.2">
      <c r="A6" s="86" t="s">
        <v>17</v>
      </c>
      <c r="B6" s="87"/>
      <c r="C6" s="17"/>
      <c r="D6" s="9" t="s">
        <v>9</v>
      </c>
      <c r="E6" s="85"/>
      <c r="F6" s="17"/>
      <c r="G6" s="9" t="s">
        <v>9</v>
      </c>
      <c r="H6" s="85"/>
      <c r="I6" s="17"/>
      <c r="J6" s="9" t="s">
        <v>9</v>
      </c>
      <c r="K6" s="85"/>
    </row>
    <row r="7" spans="1:11" ht="20" customHeight="1" x14ac:dyDescent="0.2">
      <c r="A7" s="12"/>
      <c r="B7" s="10" t="s">
        <v>38</v>
      </c>
      <c r="C7" s="17"/>
      <c r="D7" s="11" t="str">
        <f>IF(D6="Onvoldoende","KNOCK OUT",IF(D6="Matig","-€ 30.000",IF(D6="Voldoende","€ 0",IF(D6="Goed","€ 13.500",IF(D6="Uitmuntend","€ 15.000"," ")))))</f>
        <v xml:space="preserve"> </v>
      </c>
      <c r="E7" s="85"/>
      <c r="F7" s="17"/>
      <c r="G7" s="11" t="str">
        <f>IF(G6="Onvoldoende","KNOCK OUT",IF(G6="Matig","-€ 30.000",IF(G6="Voldoende","€ 0",IF(G6="Goed","€ 13.500",IF(G6="Uitmuntend","€ 15.000"," ")))))</f>
        <v xml:space="preserve"> </v>
      </c>
      <c r="H7" s="85"/>
      <c r="I7" s="17"/>
      <c r="J7" s="11" t="str">
        <f>IF(J6="Onvoldoende","KNOCK OUT",IF(J6="Matig","-€ 30.000",IF(J6="Voldoende","€ 0",IF(J6="Goed","€ 13.500",IF(J6="Uitmuntend","€ 15.000"," ")))))</f>
        <v xml:space="preserve"> </v>
      </c>
      <c r="K7" s="85"/>
    </row>
    <row r="8" spans="1:11" ht="25" customHeight="1" x14ac:dyDescent="0.2">
      <c r="A8" s="81" t="str">
        <f>'Beoordelen open vragen'!A5</f>
        <v>7.1.2 SEO</v>
      </c>
      <c r="B8" s="13" t="str">
        <f>$B$3</f>
        <v>Beoordelaar 1</v>
      </c>
      <c r="C8" s="16"/>
      <c r="D8" s="14" t="str">
        <f>'Beoordelaar 1'!C5</f>
        <v>Score:</v>
      </c>
      <c r="E8" s="84" t="s">
        <v>14</v>
      </c>
      <c r="F8" s="16"/>
      <c r="G8" s="14" t="str">
        <f>'Beoordelaar 1'!F5</f>
        <v>Score:</v>
      </c>
      <c r="H8" s="84" t="s">
        <v>14</v>
      </c>
      <c r="I8" s="16"/>
      <c r="J8" s="14" t="str">
        <f>'Beoordelaar 1'!I5</f>
        <v>Score:</v>
      </c>
      <c r="K8" s="84" t="s">
        <v>14</v>
      </c>
    </row>
    <row r="9" spans="1:11" ht="25" customHeight="1" x14ac:dyDescent="0.2">
      <c r="A9" s="82"/>
      <c r="B9" s="13" t="str">
        <f>$B$4</f>
        <v>Beoordelaar 2</v>
      </c>
      <c r="C9" s="16"/>
      <c r="D9" s="14" t="str">
        <f>'Beoordelaar 2'!C5</f>
        <v>Score:</v>
      </c>
      <c r="E9" s="85"/>
      <c r="F9" s="16"/>
      <c r="G9" s="14" t="str">
        <f>'Beoordelaar 2'!F5</f>
        <v>Score:</v>
      </c>
      <c r="H9" s="85"/>
      <c r="I9" s="16"/>
      <c r="J9" s="14" t="str">
        <f>'Beoordelaar 2'!I5</f>
        <v>Score:</v>
      </c>
      <c r="K9" s="85"/>
    </row>
    <row r="10" spans="1:11" ht="25" customHeight="1" x14ac:dyDescent="0.2">
      <c r="A10" s="83"/>
      <c r="B10" s="13" t="str">
        <f>$B$5</f>
        <v>Beoordelaar 3</v>
      </c>
      <c r="C10" s="16"/>
      <c r="D10" s="14" t="str">
        <f>'Beoordelaar 3'!C5</f>
        <v>Score:</v>
      </c>
      <c r="E10" s="85"/>
      <c r="F10" s="16"/>
      <c r="G10" s="14" t="str">
        <f>'Beoordelaar 3'!F5</f>
        <v>Score:</v>
      </c>
      <c r="H10" s="85"/>
      <c r="I10" s="16"/>
      <c r="J10" s="14" t="str">
        <f>'Beoordelaar 3'!I5</f>
        <v>Score:</v>
      </c>
      <c r="K10" s="85"/>
    </row>
    <row r="11" spans="1:11" ht="20" customHeight="1" x14ac:dyDescent="0.2">
      <c r="A11" s="86" t="s">
        <v>17</v>
      </c>
      <c r="B11" s="87"/>
      <c r="C11" s="17"/>
      <c r="D11" s="9" t="s">
        <v>9</v>
      </c>
      <c r="E11" s="85"/>
      <c r="F11" s="17"/>
      <c r="G11" s="9" t="s">
        <v>9</v>
      </c>
      <c r="H11" s="85"/>
      <c r="I11" s="17"/>
      <c r="J11" s="9" t="s">
        <v>9</v>
      </c>
      <c r="K11" s="85"/>
    </row>
    <row r="12" spans="1:11" ht="20" customHeight="1" x14ac:dyDescent="0.2">
      <c r="A12" s="12"/>
      <c r="B12" s="10" t="s">
        <v>38</v>
      </c>
      <c r="C12" s="17"/>
      <c r="D12" s="11" t="str">
        <f>IF(D11="Onvoldoende","KNOCK OUT",IF(D11="Matig","-€ 90.000",IF(D11="Voldoende","€ 0",IF(D11="Goed","€ 27.000",IF(D11="Uitmuntend","€ 30.000"," ")))))</f>
        <v xml:space="preserve"> </v>
      </c>
      <c r="E12" s="85"/>
      <c r="F12" s="17"/>
      <c r="G12" s="11" t="str">
        <f>IF(G11="Onvoldoende","KNOCK OUT",IF(G11="Matig","-€ 90.000",IF(G11="Voldoende","€ 0",IF(G11="Goed","€ 27.000",IF(G11="Uitmuntend","€ 30.000"," ")))))</f>
        <v xml:space="preserve"> </v>
      </c>
      <c r="H12" s="85"/>
      <c r="I12" s="17"/>
      <c r="J12" s="11" t="str">
        <f>IF(J11="Onvoldoende","KNOCK OUT",IF(J11="Matig","-€ 90.000",IF(J11="Voldoende","€ 0",IF(J11="Goed","€ 27.000",IF(J11="Uitmuntend","€ 30.000"," ")))))</f>
        <v xml:space="preserve"> </v>
      </c>
      <c r="K12" s="85"/>
    </row>
    <row r="13" spans="1:11" ht="25" customHeight="1" x14ac:dyDescent="0.2">
      <c r="A13" s="81" t="str">
        <f>'Beoordelen open vragen'!A7</f>
        <v>7.1.3 SUCCESMANAGEMENT/PARTNERSCHAP</v>
      </c>
      <c r="B13" s="13" t="str">
        <f>$B$3</f>
        <v>Beoordelaar 1</v>
      </c>
      <c r="C13" s="16"/>
      <c r="D13" s="14" t="str">
        <f>'Beoordelaar 1'!C7</f>
        <v>Score:</v>
      </c>
      <c r="E13" s="84" t="s">
        <v>14</v>
      </c>
      <c r="F13" s="16"/>
      <c r="G13" s="14" t="str">
        <f>'Beoordelaar 1'!F7</f>
        <v>Score:</v>
      </c>
      <c r="H13" s="84" t="s">
        <v>14</v>
      </c>
      <c r="I13" s="16"/>
      <c r="J13" s="14" t="str">
        <f>'Beoordelaar 1'!I7</f>
        <v>Score:</v>
      </c>
      <c r="K13" s="84" t="s">
        <v>14</v>
      </c>
    </row>
    <row r="14" spans="1:11" ht="25" customHeight="1" x14ac:dyDescent="0.2">
      <c r="A14" s="82"/>
      <c r="B14" s="13" t="str">
        <f>$B$4</f>
        <v>Beoordelaar 2</v>
      </c>
      <c r="C14" s="16"/>
      <c r="D14" s="14" t="str">
        <f>'Beoordelaar 2'!C7</f>
        <v>Score:</v>
      </c>
      <c r="E14" s="85"/>
      <c r="F14" s="16"/>
      <c r="G14" s="14" t="str">
        <f>'Beoordelaar 2'!F7</f>
        <v>Score:</v>
      </c>
      <c r="H14" s="85"/>
      <c r="I14" s="16"/>
      <c r="J14" s="14" t="str">
        <f>'Beoordelaar 2'!I7</f>
        <v>Score:</v>
      </c>
      <c r="K14" s="85"/>
    </row>
    <row r="15" spans="1:11" ht="25" customHeight="1" x14ac:dyDescent="0.2">
      <c r="A15" s="83"/>
      <c r="B15" s="13" t="str">
        <f>$B$5</f>
        <v>Beoordelaar 3</v>
      </c>
      <c r="C15" s="16"/>
      <c r="D15" s="14" t="str">
        <f>'Beoordelaar 3'!C7</f>
        <v>Score:</v>
      </c>
      <c r="E15" s="85"/>
      <c r="F15" s="16"/>
      <c r="G15" s="14" t="str">
        <f>'Beoordelaar 3'!F7</f>
        <v>Score:</v>
      </c>
      <c r="H15" s="85"/>
      <c r="I15" s="16"/>
      <c r="J15" s="14" t="str">
        <f>'Beoordelaar 3'!I7</f>
        <v>Score:</v>
      </c>
      <c r="K15" s="85"/>
    </row>
    <row r="16" spans="1:11" ht="20" customHeight="1" x14ac:dyDescent="0.2">
      <c r="A16" s="86" t="s">
        <v>17</v>
      </c>
      <c r="B16" s="87"/>
      <c r="C16" s="17"/>
      <c r="D16" s="9" t="s">
        <v>9</v>
      </c>
      <c r="E16" s="85"/>
      <c r="F16" s="17"/>
      <c r="G16" s="9" t="s">
        <v>9</v>
      </c>
      <c r="H16" s="85"/>
      <c r="I16" s="17"/>
      <c r="J16" s="9" t="s">
        <v>9</v>
      </c>
      <c r="K16" s="85"/>
    </row>
    <row r="17" spans="1:11" ht="20" customHeight="1" x14ac:dyDescent="0.2">
      <c r="A17" s="12"/>
      <c r="B17" s="10" t="s">
        <v>38</v>
      </c>
      <c r="C17" s="17"/>
      <c r="D17" s="11" t="str">
        <f>IF(D16="Onvoldoende","KNOCK OUT",IF(D16="Matig","-€ 180.000",IF(D16="Voldoende","€ 0",IF(D16="Goed","€ 54.000",IF(D16="Uitmuntend","€ 60.000"," ")))))</f>
        <v xml:space="preserve"> </v>
      </c>
      <c r="E17" s="85"/>
      <c r="F17" s="17"/>
      <c r="G17" s="11" t="str">
        <f>IF(G16="Onvoldoende","KNOCK OUT",IF(G16="Matig","-€ 180.000",IF(G16="Voldoende","€ 0",IF(G16="Goed","€ 54.000",IF(G16="Uitmuntend","€ 60.000"," ")))))</f>
        <v xml:space="preserve"> </v>
      </c>
      <c r="H17" s="85"/>
      <c r="I17" s="17"/>
      <c r="J17" s="11" t="str">
        <f>IF(J16="Onvoldoende","KNOCK OUT",IF(J16="Matig","-€ 180.000",IF(J16="Voldoende","€ 0",IF(J16="Goed","€ 54.000",IF(J16="Uitmuntend","€ 60.000"," ")))))</f>
        <v xml:space="preserve"> </v>
      </c>
      <c r="K17" s="85"/>
    </row>
    <row r="18" spans="1:11" ht="25" customHeight="1" x14ac:dyDescent="0.2">
      <c r="A18" s="81" t="str">
        <f>'Beoordelen open vragen'!A9</f>
        <v>7.1.4 EXIT SITUATIE</v>
      </c>
      <c r="B18" s="13" t="str">
        <f>$B$3</f>
        <v>Beoordelaar 1</v>
      </c>
      <c r="C18" s="16"/>
      <c r="D18" s="14" t="str">
        <f>'Beoordelaar 1'!C9</f>
        <v>Score:</v>
      </c>
      <c r="E18" s="84" t="s">
        <v>14</v>
      </c>
      <c r="F18" s="16"/>
      <c r="G18" s="14" t="str">
        <f>'Beoordelaar 1'!F9</f>
        <v>Score:</v>
      </c>
      <c r="H18" s="84" t="s">
        <v>14</v>
      </c>
      <c r="I18" s="16"/>
      <c r="J18" s="14" t="str">
        <f>'Beoordelaar 1'!I9</f>
        <v>Score:</v>
      </c>
      <c r="K18" s="84" t="s">
        <v>14</v>
      </c>
    </row>
    <row r="19" spans="1:11" ht="25" customHeight="1" x14ac:dyDescent="0.2">
      <c r="A19" s="82"/>
      <c r="B19" s="13" t="str">
        <f>$B$4</f>
        <v>Beoordelaar 2</v>
      </c>
      <c r="C19" s="16"/>
      <c r="D19" s="14" t="str">
        <f>'Beoordelaar 2'!C9</f>
        <v>Score:</v>
      </c>
      <c r="E19" s="85"/>
      <c r="F19" s="16"/>
      <c r="G19" s="14" t="str">
        <f>'Beoordelaar 2'!F9</f>
        <v>Score:</v>
      </c>
      <c r="H19" s="85"/>
      <c r="I19" s="16"/>
      <c r="J19" s="14" t="str">
        <f>'Beoordelaar 2'!I9</f>
        <v>Score:</v>
      </c>
      <c r="K19" s="85"/>
    </row>
    <row r="20" spans="1:11" ht="25" customHeight="1" x14ac:dyDescent="0.2">
      <c r="A20" s="83"/>
      <c r="B20" s="13" t="str">
        <f>$B$5</f>
        <v>Beoordelaar 3</v>
      </c>
      <c r="C20" s="16"/>
      <c r="D20" s="14" t="str">
        <f>'Beoordelaar 3'!C9</f>
        <v>Score:</v>
      </c>
      <c r="E20" s="85"/>
      <c r="F20" s="16"/>
      <c r="G20" s="14" t="str">
        <f>'Beoordelaar 3'!F9</f>
        <v>Score:</v>
      </c>
      <c r="H20" s="85"/>
      <c r="I20" s="16"/>
      <c r="J20" s="14" t="str">
        <f>'Beoordelaar 3'!I9</f>
        <v>Score:</v>
      </c>
      <c r="K20" s="85"/>
    </row>
    <row r="21" spans="1:11" ht="20" customHeight="1" x14ac:dyDescent="0.2">
      <c r="A21" s="86" t="s">
        <v>17</v>
      </c>
      <c r="B21" s="87"/>
      <c r="C21" s="17"/>
      <c r="D21" s="9" t="s">
        <v>9</v>
      </c>
      <c r="E21" s="85"/>
      <c r="F21" s="17"/>
      <c r="G21" s="9" t="s">
        <v>9</v>
      </c>
      <c r="H21" s="85"/>
      <c r="I21" s="17"/>
      <c r="J21" s="9" t="s">
        <v>9</v>
      </c>
      <c r="K21" s="85"/>
    </row>
    <row r="22" spans="1:11" ht="20" customHeight="1" x14ac:dyDescent="0.2">
      <c r="A22" s="12"/>
      <c r="B22" s="10" t="s">
        <v>38</v>
      </c>
      <c r="C22" s="17"/>
      <c r="D22" s="11" t="str">
        <f>IF(D21="Onvoldoende","KNOCK OUT",IF(D21="Matig","-€ 30.000",IF(D21="Voldoende","€ 0",IF(D21="Goed","€ 13.500",IF(D21="Uitmuntend","€ 15.000"," ")))))</f>
        <v xml:space="preserve"> </v>
      </c>
      <c r="E22" s="85"/>
      <c r="F22" s="17"/>
      <c r="G22" s="11" t="str">
        <f>IF(G21="Onvoldoende","KNOCK OUT",IF(G21="Matig","-€ 30.000",IF(G21="Voldoende","€ 0",IF(G21="Goed","€ 13.500",IF(G21="Uitmuntend","€ 15.000"," ")))))</f>
        <v xml:space="preserve"> </v>
      </c>
      <c r="H22" s="85"/>
      <c r="I22" s="17"/>
      <c r="J22" s="11" t="str">
        <f>IF(J21="Onvoldoende","KNOCK OUT",IF(J21="Matig","-€ 30.000",IF(J21="Voldoende","€ 0",IF(J21="Goed","€ 13.500",IF(J21="Uitmuntend","€ 15.000"," ")))))</f>
        <v xml:space="preserve"> </v>
      </c>
      <c r="K22" s="85"/>
    </row>
    <row r="23" spans="1:11" ht="25" customHeight="1" x14ac:dyDescent="0.2">
      <c r="A23" s="81" t="str">
        <f>'Beoordelen open vragen'!A11</f>
        <v>7.1.5 CUSTOMER JOURNEY LLO</v>
      </c>
      <c r="B23" s="13" t="str">
        <f>$B$3</f>
        <v>Beoordelaar 1</v>
      </c>
      <c r="C23" s="16"/>
      <c r="D23" s="14" t="str">
        <f>'Beoordelaar 1'!C11</f>
        <v>Score:</v>
      </c>
      <c r="E23" s="84" t="s">
        <v>14</v>
      </c>
      <c r="F23" s="16"/>
      <c r="G23" s="14" t="str">
        <f>'Beoordelaar 1'!F11</f>
        <v>Score:</v>
      </c>
      <c r="H23" s="84" t="s">
        <v>14</v>
      </c>
      <c r="I23" s="16"/>
      <c r="J23" s="14" t="str">
        <f>'Beoordelaar 1'!I11</f>
        <v>Score:</v>
      </c>
      <c r="K23" s="84" t="s">
        <v>14</v>
      </c>
    </row>
    <row r="24" spans="1:11" ht="25" customHeight="1" x14ac:dyDescent="0.2">
      <c r="A24" s="82"/>
      <c r="B24" s="13" t="str">
        <f>$B$4</f>
        <v>Beoordelaar 2</v>
      </c>
      <c r="C24" s="16"/>
      <c r="D24" s="14" t="str">
        <f>'Beoordelaar 2'!C11</f>
        <v>Score:</v>
      </c>
      <c r="E24" s="85"/>
      <c r="F24" s="16"/>
      <c r="G24" s="14" t="str">
        <f>'Beoordelaar 2'!F11</f>
        <v>Score:</v>
      </c>
      <c r="H24" s="85"/>
      <c r="I24" s="16"/>
      <c r="J24" s="14" t="str">
        <f>'Beoordelaar 2'!I11</f>
        <v>Score:</v>
      </c>
      <c r="K24" s="85"/>
    </row>
    <row r="25" spans="1:11" ht="25" customHeight="1" x14ac:dyDescent="0.2">
      <c r="A25" s="83"/>
      <c r="B25" s="13" t="str">
        <f>$B$5</f>
        <v>Beoordelaar 3</v>
      </c>
      <c r="C25" s="16"/>
      <c r="D25" s="14" t="str">
        <f>'Beoordelaar 3'!C11</f>
        <v>Score:</v>
      </c>
      <c r="E25" s="85"/>
      <c r="F25" s="16"/>
      <c r="G25" s="14" t="str">
        <f>'Beoordelaar 3'!F11</f>
        <v>Score:</v>
      </c>
      <c r="H25" s="85"/>
      <c r="I25" s="16"/>
      <c r="J25" s="14" t="str">
        <f>'Beoordelaar 3'!I11</f>
        <v>Score:</v>
      </c>
      <c r="K25" s="85"/>
    </row>
    <row r="26" spans="1:11" ht="20" customHeight="1" x14ac:dyDescent="0.2">
      <c r="A26" s="86" t="s">
        <v>17</v>
      </c>
      <c r="B26" s="87"/>
      <c r="C26" s="17"/>
      <c r="D26" s="9" t="s">
        <v>9</v>
      </c>
      <c r="E26" s="85"/>
      <c r="F26" s="17"/>
      <c r="G26" s="9" t="s">
        <v>9</v>
      </c>
      <c r="H26" s="85"/>
      <c r="I26" s="17"/>
      <c r="J26" s="9" t="s">
        <v>9</v>
      </c>
      <c r="K26" s="85"/>
    </row>
    <row r="27" spans="1:11" ht="20" customHeight="1" x14ac:dyDescent="0.2">
      <c r="A27" s="12"/>
      <c r="B27" s="10" t="s">
        <v>38</v>
      </c>
      <c r="C27" s="17"/>
      <c r="D27" s="11" t="str">
        <f>IF(D26="Onvoldoende","KNOCK OUT",IF(D26="Matig","-€ 135.000",IF(D26="Voldoende","€ 0",IF(D26="Goed","€ 40.500",IF(D26="Uitmuntend","€ 45.000"," ")))))</f>
        <v xml:space="preserve"> </v>
      </c>
      <c r="E27" s="85"/>
      <c r="F27" s="17"/>
      <c r="G27" s="11" t="str">
        <f>IF(G26="Onvoldoende","KNOCK OUT",IF(G26="Matig","-€ 135.000",IF(G26="Voldoende","€ 0",IF(G26="Goed","€ 40.500",IF(G26="Uitmuntend","€ 45.000"," ")))))</f>
        <v xml:space="preserve"> </v>
      </c>
      <c r="H27" s="85"/>
      <c r="I27" s="17"/>
      <c r="J27" s="11" t="str">
        <f>IF(J26="Onvoldoende","KNOCK OUT",IF(J26="Matig","-€ 135.000",IF(J26="Voldoende","€ 0",IF(J26="Goed","€ 40.500",IF(J26="Uitmuntend","€ 45.000"," ")))))</f>
        <v xml:space="preserve"> </v>
      </c>
      <c r="K27" s="85"/>
    </row>
    <row r="28" spans="1:11" ht="25" customHeight="1" x14ac:dyDescent="0.2">
      <c r="A28" s="81" t="str">
        <f>'Beoordelen open vragen'!A13</f>
        <v>7.1.6 KOSTEN MEERWERK</v>
      </c>
      <c r="B28" s="13" t="str">
        <f>$B$3</f>
        <v>Beoordelaar 1</v>
      </c>
      <c r="C28" s="16"/>
      <c r="D28" s="14" t="str">
        <f>'Beoordelaar 1'!C13</f>
        <v>Score:</v>
      </c>
      <c r="E28" s="84" t="s">
        <v>14</v>
      </c>
      <c r="F28" s="16"/>
      <c r="G28" s="14" t="str">
        <f>'Beoordelaar 1'!F13</f>
        <v>Score:</v>
      </c>
      <c r="H28" s="84" t="s">
        <v>14</v>
      </c>
      <c r="I28" s="16"/>
      <c r="J28" s="14" t="str">
        <f>'Beoordelaar 1'!I13</f>
        <v>Score:</v>
      </c>
      <c r="K28" s="84" t="s">
        <v>14</v>
      </c>
    </row>
    <row r="29" spans="1:11" ht="25" customHeight="1" x14ac:dyDescent="0.2">
      <c r="A29" s="82"/>
      <c r="B29" s="13" t="str">
        <f>$B$4</f>
        <v>Beoordelaar 2</v>
      </c>
      <c r="C29" s="16"/>
      <c r="D29" s="14" t="str">
        <f>'Beoordelaar 2'!C13</f>
        <v>Score:</v>
      </c>
      <c r="E29" s="85"/>
      <c r="F29" s="16"/>
      <c r="G29" s="14" t="str">
        <f>'Beoordelaar 2'!F13</f>
        <v>Score:</v>
      </c>
      <c r="H29" s="85"/>
      <c r="I29" s="16"/>
      <c r="J29" s="14" t="str">
        <f>'Beoordelaar 2'!I13</f>
        <v>Score:</v>
      </c>
      <c r="K29" s="85"/>
    </row>
    <row r="30" spans="1:11" ht="25" customHeight="1" x14ac:dyDescent="0.2">
      <c r="A30" s="83"/>
      <c r="B30" s="13" t="str">
        <f>$B$5</f>
        <v>Beoordelaar 3</v>
      </c>
      <c r="C30" s="16"/>
      <c r="D30" s="14" t="str">
        <f>'Beoordelaar 3'!C13</f>
        <v>Score:</v>
      </c>
      <c r="E30" s="85"/>
      <c r="F30" s="16"/>
      <c r="G30" s="14" t="str">
        <f>'Beoordelaar 3'!F13</f>
        <v>Score:</v>
      </c>
      <c r="H30" s="85"/>
      <c r="I30" s="16"/>
      <c r="J30" s="14" t="str">
        <f>'Beoordelaar 3'!I13</f>
        <v>Score:</v>
      </c>
      <c r="K30" s="85"/>
    </row>
    <row r="31" spans="1:11" ht="20" customHeight="1" x14ac:dyDescent="0.2">
      <c r="A31" s="86" t="s">
        <v>17</v>
      </c>
      <c r="B31" s="87"/>
      <c r="C31" s="17"/>
      <c r="D31" s="9" t="s">
        <v>9</v>
      </c>
      <c r="E31" s="85"/>
      <c r="F31" s="17"/>
      <c r="G31" s="9" t="s">
        <v>9</v>
      </c>
      <c r="H31" s="85"/>
      <c r="I31" s="17"/>
      <c r="J31" s="9" t="s">
        <v>9</v>
      </c>
      <c r="K31" s="85"/>
    </row>
    <row r="32" spans="1:11" ht="20" customHeight="1" x14ac:dyDescent="0.2">
      <c r="A32" s="12"/>
      <c r="B32" s="10" t="s">
        <v>38</v>
      </c>
      <c r="C32" s="17"/>
      <c r="D32" s="11" t="str">
        <f>IF(D31="Onvoldoende","KNOCK OUT",IF(D31="Matig","-€ 90.000",IF(D31="Voldoende","€ 0",IF(D31="Goed","€ 27.000",IF(D31="Uitmuntend","€ 30.000"," ")))))</f>
        <v xml:space="preserve"> </v>
      </c>
      <c r="E32" s="85"/>
      <c r="F32" s="17"/>
      <c r="G32" s="11" t="str">
        <f>IF(G31="Onvoldoende","KNOCK OUT",IF(G31="Matig","-€ 90.000",IF(G31="Voldoende","€ 0",IF(G31="Goed","€ 27.000",IF(G31="Uitmuntend","€ 30.000"," ")))))</f>
        <v xml:space="preserve"> </v>
      </c>
      <c r="H32" s="85"/>
      <c r="I32" s="17"/>
      <c r="J32" s="11" t="str">
        <f>IF(J31="Onvoldoende","KNOCK OUT",IF(J31="Matig","-€ 90.000",IF(J31="Voldoende","€ 0",IF(J31="Goed","€ 27.000",IF(J31="Uitmuntend","€ 30.000"," ")))))</f>
        <v xml:space="preserve"> </v>
      </c>
      <c r="K32" s="85"/>
    </row>
    <row r="33" spans="1:11" ht="25" customHeight="1" x14ac:dyDescent="0.2">
      <c r="A33" s="81" t="str">
        <f>'Beoordelen open vragen'!A15</f>
        <v>7.1.7 MIGRATIE NAAR XM CLOUD</v>
      </c>
      <c r="B33" s="13" t="str">
        <f>$B$3</f>
        <v>Beoordelaar 1</v>
      </c>
      <c r="C33" s="16"/>
      <c r="D33" s="14" t="str">
        <f>'Beoordelaar 1'!C15</f>
        <v>Score:</v>
      </c>
      <c r="E33" s="84" t="s">
        <v>14</v>
      </c>
      <c r="F33" s="16"/>
      <c r="G33" s="14" t="str">
        <f>'Beoordelaar 1'!F15</f>
        <v>Score:</v>
      </c>
      <c r="H33" s="84" t="s">
        <v>14</v>
      </c>
      <c r="I33" s="16"/>
      <c r="J33" s="14" t="str">
        <f>'Beoordelaar 1'!I15</f>
        <v>Score:</v>
      </c>
      <c r="K33" s="84" t="s">
        <v>14</v>
      </c>
    </row>
    <row r="34" spans="1:11" ht="25" customHeight="1" x14ac:dyDescent="0.2">
      <c r="A34" s="82"/>
      <c r="B34" s="13" t="str">
        <f>$B$4</f>
        <v>Beoordelaar 2</v>
      </c>
      <c r="C34" s="16"/>
      <c r="D34" s="14" t="str">
        <f>'Beoordelaar 2'!C15</f>
        <v>Score:</v>
      </c>
      <c r="E34" s="85"/>
      <c r="F34" s="16"/>
      <c r="G34" s="14" t="str">
        <f>'Beoordelaar 2'!F15</f>
        <v>Score:</v>
      </c>
      <c r="H34" s="85"/>
      <c r="I34" s="16"/>
      <c r="J34" s="14" t="str">
        <f>'Beoordelaar 2'!I15</f>
        <v>Score:</v>
      </c>
      <c r="K34" s="85"/>
    </row>
    <row r="35" spans="1:11" ht="25" customHeight="1" x14ac:dyDescent="0.2">
      <c r="A35" s="83"/>
      <c r="B35" s="13" t="str">
        <f>$B$5</f>
        <v>Beoordelaar 3</v>
      </c>
      <c r="C35" s="16"/>
      <c r="D35" s="14" t="str">
        <f>'Beoordelaar 3'!C15</f>
        <v>Score:</v>
      </c>
      <c r="E35" s="85"/>
      <c r="F35" s="16"/>
      <c r="G35" s="14" t="str">
        <f>'Beoordelaar 3'!F15</f>
        <v>Score:</v>
      </c>
      <c r="H35" s="85"/>
      <c r="I35" s="16"/>
      <c r="J35" s="14" t="str">
        <f>'Beoordelaar 3'!I15</f>
        <v>Score:</v>
      </c>
      <c r="K35" s="85"/>
    </row>
    <row r="36" spans="1:11" ht="20" customHeight="1" x14ac:dyDescent="0.2">
      <c r="A36" s="86" t="s">
        <v>17</v>
      </c>
      <c r="B36" s="87"/>
      <c r="C36" s="17"/>
      <c r="D36" s="9" t="s">
        <v>9</v>
      </c>
      <c r="E36" s="85"/>
      <c r="F36" s="17"/>
      <c r="G36" s="9" t="s">
        <v>9</v>
      </c>
      <c r="H36" s="85"/>
      <c r="I36" s="17"/>
      <c r="J36" s="9" t="s">
        <v>9</v>
      </c>
      <c r="K36" s="85"/>
    </row>
    <row r="37" spans="1:11" ht="20" customHeight="1" x14ac:dyDescent="0.2">
      <c r="A37" s="12"/>
      <c r="B37" s="10" t="s">
        <v>38</v>
      </c>
      <c r="C37" s="17"/>
      <c r="D37" s="11" t="str">
        <f>IF(D36="Onvoldoende","KNOCK OUT",IF(D36="Matig","-€ 135.000",IF(D36="Voldoende","€ 0",IF(D36="Goed","€ 40.500",IF(D36="Uitmuntend","€ 45.000"," ")))))</f>
        <v xml:space="preserve"> </v>
      </c>
      <c r="E37" s="85"/>
      <c r="F37" s="17"/>
      <c r="G37" s="11" t="str">
        <f>IF(G36="Onvoldoende","KNOCK OUT",IF(G36="Matig","-€ 135.000",IF(G36="Voldoende","€ 0",IF(G36="Goed","€ 40.500",IF(G36="Uitmuntend","€ 45.000"," ")))))</f>
        <v xml:space="preserve"> </v>
      </c>
      <c r="H37" s="85"/>
      <c r="I37" s="17"/>
      <c r="J37" s="11" t="str">
        <f>IF(J36="Onvoldoende","KNOCK OUT",IF(J36="Matig","-€ 135.000",IF(J36="Voldoende","€ 0",IF(J36="Goed","€ 40.500",IF(J36="Uitmuntend","€ 45.000"," ")))))</f>
        <v xml:space="preserve"> </v>
      </c>
      <c r="K37" s="85"/>
    </row>
    <row r="38" spans="1:11" ht="25" customHeight="1" x14ac:dyDescent="0.2">
      <c r="A38" s="81" t="str">
        <f>'Beoordelen open vragen'!A17</f>
        <v>7.1.8 ZWARE INCIDENTEN</v>
      </c>
      <c r="B38" s="13" t="str">
        <f>$B$3</f>
        <v>Beoordelaar 1</v>
      </c>
      <c r="C38" s="16"/>
      <c r="D38" s="14" t="str">
        <f>'Beoordelaar 1'!C17</f>
        <v>Score:</v>
      </c>
      <c r="E38" s="84" t="s">
        <v>14</v>
      </c>
      <c r="F38" s="16"/>
      <c r="G38" s="14" t="str">
        <f>'Beoordelaar 1'!F17</f>
        <v>Score:</v>
      </c>
      <c r="H38" s="84" t="s">
        <v>14</v>
      </c>
      <c r="I38" s="16"/>
      <c r="J38" s="14" t="str">
        <f>'Beoordelaar 1'!I17</f>
        <v>Score:</v>
      </c>
      <c r="K38" s="84" t="s">
        <v>14</v>
      </c>
    </row>
    <row r="39" spans="1:11" ht="25" customHeight="1" x14ac:dyDescent="0.2">
      <c r="A39" s="82"/>
      <c r="B39" s="13" t="str">
        <f>$B$4</f>
        <v>Beoordelaar 2</v>
      </c>
      <c r="C39" s="16"/>
      <c r="D39" s="14" t="str">
        <f>'Beoordelaar 2'!C17</f>
        <v>Score:</v>
      </c>
      <c r="E39" s="85"/>
      <c r="F39" s="16"/>
      <c r="G39" s="14" t="str">
        <f>'Beoordelaar 2'!F17</f>
        <v>Score:</v>
      </c>
      <c r="H39" s="85"/>
      <c r="I39" s="16"/>
      <c r="J39" s="14" t="str">
        <f>'Beoordelaar 2'!I17</f>
        <v>Score:</v>
      </c>
      <c r="K39" s="85"/>
    </row>
    <row r="40" spans="1:11" ht="25" customHeight="1" x14ac:dyDescent="0.2">
      <c r="A40" s="83"/>
      <c r="B40" s="13" t="str">
        <f>$B$5</f>
        <v>Beoordelaar 3</v>
      </c>
      <c r="C40" s="16"/>
      <c r="D40" s="14" t="str">
        <f>'Beoordelaar 3'!C17</f>
        <v>Score:</v>
      </c>
      <c r="E40" s="85"/>
      <c r="F40" s="16"/>
      <c r="G40" s="14" t="str">
        <f>'Beoordelaar 3'!F17</f>
        <v>Score:</v>
      </c>
      <c r="H40" s="85"/>
      <c r="I40" s="16"/>
      <c r="J40" s="14" t="str">
        <f>'Beoordelaar 3'!I17</f>
        <v>Score:</v>
      </c>
      <c r="K40" s="85"/>
    </row>
    <row r="41" spans="1:11" ht="20" customHeight="1" x14ac:dyDescent="0.2">
      <c r="A41" s="86" t="s">
        <v>17</v>
      </c>
      <c r="B41" s="87"/>
      <c r="C41" s="17"/>
      <c r="D41" s="9" t="s">
        <v>9</v>
      </c>
      <c r="E41" s="85"/>
      <c r="F41" s="17"/>
      <c r="G41" s="9" t="s">
        <v>9</v>
      </c>
      <c r="H41" s="85"/>
      <c r="I41" s="17"/>
      <c r="J41" s="9" t="s">
        <v>9</v>
      </c>
      <c r="K41" s="85"/>
    </row>
    <row r="42" spans="1:11" ht="20" customHeight="1" x14ac:dyDescent="0.2">
      <c r="A42" s="12"/>
      <c r="B42" s="10" t="s">
        <v>38</v>
      </c>
      <c r="C42" s="17"/>
      <c r="D42" s="11" t="str">
        <f>IF(D41="Onvoldoende","KNOCK OUT",IF(D41="Matig","-€ 90.000",IF(D41="Voldoende","€ 0",IF(D41="Goed","€ 27.000",IF(D41="Uitmuntend","€ 30.000"," ")))))</f>
        <v xml:space="preserve"> </v>
      </c>
      <c r="E42" s="85"/>
      <c r="F42" s="17"/>
      <c r="G42" s="11" t="str">
        <f>IF(G41="Onvoldoende","KNOCK OUT",IF(G41="Matig","-€ 90.000",IF(G41="Voldoende","€ 0",IF(G41="Goed","€ 27.000",IF(G41="Uitmuntend","€ 30.000"," ")))))</f>
        <v xml:space="preserve"> </v>
      </c>
      <c r="H42" s="85"/>
      <c r="I42" s="17"/>
      <c r="J42" s="11" t="str">
        <f>IF(J41="Onvoldoende","KNOCK OUT",IF(J41="Matig","-€ 90.000",IF(J41="Voldoende","€ 0",IF(J41="Goed","€ 27.000",IF(J41="Uitmuntend","€ 30.000"," ")))))</f>
        <v xml:space="preserve"> </v>
      </c>
      <c r="K42" s="85"/>
    </row>
    <row r="43" spans="1:11" ht="25" customHeight="1" x14ac:dyDescent="0.2">
      <c r="A43" s="81" t="str">
        <f>'Beoordelen open vragen'!A19</f>
        <v>7.1.8 MINDER ZWARE INCIDENTEN</v>
      </c>
      <c r="B43" s="13" t="str">
        <f>$B$3</f>
        <v>Beoordelaar 1</v>
      </c>
      <c r="C43" s="16"/>
      <c r="D43" s="14" t="str">
        <f>'Beoordelaar 1'!C19</f>
        <v>Score:</v>
      </c>
      <c r="E43" s="84" t="s">
        <v>14</v>
      </c>
      <c r="F43" s="16"/>
      <c r="G43" s="14" t="str">
        <f>'Beoordelaar 1'!F19</f>
        <v>Score:</v>
      </c>
      <c r="H43" s="84" t="s">
        <v>14</v>
      </c>
      <c r="I43" s="16"/>
      <c r="J43" s="14" t="str">
        <f>'Beoordelaar 1'!I19</f>
        <v>Score:</v>
      </c>
      <c r="K43" s="84" t="s">
        <v>14</v>
      </c>
    </row>
    <row r="44" spans="1:11" ht="25" customHeight="1" x14ac:dyDescent="0.2">
      <c r="A44" s="82"/>
      <c r="B44" s="13" t="str">
        <f>$B$4</f>
        <v>Beoordelaar 2</v>
      </c>
      <c r="C44" s="16"/>
      <c r="D44" s="14" t="str">
        <f>'Beoordelaar 2'!C19</f>
        <v>Score:</v>
      </c>
      <c r="E44" s="85"/>
      <c r="F44" s="16"/>
      <c r="G44" s="14" t="str">
        <f>'Beoordelaar 2'!F19</f>
        <v>Score:</v>
      </c>
      <c r="H44" s="85"/>
      <c r="I44" s="16"/>
      <c r="J44" s="14" t="str">
        <f>'Beoordelaar 2'!I19</f>
        <v>Score:</v>
      </c>
      <c r="K44" s="85"/>
    </row>
    <row r="45" spans="1:11" ht="25" customHeight="1" x14ac:dyDescent="0.2">
      <c r="A45" s="83"/>
      <c r="B45" s="13" t="str">
        <f>$B$5</f>
        <v>Beoordelaar 3</v>
      </c>
      <c r="C45" s="16"/>
      <c r="D45" s="14" t="str">
        <f>'Beoordelaar 3'!C19</f>
        <v>Score:</v>
      </c>
      <c r="E45" s="85"/>
      <c r="F45" s="16"/>
      <c r="G45" s="14" t="str">
        <f>'Beoordelaar 3'!F19</f>
        <v>Score:</v>
      </c>
      <c r="H45" s="85"/>
      <c r="I45" s="16"/>
      <c r="J45" s="14" t="str">
        <f>'Beoordelaar 3'!I19</f>
        <v>Score:</v>
      </c>
      <c r="K45" s="85"/>
    </row>
    <row r="46" spans="1:11" ht="20" customHeight="1" x14ac:dyDescent="0.2">
      <c r="A46" s="86" t="s">
        <v>17</v>
      </c>
      <c r="B46" s="87"/>
      <c r="C46" s="17"/>
      <c r="D46" s="9" t="s">
        <v>9</v>
      </c>
      <c r="E46" s="85"/>
      <c r="F46" s="17"/>
      <c r="G46" s="9" t="s">
        <v>9</v>
      </c>
      <c r="H46" s="85"/>
      <c r="I46" s="17"/>
      <c r="J46" s="9" t="s">
        <v>9</v>
      </c>
      <c r="K46" s="85"/>
    </row>
    <row r="47" spans="1:11" ht="20" customHeight="1" x14ac:dyDescent="0.2">
      <c r="A47" s="12"/>
      <c r="B47" s="10" t="s">
        <v>38</v>
      </c>
      <c r="C47" s="17"/>
      <c r="D47" s="11" t="str">
        <f>IF(D46="Onvoldoende","KNOCK OUT",IF(D46="Matig","-€ 45.000",IF(D46="Voldoende","€ 0",IF(D46="Goed","€ 13.500",IF(D46="Uitmuntend","€ 15.000"," ")))))</f>
        <v xml:space="preserve"> </v>
      </c>
      <c r="E47" s="85"/>
      <c r="F47" s="17"/>
      <c r="G47" s="11" t="str">
        <f>IF(G46="Onvoldoende","KNOCK OUT",IF(G46="Matig","-€ 45.000",IF(G46="Voldoende","€ 0",IF(G46="Goed","€ 13.500",IF(G46="Uitmuntend","€ 15.000"," ")))))</f>
        <v xml:space="preserve"> </v>
      </c>
      <c r="H47" s="85"/>
      <c r="I47" s="17"/>
      <c r="J47" s="11" t="str">
        <f>IF(J46="Onvoldoende","KNOCK OUT",IF(J46="Matig","-€ 45.000",IF(J46="Voldoende","€ 0",IF(J46="Goed","€ 13.500",IF(J46="Uitmuntend","€ 15.000"," ")))))</f>
        <v xml:space="preserve"> </v>
      </c>
      <c r="K47" s="85"/>
    </row>
    <row r="48" spans="1:11" ht="25" customHeight="1" x14ac:dyDescent="0.2">
      <c r="A48" s="81" t="str">
        <f>'Beoordelen open vragen'!A21</f>
        <v>7.1.8 KLEINE PROBLEMEN</v>
      </c>
      <c r="B48" s="13" t="str">
        <f>$B$3</f>
        <v>Beoordelaar 1</v>
      </c>
      <c r="C48" s="16"/>
      <c r="D48" s="14" t="str">
        <f>'Beoordelaar 1'!C21</f>
        <v>Score:</v>
      </c>
      <c r="E48" s="84" t="s">
        <v>14</v>
      </c>
      <c r="F48" s="16"/>
      <c r="G48" s="14" t="str">
        <f>'Beoordelaar 1'!F21</f>
        <v>Score:</v>
      </c>
      <c r="H48" s="84" t="s">
        <v>14</v>
      </c>
      <c r="I48" s="16"/>
      <c r="J48" s="14" t="str">
        <f>'Beoordelaar 1'!I21</f>
        <v>Score:</v>
      </c>
      <c r="K48" s="84" t="s">
        <v>14</v>
      </c>
    </row>
    <row r="49" spans="1:11" ht="25" customHeight="1" x14ac:dyDescent="0.2">
      <c r="A49" s="82"/>
      <c r="B49" s="13" t="str">
        <f>$B$4</f>
        <v>Beoordelaar 2</v>
      </c>
      <c r="C49" s="16"/>
      <c r="D49" s="14" t="str">
        <f>'Beoordelaar 2'!C21</f>
        <v>Score:</v>
      </c>
      <c r="E49" s="85"/>
      <c r="F49" s="16"/>
      <c r="G49" s="14" t="str">
        <f>'Beoordelaar 2'!F21</f>
        <v>Score:</v>
      </c>
      <c r="H49" s="85"/>
      <c r="I49" s="16"/>
      <c r="J49" s="14" t="str">
        <f>'Beoordelaar 2'!I21</f>
        <v>Score:</v>
      </c>
      <c r="K49" s="85"/>
    </row>
    <row r="50" spans="1:11" ht="25" customHeight="1" x14ac:dyDescent="0.2">
      <c r="A50" s="83"/>
      <c r="B50" s="13" t="str">
        <f>$B$5</f>
        <v>Beoordelaar 3</v>
      </c>
      <c r="C50" s="16"/>
      <c r="D50" s="14" t="str">
        <f>'Beoordelaar 3'!C21</f>
        <v>Score:</v>
      </c>
      <c r="E50" s="85"/>
      <c r="F50" s="16"/>
      <c r="G50" s="14" t="str">
        <f>'Beoordelaar 3'!F21</f>
        <v>Score:</v>
      </c>
      <c r="H50" s="85"/>
      <c r="I50" s="16"/>
      <c r="J50" s="14" t="str">
        <f>'Beoordelaar 3'!I21</f>
        <v>Score:</v>
      </c>
      <c r="K50" s="85"/>
    </row>
    <row r="51" spans="1:11" ht="20" customHeight="1" x14ac:dyDescent="0.2">
      <c r="A51" s="86" t="s">
        <v>17</v>
      </c>
      <c r="B51" s="87"/>
      <c r="C51" s="17"/>
      <c r="D51" s="9" t="s">
        <v>9</v>
      </c>
      <c r="E51" s="85"/>
      <c r="F51" s="17"/>
      <c r="G51" s="9" t="s">
        <v>9</v>
      </c>
      <c r="H51" s="85"/>
      <c r="I51" s="17"/>
      <c r="J51" s="9" t="s">
        <v>9</v>
      </c>
      <c r="K51" s="85"/>
    </row>
    <row r="52" spans="1:11" ht="20" customHeight="1" x14ac:dyDescent="0.2">
      <c r="A52" s="12"/>
      <c r="B52" s="10" t="s">
        <v>38</v>
      </c>
      <c r="C52" s="17"/>
      <c r="D52" s="11" t="str">
        <f>IF(D51="Onvoldoende","KNOCK OUT",IF(D51="Matig","-€ 45.000",IF(D51="Voldoende","€ 0",IF(D51="Goed","€ 13.500",IF(D51="Uitmuntend","€ 15.000"," ")))))</f>
        <v xml:space="preserve"> </v>
      </c>
      <c r="E52" s="85"/>
      <c r="F52" s="17"/>
      <c r="G52" s="11" t="str">
        <f>IF(G51="Onvoldoende","KNOCK OUT",IF(G51="Matig","-€ 45.000",IF(G51="Voldoende","€ 0",IF(G51="Goed","€ 13.500",IF(G51="Uitmuntend","€ 15.000"," ")))))</f>
        <v xml:space="preserve"> </v>
      </c>
      <c r="H52" s="85"/>
      <c r="I52" s="17"/>
      <c r="J52" s="11" t="str">
        <f>IF(J51="Onvoldoende","KNOCK OUT",IF(J51="Matig","-€ 45.000",IF(J51="Voldoende","€ 0",IF(J51="Goed","€ 13.500",IF(J51="Uitmuntend","€ 15.000"," ")))))</f>
        <v xml:space="preserve"> </v>
      </c>
      <c r="K52" s="85"/>
    </row>
    <row r="53" spans="1:11" ht="40" customHeight="1" x14ac:dyDescent="0.2">
      <c r="A53" s="88" t="s">
        <v>18</v>
      </c>
      <c r="B53" s="88"/>
      <c r="C53" s="18"/>
      <c r="D53" s="15" t="e">
        <f>D7+D12+D22+D27+D32+D37+D17+D42+D47+D52</f>
        <v>#VALUE!</v>
      </c>
      <c r="E53" s="19"/>
      <c r="F53" s="18"/>
      <c r="G53" s="15" t="e">
        <f>G7+G12+G22+G27+G32+G37+G17+G42+G47+G52</f>
        <v>#VALUE!</v>
      </c>
      <c r="H53" s="19"/>
      <c r="I53" s="18"/>
      <c r="J53" s="15" t="e">
        <f>J7+J12+J22+J27+J32+J37+J17+J42+J47+J52</f>
        <v>#VALUE!</v>
      </c>
      <c r="K53" s="19"/>
    </row>
  </sheetData>
  <sheetProtection algorithmName="SHA-512" hashValue="fAIb7TYpZxDY5Wqo+2RZMp5H6bYLYymOrjNAKwbelLh787kmSGRG8MB1MrvbBa1TRTW79I6WtyDF+JKdCLxLew==" saltValue="ASwLMJTXjFIlT6ewOHduwQ==" spinCount="100000" sheet="1" objects="1" scenarios="1"/>
  <mergeCells count="55">
    <mergeCell ref="E28:E32"/>
    <mergeCell ref="D2:E2"/>
    <mergeCell ref="G2:H2"/>
    <mergeCell ref="A26:B26"/>
    <mergeCell ref="A31:B31"/>
    <mergeCell ref="A23:A25"/>
    <mergeCell ref="H23:H27"/>
    <mergeCell ref="H28:H32"/>
    <mergeCell ref="E18:E22"/>
    <mergeCell ref="E23:E27"/>
    <mergeCell ref="A6:B6"/>
    <mergeCell ref="A11:B11"/>
    <mergeCell ref="A28:A30"/>
    <mergeCell ref="J2:K2"/>
    <mergeCell ref="A1:K1"/>
    <mergeCell ref="E3:E7"/>
    <mergeCell ref="K3:K7"/>
    <mergeCell ref="A21:B21"/>
    <mergeCell ref="A13:A15"/>
    <mergeCell ref="A16:B16"/>
    <mergeCell ref="A3:A5"/>
    <mergeCell ref="A8:A10"/>
    <mergeCell ref="A18:A20"/>
    <mergeCell ref="H3:H7"/>
    <mergeCell ref="H8:H12"/>
    <mergeCell ref="H13:H17"/>
    <mergeCell ref="H18:H22"/>
    <mergeCell ref="E8:E12"/>
    <mergeCell ref="E13:E17"/>
    <mergeCell ref="K8:K12"/>
    <mergeCell ref="K13:K17"/>
    <mergeCell ref="K18:K22"/>
    <mergeCell ref="K23:K27"/>
    <mergeCell ref="K28:K32"/>
    <mergeCell ref="A41:B41"/>
    <mergeCell ref="A46:B46"/>
    <mergeCell ref="A36:B36"/>
    <mergeCell ref="A53:B53"/>
    <mergeCell ref="K33:K37"/>
    <mergeCell ref="K38:K42"/>
    <mergeCell ref="K43:K47"/>
    <mergeCell ref="E43:E47"/>
    <mergeCell ref="E33:E37"/>
    <mergeCell ref="E38:E42"/>
    <mergeCell ref="A38:A40"/>
    <mergeCell ref="A43:A45"/>
    <mergeCell ref="H33:H37"/>
    <mergeCell ref="H38:H42"/>
    <mergeCell ref="H43:H47"/>
    <mergeCell ref="A33:A35"/>
    <mergeCell ref="A48:A50"/>
    <mergeCell ref="E48:E52"/>
    <mergeCell ref="H48:H52"/>
    <mergeCell ref="K48:K52"/>
    <mergeCell ref="A51:B51"/>
  </mergeCells>
  <dataValidations count="1">
    <dataValidation type="list" allowBlank="1" showInputMessage="1" showErrorMessage="1" sqref="J11 J21 J26 J31 J36 J16 D36 D31 D26 D21 D6 J6 D11 G16 G36 G31 G26 G21 G11 G6 D16 J41 J46 J51 D51 D46 D41 G51 G46 G41" xr:uid="{00000000-0002-0000-0400-000000000000}">
      <formula1>Score</formula1>
    </dataValidation>
  </dataValidations>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82A61-631D-3649-84CB-6F02552F1052}">
  <dimension ref="A1:G19"/>
  <sheetViews>
    <sheetView showGridLines="0" tabSelected="1" zoomScale="130" zoomScaleNormal="130" workbookViewId="0">
      <selection activeCell="C4" sqref="C4"/>
    </sheetView>
  </sheetViews>
  <sheetFormatPr baseColWidth="10" defaultColWidth="10.83203125" defaultRowHeight="14" x14ac:dyDescent="0.2"/>
  <cols>
    <col min="1" max="1" width="64.6640625" style="27" customWidth="1"/>
    <col min="2" max="2" width="2.83203125" style="27" customWidth="1"/>
    <col min="3" max="3" width="24.5" style="27" customWidth="1"/>
    <col min="4" max="4" width="2.83203125" style="27" customWidth="1"/>
    <col min="5" max="5" width="24.5" style="27" customWidth="1"/>
    <col min="6" max="6" width="2.83203125" style="27" customWidth="1"/>
    <col min="7" max="7" width="24.5" style="27" customWidth="1"/>
    <col min="8" max="16384" width="10.83203125" style="27"/>
  </cols>
  <sheetData>
    <row r="1" spans="1:7" ht="27" customHeight="1" x14ac:dyDescent="0.2">
      <c r="A1" s="34" t="s">
        <v>19</v>
      </c>
      <c r="B1" s="35"/>
      <c r="C1" s="36"/>
      <c r="D1" s="35"/>
      <c r="E1" s="36"/>
      <c r="F1" s="35"/>
      <c r="G1" s="36"/>
    </row>
    <row r="2" spans="1:7" ht="27" customHeight="1" x14ac:dyDescent="0.2">
      <c r="A2" s="37" t="s">
        <v>20</v>
      </c>
      <c r="B2" s="35"/>
      <c r="C2" s="38" t="s">
        <v>5</v>
      </c>
      <c r="D2" s="39"/>
      <c r="E2" s="38" t="s">
        <v>6</v>
      </c>
      <c r="F2" s="39"/>
      <c r="G2" s="38" t="s">
        <v>7</v>
      </c>
    </row>
    <row r="3" spans="1:7" s="42" customFormat="1" ht="27" customHeight="1" x14ac:dyDescent="0.2">
      <c r="A3" s="40" t="s">
        <v>21</v>
      </c>
      <c r="B3" s="35"/>
      <c r="C3" s="41" t="e">
        <f>Consensus!D53</f>
        <v>#VALUE!</v>
      </c>
      <c r="D3" s="39"/>
      <c r="E3" s="41" t="e">
        <f>Consensus!G53</f>
        <v>#VALUE!</v>
      </c>
      <c r="F3" s="39"/>
      <c r="G3" s="41" t="e">
        <f>Consensus!J53</f>
        <v>#VALUE!</v>
      </c>
    </row>
    <row r="4" spans="1:7" s="42" customFormat="1" ht="27" customHeight="1" x14ac:dyDescent="0.2">
      <c r="A4" s="40" t="s">
        <v>41</v>
      </c>
      <c r="B4" s="35"/>
      <c r="C4" s="41">
        <v>0</v>
      </c>
      <c r="D4" s="39"/>
      <c r="E4" s="41">
        <v>0</v>
      </c>
      <c r="F4" s="39"/>
      <c r="G4" s="41">
        <v>0</v>
      </c>
    </row>
    <row r="5" spans="1:7" ht="27" customHeight="1" x14ac:dyDescent="0.2">
      <c r="A5" s="43" t="s">
        <v>22</v>
      </c>
      <c r="B5" s="35"/>
      <c r="C5" s="44" t="e">
        <f>C3+C4</f>
        <v>#VALUE!</v>
      </c>
      <c r="D5" s="39"/>
      <c r="E5" s="44" t="e">
        <f>E3+E4</f>
        <v>#VALUE!</v>
      </c>
      <c r="F5" s="39"/>
      <c r="G5" s="44" t="e">
        <f>G3+G4</f>
        <v>#VALUE!</v>
      </c>
    </row>
    <row r="6" spans="1:7" ht="14" customHeight="1" x14ac:dyDescent="0.2"/>
    <row r="7" spans="1:7" ht="27" customHeight="1" x14ac:dyDescent="0.2">
      <c r="A7" s="45" t="s">
        <v>23</v>
      </c>
      <c r="B7" s="35"/>
      <c r="C7" s="46">
        <v>0</v>
      </c>
      <c r="D7" s="39"/>
      <c r="E7" s="46">
        <v>0</v>
      </c>
      <c r="F7" s="39"/>
      <c r="G7" s="46">
        <v>0</v>
      </c>
    </row>
    <row r="8" spans="1:7" ht="15" customHeight="1" x14ac:dyDescent="0.2"/>
    <row r="9" spans="1:7" ht="27" customHeight="1" x14ac:dyDescent="0.2">
      <c r="A9" s="47" t="s">
        <v>24</v>
      </c>
      <c r="B9" s="35"/>
      <c r="C9" s="48" t="e">
        <f>C7-C5</f>
        <v>#VALUE!</v>
      </c>
      <c r="D9" s="49"/>
      <c r="E9" s="48" t="e">
        <f>E7-E5</f>
        <v>#VALUE!</v>
      </c>
      <c r="F9" s="49"/>
      <c r="G9" s="48" t="e">
        <f>G7-G5</f>
        <v>#VALUE!</v>
      </c>
    </row>
    <row r="16" spans="1:7" x14ac:dyDescent="0.2">
      <c r="C16" s="50"/>
    </row>
    <row r="17" spans="3:3" x14ac:dyDescent="0.2">
      <c r="C17" s="50"/>
    </row>
    <row r="18" spans="3:3" x14ac:dyDescent="0.2">
      <c r="C18" s="50"/>
    </row>
    <row r="19" spans="3:3" x14ac:dyDescent="0.2">
      <c r="C19" s="50"/>
    </row>
  </sheetData>
  <sheetProtection algorithmName="SHA-512" hashValue="tn4eq6nRSzPXrmqIrRBaZitdSSpg3EiOyfGJLwlcAjvljur9hV0ByH+j1wajCmcmQYAsU3bgVODdRcQZEHsjHQ==" saltValue="IPJ7YPcsaATYPgCrjE/Fk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2" ma:contentTypeDescription="Een nieuw document maken." ma:contentTypeScope="" ma:versionID="d9ddba74b78a77a69f9afe61d097b29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e0f0422777e4c6338694d46220b124a7"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6C1D26-A44D-4101-9B2D-FFB8A64C694A}">
  <ds:schemaRefs>
    <ds:schemaRef ds:uri="http://schemas.microsoft.com/sharepoint/v3/contenttype/forms"/>
  </ds:schemaRefs>
</ds:datastoreItem>
</file>

<file path=customXml/itemProps2.xml><?xml version="1.0" encoding="utf-8"?>
<ds:datastoreItem xmlns:ds="http://schemas.openxmlformats.org/officeDocument/2006/customXml" ds:itemID="{5E39F89C-0A2D-4101-B1BA-D3A623ED4FDA}">
  <ds:schemaRefs>
    <ds:schemaRef ds:uri="http://purl.org/dc/terms/"/>
    <ds:schemaRef ds:uri="http://schemas.openxmlformats.org/package/2006/metadata/core-properties"/>
    <ds:schemaRef ds:uri="cdfd6af9-2027-427e-aee7-f2f3dc2ea940"/>
    <ds:schemaRef ds:uri="http://schemas.microsoft.com/office/infopath/2007/PartnerControls"/>
    <ds:schemaRef ds:uri="http://schemas.microsoft.com/office/2006/metadata/properties"/>
    <ds:schemaRef ds:uri="http://schemas.microsoft.com/office/2006/documentManagement/types"/>
    <ds:schemaRef ds:uri="http://purl.org/dc/elements/1.1/"/>
    <ds:schemaRef ds:uri="04d4ff2e-cf62-40b0-a5cf-f8c6524922a9"/>
    <ds:schemaRef ds:uri="http://www.w3.org/XML/1998/namespace"/>
    <ds:schemaRef ds:uri="http://purl.org/dc/dcmitype/"/>
  </ds:schemaRefs>
</ds:datastoreItem>
</file>

<file path=customXml/itemProps3.xml><?xml version="1.0" encoding="utf-8"?>
<ds:datastoreItem xmlns:ds="http://schemas.openxmlformats.org/officeDocument/2006/customXml" ds:itemID="{8BB0C995-7A07-45FF-BE0A-493F3D46F2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Beoordelen open vragen</vt:lpstr>
      <vt:lpstr>Beoordelaar 1</vt:lpstr>
      <vt:lpstr>Beoordelaar 2</vt:lpstr>
      <vt:lpstr>Beoordelaar 3</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2024-04-02T12:39:59Z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0x010100FAA2B31453B76B49A2B077B8D2DEB8B1</vt:lpwstr>
  </property>
  <property fmtid="{D5CDD505-2E9C-101B-9397-08002B2CF9AE}" pid="3" name="MediaServiceImageTags">
    <vt:lpwstr/>
  </property>
</Properties>
</file>