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vrrcloud-my.sharepoint.com/personal/jan_bosch_vr-rr_nl/Documents/Documenten/inkoopzaken/projecten/EA Multifunctionals/04b Nota van Inlichtingen/"/>
    </mc:Choice>
  </mc:AlternateContent>
  <xr:revisionPtr revIDLastSave="1" documentId="8_{EA086D12-21EF-4EAE-8BA6-0572916431DE}" xr6:coauthVersionLast="47" xr6:coauthVersionMax="47" xr10:uidLastSave="{FD070012-1E2E-47E8-976F-A8575734C4FA}"/>
  <bookViews>
    <workbookView xWindow="28680" yWindow="-120" windowWidth="29040" windowHeight="15840" xr2:uid="{00000000-000D-0000-FFFF-FFFF00000000}"/>
  </bookViews>
  <sheets>
    <sheet name="Totaal inschrijfprijs" sheetId="5" r:id="rId1"/>
    <sheet name="Specificaties" sheetId="6" r:id="rId2"/>
    <sheet name="Opties" sheetId="7" r:id="rId3"/>
    <sheet name="Details uitvoering" sheetId="8" r:id="rId4"/>
  </sheets>
  <definedNames>
    <definedName name="_xlnm.Print_Area" localSheetId="0">'Totaal inschrijfprijs'!$A$1:$E$31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5" l="1"/>
  <c r="H24" i="6"/>
  <c r="H23" i="6"/>
  <c r="C16" i="5" s="1"/>
  <c r="J24" i="6"/>
  <c r="J23" i="6"/>
  <c r="B16" i="5"/>
  <c r="C15" i="5"/>
  <c r="J19" i="6"/>
  <c r="K19" i="6" s="1"/>
  <c r="J18" i="6"/>
  <c r="K18" i="6" s="1"/>
  <c r="J15" i="6"/>
  <c r="K15" i="6" s="1"/>
  <c r="E15" i="5" s="1"/>
  <c r="J61" i="6"/>
  <c r="K61" i="6" s="1"/>
  <c r="J57" i="6"/>
  <c r="K57" i="6" s="1"/>
  <c r="J55" i="6"/>
  <c r="K55" i="6" s="1"/>
  <c r="J54" i="6"/>
  <c r="K54" i="6" s="1"/>
  <c r="J53" i="6"/>
  <c r="K53" i="6" s="1"/>
  <c r="J47" i="6"/>
  <c r="K47" i="6" s="1"/>
  <c r="J46" i="6"/>
  <c r="K46" i="6" s="1"/>
  <c r="J45" i="6"/>
  <c r="K45" i="6" s="1"/>
  <c r="J39" i="6"/>
  <c r="K39" i="6" s="1"/>
  <c r="J38" i="6"/>
  <c r="K38" i="6" s="1"/>
  <c r="J37" i="6"/>
  <c r="K37" i="6" s="1"/>
  <c r="J31" i="6"/>
  <c r="K31" i="6" s="1"/>
  <c r="J30" i="6"/>
  <c r="K30" i="6" s="1"/>
  <c r="D34" i="7"/>
  <c r="C36" i="7"/>
  <c r="I68" i="6"/>
  <c r="D35" i="7"/>
  <c r="C34" i="7"/>
  <c r="J66" i="6"/>
  <c r="I66" i="6"/>
  <c r="F9" i="8"/>
  <c r="C10" i="7"/>
  <c r="E10" i="6"/>
  <c r="B11" i="8"/>
  <c r="C11" i="8"/>
  <c r="B12" i="8"/>
  <c r="C12" i="8"/>
  <c r="B13" i="8"/>
  <c r="C13" i="8"/>
  <c r="B14" i="8"/>
  <c r="C14" i="8"/>
  <c r="B15" i="8"/>
  <c r="C15" i="8"/>
  <c r="B16" i="8"/>
  <c r="C16" i="8"/>
  <c r="B17" i="8"/>
  <c r="C17" i="8"/>
  <c r="B18" i="8"/>
  <c r="C18" i="8"/>
  <c r="B19" i="8"/>
  <c r="C19" i="8"/>
  <c r="B20" i="8"/>
  <c r="C20" i="8"/>
  <c r="B21" i="8"/>
  <c r="C21" i="8"/>
  <c r="B22" i="8"/>
  <c r="C22" i="8"/>
  <c r="B23" i="8"/>
  <c r="C23" i="8"/>
  <c r="B24" i="8"/>
  <c r="C24" i="8"/>
  <c r="B25" i="8"/>
  <c r="C25" i="8"/>
  <c r="B26" i="8"/>
  <c r="C26" i="8"/>
  <c r="B27" i="8"/>
  <c r="C27" i="8"/>
  <c r="B28" i="8"/>
  <c r="C28" i="8"/>
  <c r="B29" i="8"/>
  <c r="C29" i="8"/>
  <c r="B30" i="8"/>
  <c r="C30" i="8"/>
  <c r="B31" i="8"/>
  <c r="C31" i="8"/>
  <c r="B32" i="8"/>
  <c r="C32" i="8"/>
  <c r="B33" i="8"/>
  <c r="C33" i="8"/>
  <c r="B34" i="8"/>
  <c r="C34" i="8"/>
  <c r="B35" i="8"/>
  <c r="C35" i="8"/>
  <c r="B36" i="8"/>
  <c r="C36" i="8"/>
  <c r="B37" i="8"/>
  <c r="C37" i="8"/>
  <c r="B38" i="8"/>
  <c r="C38" i="8"/>
  <c r="B39" i="8"/>
  <c r="C39" i="8"/>
  <c r="B40" i="8"/>
  <c r="C40" i="8"/>
  <c r="B41" i="8"/>
  <c r="C41" i="8"/>
  <c r="B42" i="8"/>
  <c r="C42" i="8"/>
  <c r="B43" i="8"/>
  <c r="C43" i="8"/>
  <c r="B44" i="8"/>
  <c r="C44"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11" i="8"/>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D15" i="7"/>
  <c r="E15" i="7" s="1"/>
  <c r="J60" i="6"/>
  <c r="K60" i="6" s="1"/>
  <c r="J59" i="6"/>
  <c r="K59" i="6" s="1"/>
  <c r="J58" i="6"/>
  <c r="K58" i="6" s="1"/>
  <c r="J56" i="6"/>
  <c r="K56" i="6" s="1"/>
  <c r="J52" i="6"/>
  <c r="K52" i="6" s="1"/>
  <c r="J51" i="6"/>
  <c r="K51" i="6" s="1"/>
  <c r="J50" i="6"/>
  <c r="K50" i="6" s="1"/>
  <c r="J49" i="6"/>
  <c r="K49" i="6" s="1"/>
  <c r="J48" i="6"/>
  <c r="K48" i="6" s="1"/>
  <c r="J44" i="6"/>
  <c r="K44" i="6" s="1"/>
  <c r="J43" i="6"/>
  <c r="K43" i="6" s="1"/>
  <c r="J42" i="6"/>
  <c r="K42" i="6" s="1"/>
  <c r="J41" i="6"/>
  <c r="K41" i="6" s="1"/>
  <c r="J40" i="6"/>
  <c r="K40" i="6" s="1"/>
  <c r="J36" i="6"/>
  <c r="K36" i="6" s="1"/>
  <c r="J35" i="6"/>
  <c r="K35" i="6" s="1"/>
  <c r="J34" i="6"/>
  <c r="K34" i="6" s="1"/>
  <c r="J33" i="6"/>
  <c r="K33" i="6" s="1"/>
  <c r="J32" i="6"/>
  <c r="K32" i="6" s="1"/>
  <c r="K24" i="6" l="1"/>
  <c r="K23" i="6"/>
  <c r="D16" i="5"/>
  <c r="E16" i="5" s="1"/>
  <c r="K25" i="6"/>
  <c r="D15" i="5"/>
  <c r="K20" i="6"/>
  <c r="J29" i="6"/>
  <c r="K29" i="6" s="1"/>
  <c r="J28" i="6"/>
  <c r="D17" i="5" l="1"/>
  <c r="K28" i="6"/>
  <c r="K62" i="6" s="1"/>
  <c r="E17" i="5" l="1"/>
  <c r="E20" i="5" s="1"/>
</calcChain>
</file>

<file path=xl/sharedStrings.xml><?xml version="1.0" encoding="utf-8"?>
<sst xmlns="http://schemas.openxmlformats.org/spreadsheetml/2006/main" count="215" uniqueCount="156">
  <si>
    <t>Naam inschrijver:</t>
  </si>
  <si>
    <t xml:space="preserve">Oranje velden: door de inschrijver in te vullen </t>
  </si>
  <si>
    <t xml:space="preserve">op </t>
  </si>
  <si>
    <t>plaats</t>
  </si>
  <si>
    <t xml:space="preserve">Zegge : </t>
  </si>
  <si>
    <t>nr</t>
  </si>
  <si>
    <t>Inschrijvingsprijsformulier</t>
  </si>
  <si>
    <t>Naam rechtsgeldige vertegenwoordiger: ………………</t>
  </si>
  <si>
    <t>Aldus naar waarheid opgemaakt op : …..………….…..</t>
  </si>
  <si>
    <t>Handtekening:  ……………………………………………</t>
  </si>
  <si>
    <t>BTW (p.s.)</t>
  </si>
  <si>
    <t>BTW</t>
  </si>
  <si>
    <t>totaal inclusief btw</t>
  </si>
  <si>
    <t>Totalen
incl. Btw</t>
  </si>
  <si>
    <t>Aldus naar waarheid opgemaakt op : …..………….……………………………</t>
  </si>
  <si>
    <t>Naam rechtsgeldige vertegenwoordiger: ………………………………………...</t>
  </si>
  <si>
    <t>Handtekening:  ……………………………………………………………………..</t>
  </si>
  <si>
    <t>…………………………………………………………………………………………</t>
  </si>
  <si>
    <t>Kosten</t>
  </si>
  <si>
    <t>excl. Btw</t>
  </si>
  <si>
    <t>btw</t>
  </si>
  <si>
    <t>incl. btw</t>
  </si>
  <si>
    <t>euro, (incl. btw)</t>
  </si>
  <si>
    <t>Straatnaam</t>
  </si>
  <si>
    <t>no</t>
  </si>
  <si>
    <t>etage</t>
  </si>
  <si>
    <t>Wilhelminakade</t>
  </si>
  <si>
    <t>24e</t>
  </si>
  <si>
    <t>22e</t>
  </si>
  <si>
    <t>23e</t>
  </si>
  <si>
    <t>25e</t>
  </si>
  <si>
    <t>Breevaartstraat Loods</t>
  </si>
  <si>
    <t>1-7</t>
  </si>
  <si>
    <t>BGG</t>
  </si>
  <si>
    <t>Breevaartstraat Kantoor</t>
  </si>
  <si>
    <t>Breslau</t>
  </si>
  <si>
    <t>2</t>
  </si>
  <si>
    <t>2e</t>
  </si>
  <si>
    <t>4e</t>
  </si>
  <si>
    <t>Driemanssteeweg</t>
  </si>
  <si>
    <t>160</t>
  </si>
  <si>
    <t>1e</t>
  </si>
  <si>
    <t>Slotlaan</t>
  </si>
  <si>
    <t>121</t>
  </si>
  <si>
    <t>Frobenstraat</t>
  </si>
  <si>
    <t>8</t>
  </si>
  <si>
    <t>3e</t>
  </si>
  <si>
    <t>Van Hoogendorpstraat</t>
  </si>
  <si>
    <t>50</t>
  </si>
  <si>
    <t>Electraweg</t>
  </si>
  <si>
    <t>3</t>
  </si>
  <si>
    <t>Berkelsepoort</t>
  </si>
  <si>
    <t>245</t>
  </si>
  <si>
    <t>4</t>
  </si>
  <si>
    <t>Brugwachter</t>
  </si>
  <si>
    <t>12</t>
  </si>
  <si>
    <t>Hoogstad</t>
  </si>
  <si>
    <t>501</t>
  </si>
  <si>
    <t>Kuyperstraat</t>
  </si>
  <si>
    <t>25</t>
  </si>
  <si>
    <t>Meester Troelstrastraat</t>
  </si>
  <si>
    <t>Tolweg</t>
  </si>
  <si>
    <t>45a</t>
  </si>
  <si>
    <t>Schenkelweg</t>
  </si>
  <si>
    <t>90</t>
  </si>
  <si>
    <t>s Gravelandseweg</t>
  </si>
  <si>
    <t>551</t>
  </si>
  <si>
    <t>Mijnsherenlaan</t>
  </si>
  <si>
    <t>180</t>
  </si>
  <si>
    <t>Metaalhof</t>
  </si>
  <si>
    <t>44</t>
  </si>
  <si>
    <t>Keyenburg</t>
  </si>
  <si>
    <t>351</t>
  </si>
  <si>
    <t>Ketelaarstraat</t>
  </si>
  <si>
    <t>15</t>
  </si>
  <si>
    <t>Groenetuin</t>
  </si>
  <si>
    <t>321</t>
  </si>
  <si>
    <t>Bosland</t>
  </si>
  <si>
    <t>30</t>
  </si>
  <si>
    <t>Optie 2</t>
  </si>
  <si>
    <t>Optie 1</t>
  </si>
  <si>
    <t>Optie 3</t>
  </si>
  <si>
    <t>Omschrijving / naam</t>
  </si>
  <si>
    <t>kosten/mnd excl. btw</t>
  </si>
  <si>
    <t>Formulier Details prijzen later te installeren opties</t>
  </si>
  <si>
    <t>Formulier Details prijzen te leveren producten volledig productie gereed</t>
  </si>
  <si>
    <t>- Verklaart zich door ondertekening van het prijsformulier, bereid op zich te nemen de werkzaamheden ten behoeve van het uitvoeren van de opdracht m.b.t. project Multifunctionals bij de VRR, overeenkomstig de bepalingen en inhoud van de project Multifunctionals (incl. bijlagen en Nota’s van Inlichtingen) en aan te nemen voor de onderstaande totaalprijs, weergegeven inclusief btw.</t>
  </si>
  <si>
    <t>- Verklaart dat deze opgegeven inschrijfprijs de totaalprijs is voor de uitvoering van de opdracht zoals beschreven in het aanbestedingsdocument van de het project Multifunctionals.</t>
  </si>
  <si>
    <t>hoogte van bovenkant machine tot op de grond in totale configuratie</t>
  </si>
  <si>
    <t>printsnelheid z/w</t>
  </si>
  <si>
    <t>printsnelheid kleur</t>
  </si>
  <si>
    <t>staat wel/niet op wieltjes</t>
  </si>
  <si>
    <t>Formulier Details Uitvoering</t>
  </si>
  <si>
    <t>onderstel noodzakelijk om printer op bureau hoogte te brengen</t>
  </si>
  <si>
    <t>machinehoogte in cm</t>
  </si>
  <si>
    <t>machinebreedte in cm</t>
  </si>
  <si>
    <t>machinediepte in cm</t>
  </si>
  <si>
    <t>Locatie Multifunctional</t>
  </si>
  <si>
    <t>Uw bedrijfsnaam hier invullen</t>
  </si>
  <si>
    <t>Aldus naar waarheid opgemaakt op : ………………………………………...………………………………………...………………………………………...…………………………</t>
  </si>
  <si>
    <t>Naam rechtsgeldige vertegenwoordiger:  ………………………………………...………………………………………...………………………………………...……………………..</t>
  </si>
  <si>
    <t>Handtekening:   ………………………………………...………………………………………...………………………………………...……………………………...........................</t>
  </si>
  <si>
    <t>b.v. Onderstel; papierbak a4; nietunit; etc.</t>
  </si>
  <si>
    <t>aantal</t>
  </si>
  <si>
    <t>Eenmalige kosten</t>
  </si>
  <si>
    <t>totaal</t>
  </si>
  <si>
    <t>eventuele Software</t>
  </si>
  <si>
    <t>kosten excl. btw per maand</t>
  </si>
  <si>
    <t>totaalkosten voor de machines per maand</t>
  </si>
  <si>
    <r>
      <t>gekozen machine en uitvoering</t>
    </r>
    <r>
      <rPr>
        <b/>
        <sz val="9"/>
        <color theme="1"/>
        <rFont val="Calibri"/>
        <family val="2"/>
        <scheme val="minor"/>
      </rPr>
      <t xml:space="preserve"> 
(incl. 4 papierpakken en sheetfeeder)</t>
    </r>
  </si>
  <si>
    <t>Afdrukkosten</t>
  </si>
  <si>
    <t>Terugkomende kosten (per maand)</t>
  </si>
  <si>
    <t>fictief aantal per maand</t>
  </si>
  <si>
    <t>Afdrukkosten zwart-wit voor alle printers totaal</t>
  </si>
  <si>
    <t>Afdrukkosten kleur voor alle printers totaal</t>
  </si>
  <si>
    <t>Kosten per afdruk</t>
  </si>
  <si>
    <t>BTW per afdruk</t>
  </si>
  <si>
    <t xml:space="preserve">Beknopte Beschrijving Onderwerpen (in bijlage specificeren) </t>
  </si>
  <si>
    <t>Nader te beschrijven terugkomende (algemene) maandelijkse kosten die niet reeds in de overige posten is opgenomen</t>
  </si>
  <si>
    <t>Eenmalige kosten (1)</t>
  </si>
  <si>
    <t>Terugkomende maandelijkse kosten (2 /m 4)</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</si>
  <si>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</si>
  <si>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</si>
  <si>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</si>
  <si>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</si>
  <si>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</si>
  <si>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</si>
  <si>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</si>
  <si>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</si>
  <si>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</si>
  <si>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</si>
  <si>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</si>
  <si>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</si>
  <si>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</si>
  <si>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</si>
  <si>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</si>
  <si>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</si>
  <si>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</si>
  <si>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</si>
  <si>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</si>
  <si>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</si>
  <si>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</si>
  <si>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</si>
  <si>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</si>
  <si>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</si>
  <si>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</si>
  <si>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</si>
  <si>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</si>
  <si>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</si>
  <si>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</si>
  <si>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</si>
  <si>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</si>
  <si>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</si>
  <si>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</si>
  <si>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</si>
  <si>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totaal maandkosten machineconfiguratie MFP (I t/m XXXIV)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</si>
</sst>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quot;€&quot;\ \-#,##0.00"/>
    <numFmt numFmtId="44" formatCode="_ &quot;€&quot;\ * #,##0.00_ ;_ &quot;€&quot;\ * \-#,##0.00_ ;_ &quot;€&quot;\ * &quot;-&quot;??_ ;_ @_ "/>
    <numFmt numFmtId="43" formatCode="_ * #,##0.00_ ;_ * \-#,##0.00_ ;_ * &quot;-&quot;??_ ;_ @_ "/>
    <numFmt numFmtId="164" formatCode="[$-413]d/mmm/yy;@"/>
    <numFmt numFmtId="165" formatCode="_ * #,##0_ ;_ * \-#,##0_ ;_ * &quot;-&quot;??_ ;_ @_ "/>
    <numFmt numFmtId="166" formatCode="_ &quot;€&quot;\ * #,##0.000_ ;_ &quot;€&quot;\ * \-#,##0.000_ ;_ &quot;€&quot;\ * &quot;-&quot;??_ ;_ @_ "/>
    <numFmt numFmtId="167" formatCode="_ &quot;€&quot;\ * #,##0.0000_ ;_ &quot;€&quot;\ * \-#,##0.0000_ ;_ &quot;€&quot;\ * &quot;-&quot;??_ ;_ @_ "/>
  </numFmts>
  <fonts count="19" x14ac:knownFonts="1">
    <font>
      <sz val="11"/>
      <color theme="1"/>
      <name val="Calibri"/>
      <family val="2"/>
      <scheme val="minor"/>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10"/>
      <color theme="1"/>
      <name val="Arial"/>
      <family val="2"/>
    </font>
    <font>
      <b/>
      <sz val="10"/>
      <color theme="1"/>
      <name val="Arial"/>
      <family val="2"/>
    </font>
    <font>
      <b/>
      <sz val="10"/>
      <color rgb="FF404040"/>
      <name val="Arial"/>
      <family val="2"/>
    </font>
    <font>
      <sz val="9"/>
      <color theme="1"/>
      <name val="Arial"/>
      <family val="2"/>
    </font>
    <font>
      <sz val="11"/>
      <color theme="1"/>
      <name val="Arial"/>
      <family val="2"/>
    </font>
    <font>
      <b/>
      <i/>
      <sz val="9"/>
      <color theme="1"/>
      <name val="Arial"/>
      <family val="2"/>
    </font>
    <font>
      <sz val="11"/>
      <name val="Calibri"/>
      <family val="2"/>
      <scheme val="minor"/>
    </font>
    <font>
      <sz val="8"/>
      <name val="Arial"/>
      <family val="2"/>
    </font>
    <font>
      <b/>
      <sz val="11"/>
      <color theme="1"/>
      <name val="Calibri"/>
      <family val="2"/>
      <scheme val="minor"/>
    </font>
    <font>
      <sz val="12"/>
      <color theme="1"/>
      <name val="Calibri"/>
      <family val="2"/>
      <scheme val="minor"/>
    </font>
    <font>
      <sz val="8"/>
      <name val="Calibri"/>
      <family val="2"/>
      <scheme val="minor"/>
    </font>
    <font>
      <sz val="11"/>
      <color indexed="8"/>
      <name val="Calibri"/>
      <family val="2"/>
      <scheme val="minor"/>
    </font>
    <font>
      <b/>
      <sz val="10"/>
      <name val="Arial"/>
      <family val="2"/>
    </font>
    <font>
      <b/>
      <sz val="9"/>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6" fillId="0" borderId="0"/>
    <xf numFmtId="43" fontId="2" fillId="0" borderId="0" applyFont="0" applyFill="0" applyBorder="0" applyAlignment="0" applyProtection="0"/>
  </cellStyleXfs>
  <cellXfs count="143">
    <xf numFmtId="0" fontId="0" fillId="0" borderId="0" xfId="0"/>
    <xf numFmtId="0" fontId="0" fillId="0" borderId="4" xfId="0" applyBorder="1"/>
    <xf numFmtId="0" fontId="0" fillId="0" borderId="8" xfId="0" applyBorder="1"/>
    <xf numFmtId="0" fontId="0" fillId="0" borderId="7" xfId="0" applyBorder="1"/>
    <xf numFmtId="0" fontId="4" fillId="0" borderId="7" xfId="0" applyFont="1" applyBorder="1"/>
    <xf numFmtId="0" fontId="0" fillId="0" borderId="10" xfId="0" applyBorder="1"/>
    <xf numFmtId="0" fontId="0" fillId="0" borderId="11" xfId="0" applyBorder="1"/>
    <xf numFmtId="0" fontId="5" fillId="3" borderId="9" xfId="0" applyFont="1" applyFill="1" applyBorder="1" applyProtection="1">
      <protection locked="0"/>
    </xf>
    <xf numFmtId="0" fontId="0" fillId="0" borderId="5" xfId="0" applyBorder="1"/>
    <xf numFmtId="0" fontId="0" fillId="0" borderId="6" xfId="0" applyBorder="1"/>
    <xf numFmtId="0" fontId="0" fillId="0" borderId="9" xfId="0" applyBorder="1"/>
    <xf numFmtId="0" fontId="0" fillId="0" borderId="0" xfId="0" applyAlignment="1">
      <alignment horizontal="center"/>
    </xf>
    <xf numFmtId="0" fontId="4" fillId="4" borderId="7" xfId="0" applyFont="1" applyFill="1" applyBorder="1"/>
    <xf numFmtId="164" fontId="0" fillId="3" borderId="0" xfId="0" applyNumberFormat="1" applyFill="1" applyProtection="1">
      <protection locked="0"/>
    </xf>
    <xf numFmtId="0" fontId="0" fillId="0" borderId="0" xfId="0" applyAlignment="1">
      <alignment horizontal="center" vertical="center"/>
    </xf>
    <xf numFmtId="0" fontId="6" fillId="2" borderId="7" xfId="0" applyFont="1" applyFill="1" applyBorder="1"/>
    <xf numFmtId="0" fontId="4" fillId="2" borderId="7" xfId="0" applyFont="1" applyFill="1" applyBorder="1"/>
    <xf numFmtId="44" fontId="5" fillId="3" borderId="0" xfId="3" applyFont="1" applyFill="1" applyBorder="1" applyAlignment="1" applyProtection="1">
      <alignment horizontal="center" vertical="center"/>
      <protection locked="0"/>
    </xf>
    <xf numFmtId="0" fontId="4" fillId="4" borderId="0" xfId="0" applyFont="1" applyFill="1"/>
    <xf numFmtId="0" fontId="4" fillId="0" borderId="0" xfId="0" applyFont="1"/>
    <xf numFmtId="0" fontId="8" fillId="2" borderId="15" xfId="0" applyFont="1" applyFill="1" applyBorder="1" applyAlignment="1">
      <alignment horizontal="center" vertical="top" wrapText="1"/>
    </xf>
    <xf numFmtId="44" fontId="5" fillId="2" borderId="12" xfId="3" applyFont="1" applyFill="1" applyBorder="1" applyProtection="1"/>
    <xf numFmtId="44" fontId="5" fillId="2" borderId="16" xfId="3" applyFont="1" applyFill="1" applyBorder="1" applyProtection="1"/>
    <xf numFmtId="0" fontId="8" fillId="2" borderId="17" xfId="0" applyFont="1" applyFill="1" applyBorder="1" applyAlignment="1">
      <alignment horizontal="center" vertical="top"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9" fillId="2" borderId="7" xfId="0" applyFont="1" applyFill="1" applyBorder="1"/>
    <xf numFmtId="0" fontId="5" fillId="2" borderId="9" xfId="0" applyFont="1" applyFill="1" applyBorder="1"/>
    <xf numFmtId="0" fontId="9" fillId="2" borderId="8" xfId="0" applyFont="1" applyFill="1" applyBorder="1"/>
    <xf numFmtId="44" fontId="6" fillId="2" borderId="13" xfId="3" applyFont="1" applyFill="1" applyBorder="1" applyAlignment="1" applyProtection="1">
      <alignment vertical="center"/>
    </xf>
    <xf numFmtId="0" fontId="5" fillId="2" borderId="9" xfId="0" applyFont="1" applyFill="1" applyBorder="1" applyProtection="1">
      <protection locked="0"/>
    </xf>
    <xf numFmtId="0" fontId="1" fillId="3" borderId="0" xfId="0" applyFont="1" applyFill="1" applyAlignment="1" applyProtection="1">
      <alignment vertical="top" wrapText="1" readingOrder="1"/>
      <protection locked="0"/>
    </xf>
    <xf numFmtId="0" fontId="1" fillId="3" borderId="0" xfId="0" applyFont="1" applyFill="1" applyAlignment="1" applyProtection="1">
      <alignment vertical="top"/>
      <protection locked="0"/>
    </xf>
    <xf numFmtId="0" fontId="1" fillId="3" borderId="0" xfId="0" applyFont="1" applyFill="1" applyAlignment="1" applyProtection="1">
      <alignment vertical="top" wrapText="1"/>
      <protection locked="0"/>
    </xf>
    <xf numFmtId="0" fontId="13" fillId="3" borderId="0" xfId="0" applyFont="1" applyFill="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0" xfId="0" applyFill="1" applyAlignment="1" applyProtection="1">
      <alignment horizontal="left" wrapText="1"/>
      <protection locked="0"/>
    </xf>
    <xf numFmtId="44" fontId="6" fillId="2" borderId="7" xfId="3" applyFont="1" applyFill="1" applyBorder="1" applyAlignment="1" applyProtection="1">
      <alignment vertical="center"/>
    </xf>
    <xf numFmtId="7" fontId="6" fillId="2" borderId="0" xfId="3" applyNumberFormat="1" applyFont="1" applyFill="1" applyBorder="1" applyAlignment="1" applyProtection="1">
      <alignment vertical="center"/>
    </xf>
    <xf numFmtId="0" fontId="9" fillId="2" borderId="0" xfId="0" applyFont="1" applyFill="1"/>
    <xf numFmtId="0" fontId="5" fillId="0" borderId="10" xfId="0" applyFont="1" applyBorder="1"/>
    <xf numFmtId="0" fontId="5" fillId="0" borderId="18" xfId="0" applyFont="1" applyBorder="1"/>
    <xf numFmtId="0" fontId="5" fillId="0" borderId="20" xfId="0" applyFont="1" applyBorder="1"/>
    <xf numFmtId="0" fontId="5" fillId="0" borderId="22" xfId="0" applyFont="1" applyBorder="1"/>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7" fillId="4" borderId="7" xfId="0" applyFont="1" applyFill="1" applyBorder="1" applyProtection="1">
      <protection locked="0"/>
    </xf>
    <xf numFmtId="0" fontId="0" fillId="3" borderId="0" xfId="0" applyFill="1" applyProtection="1">
      <protection locked="0"/>
    </xf>
    <xf numFmtId="0" fontId="0" fillId="3" borderId="8" xfId="0" applyFill="1" applyBorder="1" applyProtection="1">
      <protection locked="0"/>
    </xf>
    <xf numFmtId="0" fontId="5" fillId="3" borderId="24" xfId="0" applyFont="1" applyFill="1" applyBorder="1" applyProtection="1">
      <protection locked="0"/>
    </xf>
    <xf numFmtId="0" fontId="5" fillId="3" borderId="19" xfId="0" applyFont="1" applyFill="1" applyBorder="1" applyProtection="1">
      <protection locked="0"/>
    </xf>
    <xf numFmtId="0" fontId="5" fillId="3" borderId="25" xfId="0" applyFont="1" applyFill="1" applyBorder="1" applyProtection="1">
      <protection locked="0"/>
    </xf>
    <xf numFmtId="0" fontId="5" fillId="3" borderId="21" xfId="0" applyFont="1" applyFill="1" applyBorder="1" applyProtection="1">
      <protection locked="0"/>
    </xf>
    <xf numFmtId="0" fontId="5" fillId="3" borderId="26" xfId="0" applyFont="1" applyFill="1" applyBorder="1" applyProtection="1">
      <protection locked="0"/>
    </xf>
    <xf numFmtId="0" fontId="5" fillId="3" borderId="23" xfId="0" applyFont="1" applyFill="1" applyBorder="1" applyProtection="1">
      <protection locked="0"/>
    </xf>
    <xf numFmtId="0" fontId="5" fillId="3" borderId="27" xfId="0" applyFont="1" applyFill="1" applyBorder="1" applyProtection="1">
      <protection locked="0"/>
    </xf>
    <xf numFmtId="0" fontId="5" fillId="3" borderId="11" xfId="0" applyFont="1" applyFill="1" applyBorder="1" applyProtection="1">
      <protection locked="0"/>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0" fillId="0" borderId="7" xfId="0" applyBorder="1" applyAlignment="1">
      <alignment horizontal="center"/>
    </xf>
    <xf numFmtId="0" fontId="7" fillId="4" borderId="7" xfId="0" applyFont="1" applyFill="1" applyBorder="1"/>
    <xf numFmtId="0" fontId="7" fillId="4" borderId="0" xfId="0" applyFont="1" applyFill="1"/>
    <xf numFmtId="0" fontId="14" fillId="0" borderId="7"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0" fillId="0" borderId="7" xfId="0" applyBorder="1" applyAlignment="1">
      <alignment horizontal="center" vertical="center"/>
    </xf>
    <xf numFmtId="44" fontId="0" fillId="0" borderId="8" xfId="0" applyNumberFormat="1" applyBorder="1"/>
    <xf numFmtId="164" fontId="0" fillId="0" borderId="0" xfId="0" applyNumberFormat="1"/>
    <xf numFmtId="0" fontId="0" fillId="0" borderId="5" xfId="0" applyBorder="1" applyAlignment="1">
      <alignment horizontal="center" vertical="center"/>
    </xf>
    <xf numFmtId="0" fontId="0" fillId="0" borderId="10" xfId="0" applyBorder="1" applyAlignment="1">
      <alignment horizontal="center" vertical="center"/>
    </xf>
    <xf numFmtId="0" fontId="17" fillId="0" borderId="0" xfId="0" quotePrefix="1" applyFont="1" applyAlignment="1">
      <alignment vertical="center"/>
    </xf>
    <xf numFmtId="0" fontId="1" fillId="0" borderId="0" xfId="0" applyFont="1" applyAlignment="1">
      <alignment vertical="top" wrapText="1" readingOrder="1"/>
    </xf>
    <xf numFmtId="0" fontId="1" fillId="0" borderId="0" xfId="0" applyFont="1" applyAlignment="1">
      <alignment horizontal="center" vertical="top" wrapText="1" readingOrder="1"/>
    </xf>
    <xf numFmtId="49" fontId="1" fillId="0" borderId="0" xfId="0" applyNumberFormat="1" applyFont="1" applyAlignment="1">
      <alignment horizontal="center" vertical="top" wrapText="1" readingOrder="1"/>
    </xf>
    <xf numFmtId="0" fontId="1" fillId="0" borderId="0" xfId="0" applyFont="1" applyAlignment="1">
      <alignment vertical="top"/>
    </xf>
    <xf numFmtId="49" fontId="1" fillId="0" borderId="0" xfId="0" applyNumberFormat="1" applyFont="1" applyAlignment="1">
      <alignment horizontal="center" vertical="top"/>
    </xf>
    <xf numFmtId="0" fontId="1" fillId="0" borderId="0" xfId="0" applyFont="1" applyAlignment="1">
      <alignment horizontal="center" vertical="top"/>
    </xf>
    <xf numFmtId="0" fontId="1" fillId="0" borderId="0" xfId="0" quotePrefix="1" applyFont="1" applyAlignment="1">
      <alignment vertical="top" wrapText="1" readingOrder="1"/>
    </xf>
    <xf numFmtId="49" fontId="1" fillId="0" borderId="0" xfId="0" quotePrefix="1" applyNumberFormat="1" applyFont="1" applyAlignment="1">
      <alignment horizontal="center" vertical="top" wrapText="1" readingOrder="1"/>
    </xf>
    <xf numFmtId="0" fontId="1" fillId="0" borderId="0" xfId="0" applyFont="1" applyAlignment="1">
      <alignment vertical="top" wrapText="1"/>
    </xf>
    <xf numFmtId="49" fontId="1" fillId="0" borderId="0" xfId="0" applyNumberFormat="1" applyFont="1" applyAlignment="1">
      <alignment horizontal="center" vertical="top" wrapText="1"/>
    </xf>
    <xf numFmtId="0" fontId="1" fillId="0" borderId="0" xfId="0" applyFont="1" applyAlignment="1">
      <alignment horizontal="center" vertical="top" wrapText="1"/>
    </xf>
    <xf numFmtId="0" fontId="4" fillId="4" borderId="0" xfId="0" applyFont="1" applyFill="1" applyAlignment="1">
      <alignment horizontal="left"/>
    </xf>
    <xf numFmtId="44" fontId="0" fillId="2" borderId="8" xfId="0" applyNumberFormat="1" applyFill="1" applyBorder="1"/>
    <xf numFmtId="44" fontId="5" fillId="2" borderId="8" xfId="3" applyFont="1" applyFill="1" applyBorder="1" applyProtection="1"/>
    <xf numFmtId="44" fontId="8" fillId="2" borderId="12" xfId="0" applyNumberFormat="1" applyFont="1" applyFill="1" applyBorder="1" applyAlignment="1">
      <alignment horizontal="center" vertical="top" wrapText="1"/>
    </xf>
    <xf numFmtId="44" fontId="6" fillId="2" borderId="6" xfId="3" applyFont="1" applyFill="1" applyBorder="1" applyAlignment="1" applyProtection="1">
      <alignment horizontal="right" vertical="center"/>
    </xf>
    <xf numFmtId="0" fontId="6" fillId="2" borderId="33" xfId="0" applyFont="1" applyFill="1" applyBorder="1" applyAlignment="1">
      <alignment horizontal="center" vertical="center" wrapText="1"/>
    </xf>
    <xf numFmtId="0" fontId="5" fillId="2" borderId="14" xfId="0" applyFont="1" applyFill="1" applyBorder="1"/>
    <xf numFmtId="0" fontId="5" fillId="2" borderId="34" xfId="0" applyFont="1" applyFill="1" applyBorder="1"/>
    <xf numFmtId="0" fontId="0" fillId="3" borderId="0" xfId="0" applyFill="1" applyAlignment="1" applyProtection="1">
      <alignment horizontal="center" vertical="center"/>
      <protection locked="0"/>
    </xf>
    <xf numFmtId="0" fontId="0" fillId="0" borderId="0" xfId="0" applyAlignment="1" applyProtection="1">
      <alignment horizontal="center" vertical="center"/>
      <protection locked="0"/>
    </xf>
    <xf numFmtId="166" fontId="5" fillId="3" borderId="0" xfId="3" applyNumberFormat="1" applyFont="1" applyFill="1" applyBorder="1" applyAlignment="1" applyProtection="1">
      <alignment horizontal="center" vertical="center"/>
      <protection locked="0"/>
    </xf>
    <xf numFmtId="167" fontId="5" fillId="3" borderId="0" xfId="3" applyNumberFormat="1" applyFont="1" applyFill="1" applyBorder="1" applyAlignment="1" applyProtection="1">
      <alignment horizontal="center" vertical="center"/>
      <protection locked="0"/>
    </xf>
    <xf numFmtId="0" fontId="0" fillId="0" borderId="8" xfId="0" applyBorder="1" applyAlignment="1">
      <alignment horizontal="center" vertical="center"/>
    </xf>
    <xf numFmtId="0" fontId="9" fillId="2" borderId="10" xfId="0" applyFont="1" applyFill="1" applyBorder="1" applyAlignment="1">
      <alignment horizontal="right"/>
    </xf>
    <xf numFmtId="44" fontId="9" fillId="2" borderId="13" xfId="0" applyNumberFormat="1" applyFont="1" applyFill="1" applyBorder="1"/>
    <xf numFmtId="165" fontId="0" fillId="0" borderId="0" xfId="7" applyNumberFormat="1" applyFont="1" applyFill="1" applyAlignment="1" applyProtection="1"/>
    <xf numFmtId="0" fontId="0" fillId="3" borderId="0" xfId="0" applyFill="1" applyAlignment="1" applyProtection="1">
      <alignment horizontal="center"/>
      <protection locked="0"/>
    </xf>
    <xf numFmtId="0" fontId="0" fillId="3" borderId="8" xfId="0" applyFill="1" applyBorder="1" applyAlignment="1" applyProtection="1">
      <alignment horizontal="center"/>
      <protection locked="0"/>
    </xf>
    <xf numFmtId="0" fontId="4" fillId="2" borderId="1" xfId="0" quotePrefix="1" applyFont="1" applyFill="1" applyBorder="1" applyAlignment="1">
      <alignment horizontal="center" wrapText="1"/>
    </xf>
    <xf numFmtId="0" fontId="4" fillId="2" borderId="2" xfId="0" quotePrefix="1" applyFont="1" applyFill="1" applyBorder="1" applyAlignment="1">
      <alignment horizontal="center" wrapText="1"/>
    </xf>
    <xf numFmtId="0" fontId="4" fillId="2" borderId="3" xfId="0" quotePrefix="1" applyFont="1" applyFill="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8" xfId="0" applyFont="1" applyBorder="1" applyAlignment="1">
      <alignment horizontal="center"/>
    </xf>
    <xf numFmtId="0" fontId="11" fillId="3" borderId="0" xfId="0" applyFont="1" applyFill="1" applyAlignment="1" applyProtection="1">
      <alignment horizontal="center"/>
      <protection locked="0"/>
    </xf>
    <xf numFmtId="0" fontId="11" fillId="3" borderId="8" xfId="0" applyFont="1" applyFill="1" applyBorder="1" applyAlignment="1" applyProtection="1">
      <alignment horizontal="center"/>
      <protection locked="0"/>
    </xf>
    <xf numFmtId="0" fontId="0" fillId="0" borderId="0" xfId="0" applyAlignment="1">
      <alignment horizontal="center"/>
    </xf>
    <xf numFmtId="0" fontId="0" fillId="0" borderId="8" xfId="0" applyBorder="1" applyAlignment="1">
      <alignment horizontal="center"/>
    </xf>
    <xf numFmtId="0" fontId="12" fillId="0" borderId="7" xfId="0" quotePrefix="1" applyFont="1" applyBorder="1" applyAlignment="1">
      <alignment horizontal="center" wrapText="1"/>
    </xf>
    <xf numFmtId="0" fontId="12" fillId="0" borderId="0" xfId="0" quotePrefix="1" applyFont="1" applyAlignment="1">
      <alignment horizontal="center" wrapText="1"/>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17" fillId="0" borderId="0" xfId="0" quotePrefix="1" applyFont="1" applyAlignment="1">
      <alignment horizontal="center" vertical="center"/>
    </xf>
    <xf numFmtId="0" fontId="0" fillId="3" borderId="0" xfId="0" applyFill="1" applyAlignment="1">
      <alignment horizontal="center"/>
    </xf>
    <xf numFmtId="0" fontId="0" fillId="3" borderId="8" xfId="0" applyFill="1" applyBorder="1" applyAlignment="1">
      <alignment horizontal="center"/>
    </xf>
    <xf numFmtId="0" fontId="11" fillId="0" borderId="0" xfId="0" applyFont="1" applyAlignment="1">
      <alignment horizontal="center"/>
    </xf>
    <xf numFmtId="0" fontId="11" fillId="0" borderId="8" xfId="0" applyFont="1" applyBorder="1" applyAlignment="1">
      <alignment horizontal="center"/>
    </xf>
    <xf numFmtId="0" fontId="7" fillId="4" borderId="7" xfId="0" applyFont="1" applyFill="1" applyBorder="1" applyAlignment="1">
      <alignment horizontal="center"/>
    </xf>
    <xf numFmtId="0" fontId="7" fillId="4" borderId="0" xfId="0" applyFont="1" applyFill="1" applyAlignment="1">
      <alignment horizontal="center"/>
    </xf>
    <xf numFmtId="0" fontId="7" fillId="0" borderId="0" xfId="0" quotePrefix="1" applyFont="1" applyAlignment="1">
      <alignment horizontal="center" vertical="center"/>
    </xf>
    <xf numFmtId="0" fontId="7" fillId="0" borderId="8" xfId="0" quotePrefix="1" applyFont="1" applyBorder="1" applyAlignment="1">
      <alignment horizontal="center" vertical="center"/>
    </xf>
    <xf numFmtId="164" fontId="0" fillId="0" borderId="0" xfId="0" applyNumberFormat="1" applyAlignment="1">
      <alignment horizontal="center"/>
    </xf>
    <xf numFmtId="164" fontId="0" fillId="0" borderId="8" xfId="0" applyNumberFormat="1" applyBorder="1" applyAlignment="1">
      <alignment horizontal="center"/>
    </xf>
    <xf numFmtId="0" fontId="0" fillId="3" borderId="0" xfId="0" applyFill="1" applyAlignment="1" applyProtection="1">
      <alignment horizontal="left"/>
      <protection locked="0"/>
    </xf>
    <xf numFmtId="0" fontId="1" fillId="0" borderId="0" xfId="0" applyFont="1" applyAlignment="1">
      <alignment horizontal="center" vertical="top" wrapText="1" readingOrder="1"/>
    </xf>
    <xf numFmtId="0" fontId="13" fillId="0" borderId="0" xfId="0" applyFont="1" applyAlignment="1">
      <alignment horizontal="center" vertical="center"/>
    </xf>
    <xf numFmtId="0" fontId="0" fillId="3" borderId="0" xfId="0" applyFill="1" applyAlignment="1" applyProtection="1">
      <alignment horizontal="center" vertical="center"/>
      <protection locked="0"/>
    </xf>
    <xf numFmtId="0" fontId="7" fillId="0" borderId="0" xfId="0" applyFont="1" applyAlignment="1">
      <alignment horizontal="center" vertical="center"/>
    </xf>
    <xf numFmtId="0" fontId="7" fillId="0" borderId="8"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7" fillId="4" borderId="7" xfId="0" applyFont="1" applyFill="1" applyBorder="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cellXfs>
  <cellStyles count="8">
    <cellStyle name="_x000d__x000a_JournalTemplate=C:\COMFO\CTALK\JOURSTD.TPL_x000d__x000a_LbStateAddress=3 3 0 251 1 89 2 311_x000d__x000a_LbStateJou" xfId="1" xr:uid="{00000000-0005-0000-0000-000000000000}"/>
    <cellStyle name="Euro" xfId="2" xr:uid="{00000000-0005-0000-0000-000001000000}"/>
    <cellStyle name="Euro 2" xfId="4" xr:uid="{00000000-0005-0000-0000-000002000000}"/>
    <cellStyle name="Komma" xfId="7" builtinId="3"/>
    <cellStyle name="Standaard" xfId="0" builtinId="0"/>
    <cellStyle name="Standaard 2" xfId="6" xr:uid="{EC259AE7-0CAD-4A37-BB90-B8E13F286978}"/>
    <cellStyle name="Valuta" xfId="3" builtinId="4"/>
    <cellStyle name="Valuta 2" xfId="5" xr:uid="{00000000-0005-0000-0000-000005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119063</xdr:rowOff>
    </xdr:from>
    <xdr:to>
      <xdr:col>0</xdr:col>
      <xdr:colOff>4003676</xdr:colOff>
      <xdr:row>6</xdr:row>
      <xdr:rowOff>53658</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19063"/>
          <a:ext cx="3937000" cy="10128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1</xdr:row>
      <xdr:rowOff>0</xdr:rowOff>
    </xdr:from>
    <xdr:to>
      <xdr:col>4</xdr:col>
      <xdr:colOff>1082358</xdr:colOff>
      <xdr:row>6</xdr:row>
      <xdr:rowOff>94615</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43840"/>
          <a:ext cx="3937000" cy="10242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1</xdr:col>
      <xdr:colOff>3768408</xdr:colOff>
      <xdr:row>6</xdr:row>
      <xdr:rowOff>56515</xdr:rowOff>
    </xdr:to>
    <xdr:pic>
      <xdr:nvPicPr>
        <xdr:cNvPr id="2" name="Afbeelding 1">
          <a:extLst>
            <a:ext uri="{FF2B5EF4-FFF2-40B4-BE49-F238E27FC236}">
              <a16:creationId xmlns:a16="http://schemas.microsoft.com/office/drawing/2014/main" id="{027B5337-8464-4A0B-9B4A-283B60F1E0C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52400"/>
          <a:ext cx="4073208" cy="1003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100965</xdr:colOff>
      <xdr:row>0</xdr:row>
      <xdr:rowOff>85725</xdr:rowOff>
    </xdr:from>
    <xdr:to>
      <xdr:col>5</xdr:col>
      <xdr:colOff>40323</xdr:colOff>
      <xdr:row>5</xdr:row>
      <xdr:rowOff>174625</xdr:rowOff>
    </xdr:to>
    <xdr:pic>
      <xdr:nvPicPr>
        <xdr:cNvPr id="2" name="Afbeelding 1">
          <a:extLst>
            <a:ext uri="{FF2B5EF4-FFF2-40B4-BE49-F238E27FC236}">
              <a16:creationId xmlns:a16="http://schemas.microsoft.com/office/drawing/2014/main" id="{677B1D3C-0544-408E-9D80-D3F9349C6E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 y="85725"/>
          <a:ext cx="4080828" cy="9994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workbookViewId="0">
      <selection activeCell="F20" sqref="F20"/>
    </sheetView>
  </sheetViews>
  <sheetFormatPr defaultRowHeight="14.4" x14ac:dyDescent="0.3"/>
  <cols>
    <col min="1" max="1" width="61.88671875" customWidth="1"/>
    <col min="2" max="2" width="13.21875" customWidth="1"/>
    <col min="3" max="4" width="13.88671875" customWidth="1"/>
    <col min="5" max="5" width="16.44140625" customWidth="1"/>
  </cols>
  <sheetData>
    <row r="1" spans="1:5" x14ac:dyDescent="0.3">
      <c r="A1" s="1"/>
      <c r="B1" s="8"/>
      <c r="C1" s="8"/>
      <c r="D1" s="8"/>
      <c r="E1" s="9"/>
    </row>
    <row r="2" spans="1:5" x14ac:dyDescent="0.3">
      <c r="A2" s="3"/>
      <c r="C2" s="110" t="s">
        <v>1</v>
      </c>
      <c r="D2" s="110"/>
      <c r="E2" s="111"/>
    </row>
    <row r="3" spans="1:5" x14ac:dyDescent="0.3">
      <c r="A3" s="3"/>
      <c r="E3" s="2"/>
    </row>
    <row r="4" spans="1:5" x14ac:dyDescent="0.3">
      <c r="A4" s="3"/>
      <c r="E4" s="2"/>
    </row>
    <row r="5" spans="1:5" x14ac:dyDescent="0.3">
      <c r="A5" s="3"/>
      <c r="E5" s="2"/>
    </row>
    <row r="6" spans="1:5" x14ac:dyDescent="0.3">
      <c r="A6" s="3"/>
      <c r="E6" s="2"/>
    </row>
    <row r="7" spans="1:5" ht="15" thickBot="1" x14ac:dyDescent="0.35">
      <c r="A7" s="3"/>
      <c r="E7" s="2"/>
    </row>
    <row r="8" spans="1:5" ht="21.6" thickBot="1" x14ac:dyDescent="0.35">
      <c r="A8" s="107" t="s">
        <v>6</v>
      </c>
      <c r="B8" s="108"/>
      <c r="C8" s="108"/>
      <c r="D8" s="108"/>
      <c r="E8" s="109"/>
    </row>
    <row r="9" spans="1:5" x14ac:dyDescent="0.3">
      <c r="A9" s="3"/>
      <c r="E9" s="2"/>
    </row>
    <row r="10" spans="1:5" x14ac:dyDescent="0.3">
      <c r="A10" s="48" t="s">
        <v>0</v>
      </c>
      <c r="B10" s="118" t="s">
        <v>98</v>
      </c>
      <c r="C10" s="118"/>
      <c r="D10" s="118"/>
      <c r="E10" s="119"/>
    </row>
    <row r="11" spans="1:5" ht="15" thickBot="1" x14ac:dyDescent="0.35">
      <c r="A11" s="3"/>
      <c r="E11" s="2"/>
    </row>
    <row r="12" spans="1:5" ht="44.4" customHeight="1" thickBot="1" x14ac:dyDescent="0.35">
      <c r="A12" s="104" t="s">
        <v>86</v>
      </c>
      <c r="B12" s="105"/>
      <c r="C12" s="105"/>
      <c r="D12" s="105"/>
      <c r="E12" s="106"/>
    </row>
    <row r="13" spans="1:5" x14ac:dyDescent="0.3">
      <c r="A13" s="3"/>
      <c r="E13" s="2"/>
    </row>
    <row r="14" spans="1:5" x14ac:dyDescent="0.3">
      <c r="A14" s="92"/>
      <c r="B14" s="91" t="s">
        <v>103</v>
      </c>
      <c r="C14" s="24" t="s">
        <v>19</v>
      </c>
      <c r="D14" s="24" t="s">
        <v>20</v>
      </c>
      <c r="E14" s="25" t="s">
        <v>21</v>
      </c>
    </row>
    <row r="15" spans="1:5" x14ac:dyDescent="0.3">
      <c r="A15" s="93" t="s">
        <v>119</v>
      </c>
      <c r="B15" s="23">
        <v>1</v>
      </c>
      <c r="C15" s="89">
        <f>+Specificaties!I15</f>
        <v>0</v>
      </c>
      <c r="D15" s="89">
        <f>+Specificaties!J15</f>
        <v>0</v>
      </c>
      <c r="E15" s="22">
        <f>+Specificaties!K15</f>
        <v>0</v>
      </c>
    </row>
    <row r="16" spans="1:5" ht="15" thickBot="1" x14ac:dyDescent="0.35">
      <c r="A16" s="93" t="s">
        <v>120</v>
      </c>
      <c r="B16" s="23">
        <f>12*5</f>
        <v>60</v>
      </c>
      <c r="C16" s="89">
        <f>(SUM(Specificaties!I18:I19)+Specificaties!H23*Specificaties!I23+Specificaties!H24*Specificaties!I24)*B16</f>
        <v>0</v>
      </c>
      <c r="D16" s="89">
        <f>+B16*((Specificaties!J18+Specificaties!J19)+Specificaties!H23*Specificaties!J23+Specificaties!H24*Specificaties!J24)</f>
        <v>0</v>
      </c>
      <c r="E16" s="88">
        <f>+D16+C16</f>
        <v>0</v>
      </c>
    </row>
    <row r="17" spans="1:5" ht="15" thickBot="1" x14ac:dyDescent="0.35">
      <c r="A17" s="93" t="s">
        <v>155</v>
      </c>
      <c r="B17" s="20">
        <v>60</v>
      </c>
      <c r="C17" s="21">
        <f>SUM(Specificaties!I28:I61)*B17</f>
        <v>0</v>
      </c>
      <c r="D17" s="21">
        <f>SUM(Specificaties!J28:J61)*'Totaal inschrijfprijs'!B17</f>
        <v>0</v>
      </c>
      <c r="E17" s="29">
        <f>+D17+C17</f>
        <v>0</v>
      </c>
    </row>
    <row r="18" spans="1:5" x14ac:dyDescent="0.3">
      <c r="A18" s="15" t="s">
        <v>12</v>
      </c>
      <c r="B18" s="15"/>
      <c r="C18" s="37"/>
      <c r="D18" s="38"/>
      <c r="E18" s="90"/>
    </row>
    <row r="19" spans="1:5" ht="15" thickBot="1" x14ac:dyDescent="0.35">
      <c r="A19" s="16" t="s">
        <v>4</v>
      </c>
      <c r="B19" s="16"/>
      <c r="C19" s="26"/>
      <c r="D19" s="39"/>
      <c r="E19" s="28"/>
    </row>
    <row r="20" spans="1:5" ht="15" thickBot="1" x14ac:dyDescent="0.35">
      <c r="A20" s="7" t="s">
        <v>17</v>
      </c>
      <c r="B20" s="30" t="s">
        <v>22</v>
      </c>
      <c r="C20" s="27"/>
      <c r="D20" s="99" t="s">
        <v>12</v>
      </c>
      <c r="E20" s="100">
        <f>+E17+E16+E15</f>
        <v>0</v>
      </c>
    </row>
    <row r="21" spans="1:5" x14ac:dyDescent="0.3">
      <c r="A21" s="3"/>
      <c r="E21" s="2"/>
    </row>
    <row r="22" spans="1:5" ht="21.6" customHeight="1" x14ac:dyDescent="0.3">
      <c r="A22" s="116" t="s">
        <v>87</v>
      </c>
      <c r="B22" s="117"/>
      <c r="C22" s="117"/>
      <c r="D22" s="117"/>
      <c r="E22" s="2"/>
    </row>
    <row r="23" spans="1:5" x14ac:dyDescent="0.3">
      <c r="A23" s="3"/>
      <c r="C23" s="11" t="s">
        <v>2</v>
      </c>
      <c r="D23" s="114" t="s">
        <v>3</v>
      </c>
      <c r="E23" s="115"/>
    </row>
    <row r="24" spans="1:5" x14ac:dyDescent="0.3">
      <c r="A24" s="12" t="s">
        <v>14</v>
      </c>
      <c r="B24" s="18"/>
      <c r="C24" s="13"/>
      <c r="D24" s="49"/>
      <c r="E24" s="50"/>
    </row>
    <row r="25" spans="1:5" x14ac:dyDescent="0.3">
      <c r="A25" s="3"/>
      <c r="E25" s="2"/>
    </row>
    <row r="26" spans="1:5" x14ac:dyDescent="0.3">
      <c r="A26" s="12" t="s">
        <v>15</v>
      </c>
      <c r="B26" s="18"/>
      <c r="C26" s="112"/>
      <c r="D26" s="112"/>
      <c r="E26" s="113"/>
    </row>
    <row r="27" spans="1:5" x14ac:dyDescent="0.3">
      <c r="A27" s="4"/>
      <c r="B27" s="19"/>
      <c r="E27" s="2"/>
    </row>
    <row r="28" spans="1:5" x14ac:dyDescent="0.3">
      <c r="A28" s="3"/>
      <c r="C28" s="102"/>
      <c r="D28" s="102"/>
      <c r="E28" s="103"/>
    </row>
    <row r="29" spans="1:5" x14ac:dyDescent="0.3">
      <c r="A29" s="12" t="s">
        <v>16</v>
      </c>
      <c r="B29" s="18"/>
      <c r="C29" s="102"/>
      <c r="D29" s="102"/>
      <c r="E29" s="103"/>
    </row>
    <row r="30" spans="1:5" x14ac:dyDescent="0.3">
      <c r="A30" s="3"/>
      <c r="C30" s="102"/>
      <c r="D30" s="102"/>
      <c r="E30" s="103"/>
    </row>
    <row r="31" spans="1:5" ht="15" thickBot="1" x14ac:dyDescent="0.35">
      <c r="A31" s="10"/>
      <c r="B31" s="5"/>
      <c r="C31" s="5"/>
      <c r="D31" s="5"/>
      <c r="E31" s="6"/>
    </row>
  </sheetData>
  <sheetProtection algorithmName="SHA-512" hashValue="pD5EXtP3RUU+QLjxNKFCYnlok7LmZC3FMO0WJ1idt7gXjd7J1k8z+uNTNayH/IdBlAokgcrwMWhiK1fWiUgOaw==" saltValue="CYCFZCypwGz+TZow6Ys3Vw==" spinCount="100000" sheet="1" objects="1" scenarios="1"/>
  <mergeCells count="8">
    <mergeCell ref="C28:E30"/>
    <mergeCell ref="A12:E12"/>
    <mergeCell ref="A8:E8"/>
    <mergeCell ref="C2:E2"/>
    <mergeCell ref="C26:E26"/>
    <mergeCell ref="D23:E23"/>
    <mergeCell ref="A22:D22"/>
    <mergeCell ref="B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3"/>
  <sheetViews>
    <sheetView topLeftCell="A20" workbookViewId="0">
      <selection activeCell="N30" sqref="N30"/>
    </sheetView>
  </sheetViews>
  <sheetFormatPr defaultRowHeight="14.4" x14ac:dyDescent="0.3"/>
  <cols>
    <col min="1" max="1" width="6.44140625" customWidth="1"/>
    <col min="2" max="2" width="21.44140625" customWidth="1"/>
    <col min="3" max="4" width="8.88671875" style="14"/>
    <col min="5" max="5" width="34.5546875" style="14" customWidth="1"/>
    <col min="6" max="6" width="18.33203125" style="14" customWidth="1"/>
    <col min="7" max="8" width="18.44140625" style="14" customWidth="1"/>
    <col min="9" max="9" width="13.44140625" customWidth="1"/>
    <col min="10" max="10" width="12.109375" customWidth="1"/>
    <col min="11" max="11" width="13" customWidth="1"/>
  </cols>
  <sheetData>
    <row r="1" spans="1:11" x14ac:dyDescent="0.3">
      <c r="A1" s="1"/>
      <c r="B1" s="8"/>
      <c r="C1" s="72"/>
      <c r="D1" s="72"/>
      <c r="E1" s="72"/>
      <c r="F1" s="72"/>
      <c r="G1" s="72"/>
      <c r="H1" s="72"/>
      <c r="I1" s="8"/>
      <c r="J1" s="8"/>
      <c r="K1" s="9"/>
    </row>
    <row r="2" spans="1:11" x14ac:dyDescent="0.3">
      <c r="A2" s="3"/>
      <c r="K2" s="2"/>
    </row>
    <row r="3" spans="1:11" x14ac:dyDescent="0.3">
      <c r="A3" s="3"/>
      <c r="K3" s="2"/>
    </row>
    <row r="4" spans="1:11" x14ac:dyDescent="0.3">
      <c r="A4" s="3"/>
      <c r="K4" s="2"/>
    </row>
    <row r="5" spans="1:11" x14ac:dyDescent="0.3">
      <c r="A5" s="3"/>
      <c r="K5" s="2"/>
    </row>
    <row r="6" spans="1:11" x14ac:dyDescent="0.3">
      <c r="A6" s="3"/>
      <c r="K6" s="2"/>
    </row>
    <row r="7" spans="1:11" ht="15" thickBot="1" x14ac:dyDescent="0.35">
      <c r="A7" s="10"/>
      <c r="B7" s="5"/>
      <c r="C7" s="73"/>
      <c r="D7" s="73"/>
      <c r="E7" s="73"/>
      <c r="F7" s="73"/>
      <c r="G7" s="73"/>
      <c r="H7" s="73"/>
      <c r="I7" s="5"/>
      <c r="J7" s="5"/>
      <c r="K7" s="6"/>
    </row>
    <row r="8" spans="1:11" ht="21.6" thickBot="1" x14ac:dyDescent="0.35">
      <c r="A8" s="107" t="s">
        <v>85</v>
      </c>
      <c r="B8" s="108"/>
      <c r="C8" s="108"/>
      <c r="D8" s="108"/>
      <c r="E8" s="108"/>
      <c r="F8" s="108"/>
      <c r="G8" s="108"/>
      <c r="H8" s="108"/>
      <c r="I8" s="108"/>
      <c r="J8" s="108"/>
      <c r="K8" s="109"/>
    </row>
    <row r="9" spans="1:11" x14ac:dyDescent="0.3">
      <c r="A9" s="61"/>
      <c r="B9" s="11"/>
      <c r="C9"/>
      <c r="D9"/>
      <c r="E9"/>
      <c r="F9"/>
      <c r="G9"/>
      <c r="H9"/>
      <c r="K9" s="2"/>
    </row>
    <row r="10" spans="1:11" x14ac:dyDescent="0.3">
      <c r="A10" s="125" t="s">
        <v>0</v>
      </c>
      <c r="B10" s="126"/>
      <c r="C10" s="126"/>
      <c r="D10" s="126"/>
      <c r="E10" s="127" t="str">
        <f>IF(+'Totaal inschrijfprijs'!B10="Uw bedrijfsnaam hier invullen","",'Totaal inschrijfprijs'!B10)</f>
        <v/>
      </c>
      <c r="F10" s="127"/>
      <c r="G10" s="127"/>
      <c r="H10" s="127"/>
      <c r="I10" s="127"/>
      <c r="J10" s="127"/>
      <c r="K10" s="128"/>
    </row>
    <row r="11" spans="1:11" ht="15" thickBot="1" x14ac:dyDescent="0.35">
      <c r="A11" s="10"/>
      <c r="B11" s="5"/>
      <c r="C11" s="73"/>
      <c r="D11" s="73"/>
      <c r="E11" s="73"/>
      <c r="F11" s="73"/>
      <c r="G11" s="73"/>
      <c r="H11" s="73"/>
      <c r="I11" s="5"/>
      <c r="J11" s="5"/>
      <c r="K11" s="6"/>
    </row>
    <row r="12" spans="1:11" x14ac:dyDescent="0.3">
      <c r="A12" s="1"/>
      <c r="B12" s="8"/>
      <c r="C12" s="72"/>
      <c r="D12" s="72"/>
      <c r="E12" s="72"/>
      <c r="F12" s="72"/>
      <c r="G12" s="72"/>
      <c r="H12" s="72"/>
      <c r="I12" s="8"/>
      <c r="J12" s="8"/>
      <c r="K12" s="9"/>
    </row>
    <row r="13" spans="1:11" x14ac:dyDescent="0.3">
      <c r="A13" s="3"/>
      <c r="E13" s="133" t="s">
        <v>104</v>
      </c>
      <c r="F13" s="133"/>
      <c r="G13" s="133"/>
      <c r="K13" s="2"/>
    </row>
    <row r="14" spans="1:11" ht="15.6" x14ac:dyDescent="0.3">
      <c r="A14" s="64" t="s">
        <v>5</v>
      </c>
      <c r="C14" s="114" t="s">
        <v>117</v>
      </c>
      <c r="D14" s="114"/>
      <c r="E14" s="114"/>
      <c r="F14" s="114"/>
      <c r="G14" s="114"/>
      <c r="H14" s="14" t="s">
        <v>103</v>
      </c>
      <c r="I14" s="14" t="s">
        <v>18</v>
      </c>
      <c r="J14" s="14" t="s">
        <v>11</v>
      </c>
      <c r="K14" s="98" t="s">
        <v>105</v>
      </c>
    </row>
    <row r="15" spans="1:11" ht="15.6" x14ac:dyDescent="0.3">
      <c r="A15" s="64">
        <v>1</v>
      </c>
      <c r="B15" s="134"/>
      <c r="C15" s="134"/>
      <c r="D15" s="134"/>
      <c r="E15" s="134"/>
      <c r="F15" s="134"/>
      <c r="G15" s="134"/>
      <c r="H15" s="95">
        <v>1</v>
      </c>
      <c r="I15" s="17"/>
      <c r="J15" s="17">
        <f>+I15*0.21</f>
        <v>0</v>
      </c>
      <c r="K15" s="87">
        <f>(J15+I15)</f>
        <v>0</v>
      </c>
    </row>
    <row r="16" spans="1:11" ht="15.6" x14ac:dyDescent="0.3">
      <c r="A16" s="64"/>
      <c r="K16" s="2"/>
    </row>
    <row r="17" spans="1:11" ht="15.6" x14ac:dyDescent="0.3">
      <c r="A17" s="64"/>
      <c r="E17" s="120" t="s">
        <v>111</v>
      </c>
      <c r="F17" s="120"/>
      <c r="G17" s="120"/>
      <c r="K17" s="2"/>
    </row>
    <row r="18" spans="1:11" ht="15.6" x14ac:dyDescent="0.3">
      <c r="A18" s="64">
        <v>2</v>
      </c>
      <c r="B18" s="131" t="s">
        <v>106</v>
      </c>
      <c r="C18" s="131"/>
      <c r="D18" s="131"/>
      <c r="E18" s="131"/>
      <c r="F18" s="131"/>
      <c r="G18" s="131"/>
      <c r="H18" s="94"/>
      <c r="I18" s="17"/>
      <c r="J18" s="17">
        <f t="shared" ref="J18:J19" si="0">+I18*0.21</f>
        <v>0</v>
      </c>
      <c r="K18" s="70">
        <f t="shared" ref="K18:K19" si="1">(J18+I18)</f>
        <v>0</v>
      </c>
    </row>
    <row r="19" spans="1:11" ht="15.6" x14ac:dyDescent="0.3">
      <c r="A19" s="64">
        <v>3</v>
      </c>
      <c r="B19" s="131" t="s">
        <v>118</v>
      </c>
      <c r="C19" s="131"/>
      <c r="D19" s="131"/>
      <c r="E19" s="131"/>
      <c r="F19" s="131"/>
      <c r="G19" s="131"/>
      <c r="H19" s="94"/>
      <c r="I19" s="17"/>
      <c r="J19" s="17">
        <f t="shared" si="0"/>
        <v>0</v>
      </c>
      <c r="K19" s="70">
        <f t="shared" si="1"/>
        <v>0</v>
      </c>
    </row>
    <row r="20" spans="1:11" ht="15.6" x14ac:dyDescent="0.3">
      <c r="A20" s="64"/>
      <c r="F20" s="74"/>
      <c r="H20" s="132" t="s">
        <v>108</v>
      </c>
      <c r="I20" s="132"/>
      <c r="J20" s="132"/>
      <c r="K20" s="87">
        <f>SUM(K18:K19)</f>
        <v>0</v>
      </c>
    </row>
    <row r="21" spans="1:11" ht="15.6" x14ac:dyDescent="0.3">
      <c r="A21" s="64"/>
      <c r="E21" s="120" t="s">
        <v>110</v>
      </c>
      <c r="F21" s="120"/>
      <c r="G21" s="120"/>
      <c r="H21" s="76"/>
      <c r="I21" s="76"/>
      <c r="J21" s="76"/>
      <c r="K21" s="2"/>
    </row>
    <row r="22" spans="1:11" ht="28.8" x14ac:dyDescent="0.3">
      <c r="A22" s="64"/>
      <c r="F22" s="74"/>
      <c r="H22" s="76" t="s">
        <v>112</v>
      </c>
      <c r="I22" s="76" t="s">
        <v>115</v>
      </c>
      <c r="J22" s="76" t="s">
        <v>116</v>
      </c>
      <c r="K22" s="2"/>
    </row>
    <row r="23" spans="1:11" ht="15.6" x14ac:dyDescent="0.3">
      <c r="A23" s="64">
        <v>4</v>
      </c>
      <c r="B23" t="s">
        <v>113</v>
      </c>
      <c r="F23" s="74"/>
      <c r="H23" s="101">
        <f>232000/12</f>
        <v>19333.333333333332</v>
      </c>
      <c r="I23" s="96"/>
      <c r="J23" s="97">
        <f t="shared" ref="J23:J24" si="2">+I23*0.21</f>
        <v>0</v>
      </c>
      <c r="K23" s="70">
        <f>(J23+I23)*H23</f>
        <v>0</v>
      </c>
    </row>
    <row r="24" spans="1:11" ht="15.6" x14ac:dyDescent="0.3">
      <c r="A24" s="64">
        <v>5</v>
      </c>
      <c r="B24" t="s">
        <v>114</v>
      </c>
      <c r="F24" s="74"/>
      <c r="H24" s="101">
        <f>430000/12</f>
        <v>35833.333333333336</v>
      </c>
      <c r="I24" s="96"/>
      <c r="J24" s="97">
        <f t="shared" si="2"/>
        <v>0</v>
      </c>
      <c r="K24" s="70">
        <f>(J24+I24)*H24</f>
        <v>0</v>
      </c>
    </row>
    <row r="25" spans="1:11" ht="15.6" x14ac:dyDescent="0.3">
      <c r="A25" s="64"/>
      <c r="F25" s="74"/>
      <c r="K25" s="87">
        <f>SUM(K23:K24)</f>
        <v>0</v>
      </c>
    </row>
    <row r="26" spans="1:11" ht="15.6" x14ac:dyDescent="0.3">
      <c r="A26" s="64"/>
      <c r="F26" s="74"/>
      <c r="K26" s="2"/>
    </row>
    <row r="27" spans="1:11" ht="40.200000000000003" customHeight="1" x14ac:dyDescent="0.3">
      <c r="A27" s="65" t="s">
        <v>5</v>
      </c>
      <c r="B27" s="66" t="s">
        <v>23</v>
      </c>
      <c r="C27" s="67" t="s">
        <v>24</v>
      </c>
      <c r="D27" s="67" t="s">
        <v>25</v>
      </c>
      <c r="E27" s="67" t="s">
        <v>109</v>
      </c>
      <c r="F27" s="67" t="s">
        <v>80</v>
      </c>
      <c r="G27" s="67" t="s">
        <v>79</v>
      </c>
      <c r="H27" s="67" t="s">
        <v>81</v>
      </c>
      <c r="I27" s="67" t="s">
        <v>107</v>
      </c>
      <c r="J27" s="67" t="s">
        <v>10</v>
      </c>
      <c r="K27" s="68" t="s">
        <v>13</v>
      </c>
    </row>
    <row r="28" spans="1:11" x14ac:dyDescent="0.3">
      <c r="A28" s="69" t="s">
        <v>121</v>
      </c>
      <c r="B28" s="75" t="s">
        <v>26</v>
      </c>
      <c r="C28" s="76">
        <v>947</v>
      </c>
      <c r="D28" s="76" t="s">
        <v>27</v>
      </c>
      <c r="E28" s="35"/>
      <c r="F28" s="35"/>
      <c r="G28" s="35"/>
      <c r="H28" s="35"/>
      <c r="I28" s="17"/>
      <c r="J28" s="17">
        <f>+I28*0.21</f>
        <v>0</v>
      </c>
      <c r="K28" s="70">
        <f>(J28+I28)</f>
        <v>0</v>
      </c>
    </row>
    <row r="29" spans="1:11" x14ac:dyDescent="0.3">
      <c r="A29" s="69" t="s">
        <v>122</v>
      </c>
      <c r="B29" s="75" t="s">
        <v>26</v>
      </c>
      <c r="C29" s="76">
        <v>947</v>
      </c>
      <c r="D29" s="76" t="s">
        <v>28</v>
      </c>
      <c r="E29" s="35"/>
      <c r="F29" s="35"/>
      <c r="G29" s="35"/>
      <c r="H29" s="35"/>
      <c r="I29" s="17"/>
      <c r="J29" s="17">
        <f t="shared" ref="J29:J61" si="3">+I29*0.21</f>
        <v>0</v>
      </c>
      <c r="K29" s="70">
        <f t="shared" ref="K29:K61" si="4">(J29+I29)</f>
        <v>0</v>
      </c>
    </row>
    <row r="30" spans="1:11" x14ac:dyDescent="0.3">
      <c r="A30" s="69" t="s">
        <v>123</v>
      </c>
      <c r="B30" s="75" t="s">
        <v>26</v>
      </c>
      <c r="C30" s="76">
        <v>947</v>
      </c>
      <c r="D30" s="76" t="s">
        <v>29</v>
      </c>
      <c r="E30" s="35"/>
      <c r="F30" s="35"/>
      <c r="G30" s="35"/>
      <c r="H30" s="35"/>
      <c r="I30" s="17"/>
      <c r="J30" s="17">
        <f t="shared" si="3"/>
        <v>0</v>
      </c>
      <c r="K30" s="70">
        <f t="shared" si="4"/>
        <v>0</v>
      </c>
    </row>
    <row r="31" spans="1:11" x14ac:dyDescent="0.3">
      <c r="A31" s="69" t="s">
        <v>124</v>
      </c>
      <c r="B31" s="75" t="s">
        <v>26</v>
      </c>
      <c r="C31" s="76">
        <v>947</v>
      </c>
      <c r="D31" s="76" t="s">
        <v>30</v>
      </c>
      <c r="E31" s="35"/>
      <c r="F31" s="35"/>
      <c r="G31" s="35"/>
      <c r="H31" s="35"/>
      <c r="I31" s="17"/>
      <c r="J31" s="17">
        <f t="shared" si="3"/>
        <v>0</v>
      </c>
      <c r="K31" s="70">
        <f t="shared" si="4"/>
        <v>0</v>
      </c>
    </row>
    <row r="32" spans="1:11" x14ac:dyDescent="0.3">
      <c r="A32" s="69" t="s">
        <v>125</v>
      </c>
      <c r="B32" s="75" t="s">
        <v>31</v>
      </c>
      <c r="C32" s="77" t="s">
        <v>32</v>
      </c>
      <c r="D32" s="76" t="s">
        <v>33</v>
      </c>
      <c r="E32" s="35"/>
      <c r="F32" s="35"/>
      <c r="G32" s="35"/>
      <c r="H32" s="35"/>
      <c r="I32" s="17"/>
      <c r="J32" s="17">
        <f t="shared" si="3"/>
        <v>0</v>
      </c>
      <c r="K32" s="70">
        <f t="shared" si="4"/>
        <v>0</v>
      </c>
    </row>
    <row r="33" spans="1:11" x14ac:dyDescent="0.3">
      <c r="A33" s="69" t="s">
        <v>126</v>
      </c>
      <c r="B33" s="75" t="s">
        <v>34</v>
      </c>
      <c r="C33" s="77" t="s">
        <v>32</v>
      </c>
      <c r="D33" s="76" t="s">
        <v>33</v>
      </c>
      <c r="E33" s="35"/>
      <c r="F33" s="35"/>
      <c r="G33" s="35"/>
      <c r="H33" s="35"/>
      <c r="I33" s="17"/>
      <c r="J33" s="17">
        <f t="shared" si="3"/>
        <v>0</v>
      </c>
      <c r="K33" s="70">
        <f t="shared" si="4"/>
        <v>0</v>
      </c>
    </row>
    <row r="34" spans="1:11" x14ac:dyDescent="0.3">
      <c r="A34" s="69" t="s">
        <v>127</v>
      </c>
      <c r="B34" s="78" t="s">
        <v>35</v>
      </c>
      <c r="C34" s="79" t="s">
        <v>36</v>
      </c>
      <c r="D34" s="80" t="s">
        <v>37</v>
      </c>
      <c r="E34" s="35"/>
      <c r="F34" s="35"/>
      <c r="G34" s="35"/>
      <c r="H34" s="35"/>
      <c r="I34" s="17"/>
      <c r="J34" s="17">
        <f t="shared" si="3"/>
        <v>0</v>
      </c>
      <c r="K34" s="70">
        <f t="shared" si="4"/>
        <v>0</v>
      </c>
    </row>
    <row r="35" spans="1:11" x14ac:dyDescent="0.3">
      <c r="A35" s="69" t="s">
        <v>128</v>
      </c>
      <c r="B35" s="78" t="s">
        <v>35</v>
      </c>
      <c r="C35" s="79" t="s">
        <v>36</v>
      </c>
      <c r="D35" s="80" t="s">
        <v>38</v>
      </c>
      <c r="E35" s="35"/>
      <c r="F35" s="35"/>
      <c r="G35" s="35"/>
      <c r="H35" s="35"/>
      <c r="I35" s="17"/>
      <c r="J35" s="17">
        <f t="shared" si="3"/>
        <v>0</v>
      </c>
      <c r="K35" s="70">
        <f t="shared" si="4"/>
        <v>0</v>
      </c>
    </row>
    <row r="36" spans="1:11" x14ac:dyDescent="0.3">
      <c r="A36" s="69" t="s">
        <v>129</v>
      </c>
      <c r="B36" s="75" t="s">
        <v>39</v>
      </c>
      <c r="C36" s="77" t="s">
        <v>40</v>
      </c>
      <c r="D36" s="76" t="s">
        <v>41</v>
      </c>
      <c r="E36" s="35"/>
      <c r="F36" s="35"/>
      <c r="G36" s="35"/>
      <c r="H36" s="35"/>
      <c r="I36" s="17"/>
      <c r="J36" s="17">
        <f t="shared" si="3"/>
        <v>0</v>
      </c>
      <c r="K36" s="70">
        <f t="shared" si="4"/>
        <v>0</v>
      </c>
    </row>
    <row r="37" spans="1:11" x14ac:dyDescent="0.3">
      <c r="A37" s="69" t="s">
        <v>130</v>
      </c>
      <c r="B37" s="75" t="s">
        <v>39</v>
      </c>
      <c r="C37" s="77" t="s">
        <v>40</v>
      </c>
      <c r="D37" s="76" t="s">
        <v>33</v>
      </c>
      <c r="E37" s="35"/>
      <c r="F37" s="35"/>
      <c r="G37" s="35"/>
      <c r="H37" s="35"/>
      <c r="I37" s="17"/>
      <c r="J37" s="17">
        <f t="shared" si="3"/>
        <v>0</v>
      </c>
      <c r="K37" s="70">
        <f t="shared" si="4"/>
        <v>0</v>
      </c>
    </row>
    <row r="38" spans="1:11" x14ac:dyDescent="0.3">
      <c r="A38" s="69" t="s">
        <v>131</v>
      </c>
      <c r="B38" s="75" t="s">
        <v>42</v>
      </c>
      <c r="C38" s="77" t="s">
        <v>43</v>
      </c>
      <c r="D38" s="76" t="s">
        <v>41</v>
      </c>
      <c r="E38" s="35"/>
      <c r="F38" s="35"/>
      <c r="G38" s="35"/>
      <c r="H38" s="35"/>
      <c r="I38" s="17"/>
      <c r="J38" s="17">
        <f t="shared" si="3"/>
        <v>0</v>
      </c>
      <c r="K38" s="70">
        <f t="shared" si="4"/>
        <v>0</v>
      </c>
    </row>
    <row r="39" spans="1:11" x14ac:dyDescent="0.3">
      <c r="A39" s="69" t="s">
        <v>132</v>
      </c>
      <c r="B39" s="75" t="s">
        <v>42</v>
      </c>
      <c r="C39" s="77" t="s">
        <v>43</v>
      </c>
      <c r="D39" s="76" t="s">
        <v>33</v>
      </c>
      <c r="E39" s="35"/>
      <c r="F39" s="35"/>
      <c r="G39" s="35"/>
      <c r="H39" s="35"/>
      <c r="I39" s="17"/>
      <c r="J39" s="17">
        <f t="shared" si="3"/>
        <v>0</v>
      </c>
      <c r="K39" s="70">
        <f t="shared" si="4"/>
        <v>0</v>
      </c>
    </row>
    <row r="40" spans="1:11" x14ac:dyDescent="0.3">
      <c r="A40" s="69" t="s">
        <v>133</v>
      </c>
      <c r="B40" s="75" t="s">
        <v>44</v>
      </c>
      <c r="C40" s="77" t="s">
        <v>45</v>
      </c>
      <c r="D40" s="76" t="s">
        <v>46</v>
      </c>
      <c r="E40" s="35"/>
      <c r="F40" s="35"/>
      <c r="G40" s="35"/>
      <c r="H40" s="35"/>
      <c r="I40" s="17"/>
      <c r="J40" s="17">
        <f t="shared" si="3"/>
        <v>0</v>
      </c>
      <c r="K40" s="70">
        <f t="shared" si="4"/>
        <v>0</v>
      </c>
    </row>
    <row r="41" spans="1:11" x14ac:dyDescent="0.3">
      <c r="A41" s="69" t="s">
        <v>134</v>
      </c>
      <c r="B41" s="75" t="s">
        <v>44</v>
      </c>
      <c r="C41" s="77" t="s">
        <v>45</v>
      </c>
      <c r="D41" s="76" t="s">
        <v>33</v>
      </c>
      <c r="E41" s="35"/>
      <c r="F41" s="35"/>
      <c r="G41" s="35"/>
      <c r="H41" s="35"/>
      <c r="I41" s="17"/>
      <c r="J41" s="17">
        <f t="shared" si="3"/>
        <v>0</v>
      </c>
      <c r="K41" s="70">
        <f t="shared" si="4"/>
        <v>0</v>
      </c>
    </row>
    <row r="42" spans="1:11" x14ac:dyDescent="0.3">
      <c r="A42" s="69" t="s">
        <v>135</v>
      </c>
      <c r="B42" s="78" t="s">
        <v>44</v>
      </c>
      <c r="C42" s="79" t="s">
        <v>45</v>
      </c>
      <c r="D42" s="80" t="s">
        <v>37</v>
      </c>
      <c r="E42" s="35"/>
      <c r="F42" s="35"/>
      <c r="G42" s="35"/>
      <c r="H42" s="35"/>
      <c r="I42" s="17"/>
      <c r="J42" s="17">
        <f t="shared" si="3"/>
        <v>0</v>
      </c>
      <c r="K42" s="70">
        <f t="shared" si="4"/>
        <v>0</v>
      </c>
    </row>
    <row r="43" spans="1:11" x14ac:dyDescent="0.3">
      <c r="A43" s="69" t="s">
        <v>136</v>
      </c>
      <c r="B43" s="75" t="s">
        <v>47</v>
      </c>
      <c r="C43" s="77" t="s">
        <v>48</v>
      </c>
      <c r="D43" s="76" t="s">
        <v>41</v>
      </c>
      <c r="E43" s="35"/>
      <c r="F43" s="35"/>
      <c r="G43" s="35"/>
      <c r="H43" s="35"/>
      <c r="I43" s="17"/>
      <c r="J43" s="17">
        <f t="shared" si="3"/>
        <v>0</v>
      </c>
      <c r="K43" s="70">
        <f t="shared" si="4"/>
        <v>0</v>
      </c>
    </row>
    <row r="44" spans="1:11" x14ac:dyDescent="0.3">
      <c r="A44" s="69" t="s">
        <v>137</v>
      </c>
      <c r="B44" s="75" t="s">
        <v>47</v>
      </c>
      <c r="C44" s="77" t="s">
        <v>48</v>
      </c>
      <c r="D44" s="76" t="s">
        <v>37</v>
      </c>
      <c r="E44" s="34"/>
      <c r="F44" s="34"/>
      <c r="G44" s="34"/>
      <c r="H44" s="34"/>
      <c r="I44" s="17"/>
      <c r="J44" s="17">
        <f t="shared" si="3"/>
        <v>0</v>
      </c>
      <c r="K44" s="70">
        <f t="shared" si="4"/>
        <v>0</v>
      </c>
    </row>
    <row r="45" spans="1:11" x14ac:dyDescent="0.3">
      <c r="A45" s="69" t="s">
        <v>138</v>
      </c>
      <c r="B45" s="75" t="s">
        <v>47</v>
      </c>
      <c r="C45" s="77" t="s">
        <v>48</v>
      </c>
      <c r="D45" s="76" t="s">
        <v>33</v>
      </c>
      <c r="E45" s="35"/>
      <c r="F45" s="35"/>
      <c r="G45" s="35"/>
      <c r="H45" s="35"/>
      <c r="I45" s="17"/>
      <c r="J45" s="17">
        <f t="shared" si="3"/>
        <v>0</v>
      </c>
      <c r="K45" s="70">
        <f t="shared" si="4"/>
        <v>0</v>
      </c>
    </row>
    <row r="46" spans="1:11" x14ac:dyDescent="0.3">
      <c r="A46" s="69" t="s">
        <v>139</v>
      </c>
      <c r="B46" s="75" t="s">
        <v>49</v>
      </c>
      <c r="C46" s="77" t="s">
        <v>50</v>
      </c>
      <c r="D46" s="76" t="s">
        <v>33</v>
      </c>
      <c r="E46" s="35"/>
      <c r="F46" s="35"/>
      <c r="G46" s="35"/>
      <c r="H46" s="35"/>
      <c r="I46" s="17"/>
      <c r="J46" s="17">
        <f t="shared" si="3"/>
        <v>0</v>
      </c>
      <c r="K46" s="70">
        <f t="shared" si="4"/>
        <v>0</v>
      </c>
    </row>
    <row r="47" spans="1:11" x14ac:dyDescent="0.3">
      <c r="A47" s="69" t="s">
        <v>140</v>
      </c>
      <c r="B47" s="75" t="s">
        <v>51</v>
      </c>
      <c r="C47" s="77" t="s">
        <v>52</v>
      </c>
      <c r="D47" s="76" t="s">
        <v>41</v>
      </c>
      <c r="E47" s="35"/>
      <c r="F47" s="35"/>
      <c r="G47" s="35"/>
      <c r="H47" s="35"/>
      <c r="I47" s="17"/>
      <c r="J47" s="17">
        <f t="shared" si="3"/>
        <v>0</v>
      </c>
      <c r="K47" s="70">
        <f t="shared" si="4"/>
        <v>0</v>
      </c>
    </row>
    <row r="48" spans="1:11" x14ac:dyDescent="0.3">
      <c r="A48" s="69" t="s">
        <v>141</v>
      </c>
      <c r="B48" s="75" t="s">
        <v>35</v>
      </c>
      <c r="C48" s="77" t="s">
        <v>53</v>
      </c>
      <c r="D48" s="76" t="s">
        <v>33</v>
      </c>
      <c r="E48" s="35"/>
      <c r="F48" s="35"/>
      <c r="G48" s="35"/>
      <c r="H48" s="35"/>
      <c r="I48" s="17"/>
      <c r="J48" s="17">
        <f t="shared" si="3"/>
        <v>0</v>
      </c>
      <c r="K48" s="70">
        <f t="shared" si="4"/>
        <v>0</v>
      </c>
    </row>
    <row r="49" spans="1:11" x14ac:dyDescent="0.3">
      <c r="A49" s="69" t="s">
        <v>142</v>
      </c>
      <c r="B49" s="75" t="s">
        <v>54</v>
      </c>
      <c r="C49" s="77" t="s">
        <v>55</v>
      </c>
      <c r="D49" s="76" t="s">
        <v>41</v>
      </c>
      <c r="E49" s="36"/>
      <c r="F49" s="36"/>
      <c r="G49" s="36"/>
      <c r="H49" s="36"/>
      <c r="I49" s="17"/>
      <c r="J49" s="17">
        <f t="shared" si="3"/>
        <v>0</v>
      </c>
      <c r="K49" s="70">
        <f t="shared" si="4"/>
        <v>0</v>
      </c>
    </row>
    <row r="50" spans="1:11" x14ac:dyDescent="0.3">
      <c r="A50" s="69" t="s">
        <v>143</v>
      </c>
      <c r="B50" s="75" t="s">
        <v>56</v>
      </c>
      <c r="C50" s="77" t="s">
        <v>57</v>
      </c>
      <c r="D50" s="76" t="s">
        <v>41</v>
      </c>
      <c r="E50" s="35"/>
      <c r="F50" s="35"/>
      <c r="G50" s="35"/>
      <c r="H50" s="35"/>
      <c r="I50" s="17"/>
      <c r="J50" s="17">
        <f t="shared" si="3"/>
        <v>0</v>
      </c>
      <c r="K50" s="70">
        <f t="shared" si="4"/>
        <v>0</v>
      </c>
    </row>
    <row r="51" spans="1:11" x14ac:dyDescent="0.3">
      <c r="A51" s="69" t="s">
        <v>144</v>
      </c>
      <c r="B51" s="75" t="s">
        <v>58</v>
      </c>
      <c r="C51" s="77" t="s">
        <v>59</v>
      </c>
      <c r="D51" s="76" t="s">
        <v>33</v>
      </c>
      <c r="E51" s="35"/>
      <c r="F51" s="35"/>
      <c r="G51" s="35"/>
      <c r="H51" s="35"/>
      <c r="I51" s="17"/>
      <c r="J51" s="17">
        <f t="shared" si="3"/>
        <v>0</v>
      </c>
      <c r="K51" s="70">
        <f t="shared" si="4"/>
        <v>0</v>
      </c>
    </row>
    <row r="52" spans="1:11" x14ac:dyDescent="0.3">
      <c r="A52" s="69" t="s">
        <v>145</v>
      </c>
      <c r="B52" s="75" t="s">
        <v>60</v>
      </c>
      <c r="C52" s="77" t="s">
        <v>36</v>
      </c>
      <c r="D52" s="76" t="s">
        <v>33</v>
      </c>
      <c r="E52" s="34"/>
      <c r="F52" s="34"/>
      <c r="G52" s="34"/>
      <c r="H52" s="34"/>
      <c r="I52" s="17"/>
      <c r="J52" s="17">
        <f t="shared" si="3"/>
        <v>0</v>
      </c>
      <c r="K52" s="70">
        <f t="shared" si="4"/>
        <v>0</v>
      </c>
    </row>
    <row r="53" spans="1:11" x14ac:dyDescent="0.3">
      <c r="A53" s="69" t="s">
        <v>146</v>
      </c>
      <c r="B53" s="75" t="s">
        <v>61</v>
      </c>
      <c r="C53" s="77" t="s">
        <v>62</v>
      </c>
      <c r="D53" s="76" t="s">
        <v>41</v>
      </c>
      <c r="E53" s="35"/>
      <c r="F53" s="35"/>
      <c r="G53" s="35"/>
      <c r="H53" s="35"/>
      <c r="I53" s="17"/>
      <c r="J53" s="17">
        <f t="shared" si="3"/>
        <v>0</v>
      </c>
      <c r="K53" s="70">
        <f t="shared" si="4"/>
        <v>0</v>
      </c>
    </row>
    <row r="54" spans="1:11" x14ac:dyDescent="0.3">
      <c r="A54" s="69" t="s">
        <v>147</v>
      </c>
      <c r="B54" s="78" t="s">
        <v>63</v>
      </c>
      <c r="C54" s="79" t="s">
        <v>64</v>
      </c>
      <c r="D54" s="80" t="s">
        <v>41</v>
      </c>
      <c r="E54" s="35"/>
      <c r="F54" s="35"/>
      <c r="G54" s="35"/>
      <c r="H54" s="35"/>
      <c r="I54" s="17"/>
      <c r="J54" s="17">
        <f t="shared" si="3"/>
        <v>0</v>
      </c>
      <c r="K54" s="70">
        <f t="shared" si="4"/>
        <v>0</v>
      </c>
    </row>
    <row r="55" spans="1:11" x14ac:dyDescent="0.3">
      <c r="A55" s="69" t="s">
        <v>148</v>
      </c>
      <c r="B55" s="81" t="s">
        <v>65</v>
      </c>
      <c r="C55" s="82" t="s">
        <v>66</v>
      </c>
      <c r="D55" s="76" t="s">
        <v>41</v>
      </c>
      <c r="E55" s="35"/>
      <c r="F55" s="35"/>
      <c r="G55" s="35"/>
      <c r="H55" s="35"/>
      <c r="I55" s="17"/>
      <c r="J55" s="17">
        <f t="shared" si="3"/>
        <v>0</v>
      </c>
      <c r="K55" s="70">
        <f t="shared" si="4"/>
        <v>0</v>
      </c>
    </row>
    <row r="56" spans="1:11" x14ac:dyDescent="0.3">
      <c r="A56" s="69" t="s">
        <v>149</v>
      </c>
      <c r="B56" s="75" t="s">
        <v>67</v>
      </c>
      <c r="C56" s="77" t="s">
        <v>68</v>
      </c>
      <c r="D56" s="76" t="s">
        <v>41</v>
      </c>
      <c r="E56" s="35"/>
      <c r="F56" s="35"/>
      <c r="G56" s="35"/>
      <c r="H56" s="35"/>
      <c r="I56" s="17"/>
      <c r="J56" s="17">
        <f t="shared" si="3"/>
        <v>0</v>
      </c>
      <c r="K56" s="70">
        <f t="shared" si="4"/>
        <v>0</v>
      </c>
    </row>
    <row r="57" spans="1:11" x14ac:dyDescent="0.3">
      <c r="A57" s="69" t="s">
        <v>150</v>
      </c>
      <c r="B57" s="83" t="s">
        <v>69</v>
      </c>
      <c r="C57" s="84" t="s">
        <v>70</v>
      </c>
      <c r="D57" s="85" t="s">
        <v>41</v>
      </c>
      <c r="E57" s="35"/>
      <c r="F57" s="35"/>
      <c r="G57" s="35"/>
      <c r="H57" s="35"/>
      <c r="I57" s="17"/>
      <c r="J57" s="17">
        <f t="shared" si="3"/>
        <v>0</v>
      </c>
      <c r="K57" s="70">
        <f t="shared" si="4"/>
        <v>0</v>
      </c>
    </row>
    <row r="58" spans="1:11" x14ac:dyDescent="0.3">
      <c r="A58" s="69" t="s">
        <v>151</v>
      </c>
      <c r="B58" s="75" t="s">
        <v>71</v>
      </c>
      <c r="C58" s="77" t="s">
        <v>72</v>
      </c>
      <c r="D58" s="76" t="s">
        <v>33</v>
      </c>
      <c r="E58" s="35"/>
      <c r="F58" s="35"/>
      <c r="G58" s="35"/>
      <c r="H58" s="35"/>
      <c r="I58" s="17"/>
      <c r="J58" s="17">
        <f t="shared" si="3"/>
        <v>0</v>
      </c>
      <c r="K58" s="70">
        <f t="shared" si="4"/>
        <v>0</v>
      </c>
    </row>
    <row r="59" spans="1:11" x14ac:dyDescent="0.3">
      <c r="A59" s="69" t="s">
        <v>152</v>
      </c>
      <c r="B59" s="75" t="s">
        <v>73</v>
      </c>
      <c r="C59" s="77" t="s">
        <v>74</v>
      </c>
      <c r="D59" s="76" t="s">
        <v>41</v>
      </c>
      <c r="E59" s="35"/>
      <c r="F59" s="35"/>
      <c r="G59" s="35"/>
      <c r="H59" s="35"/>
      <c r="I59" s="17"/>
      <c r="J59" s="17">
        <f t="shared" si="3"/>
        <v>0</v>
      </c>
      <c r="K59" s="70">
        <f t="shared" si="4"/>
        <v>0</v>
      </c>
    </row>
    <row r="60" spans="1:11" x14ac:dyDescent="0.3">
      <c r="A60" s="69" t="s">
        <v>153</v>
      </c>
      <c r="B60" s="75" t="s">
        <v>75</v>
      </c>
      <c r="C60" s="77" t="s">
        <v>76</v>
      </c>
      <c r="D60" s="76" t="s">
        <v>33</v>
      </c>
      <c r="E60" s="36"/>
      <c r="F60" s="36"/>
      <c r="G60" s="36"/>
      <c r="H60" s="36"/>
      <c r="I60" s="17"/>
      <c r="J60" s="17">
        <f t="shared" si="3"/>
        <v>0</v>
      </c>
      <c r="K60" s="70">
        <f t="shared" si="4"/>
        <v>0</v>
      </c>
    </row>
    <row r="61" spans="1:11" x14ac:dyDescent="0.3">
      <c r="A61" s="69" t="s">
        <v>154</v>
      </c>
      <c r="B61" s="75" t="s">
        <v>77</v>
      </c>
      <c r="C61" s="77" t="s">
        <v>78</v>
      </c>
      <c r="D61" s="76" t="s">
        <v>41</v>
      </c>
      <c r="E61" s="35"/>
      <c r="F61" s="35"/>
      <c r="G61" s="35"/>
      <c r="H61" s="35"/>
      <c r="I61" s="17"/>
      <c r="J61" s="17">
        <f t="shared" si="3"/>
        <v>0</v>
      </c>
      <c r="K61" s="70">
        <f t="shared" si="4"/>
        <v>0</v>
      </c>
    </row>
    <row r="62" spans="1:11" x14ac:dyDescent="0.3">
      <c r="A62" s="69"/>
      <c r="B62" s="75"/>
      <c r="C62" s="77"/>
      <c r="D62" s="76"/>
      <c r="E62" s="76"/>
      <c r="F62" s="76"/>
      <c r="G62" s="76"/>
      <c r="H62" s="132" t="s">
        <v>108</v>
      </c>
      <c r="I62" s="132"/>
      <c r="J62" s="132"/>
      <c r="K62" s="87">
        <f>SUM(K28:K61)</f>
        <v>0</v>
      </c>
    </row>
    <row r="63" spans="1:11" ht="15" thickBot="1" x14ac:dyDescent="0.35">
      <c r="A63" s="10"/>
      <c r="B63" s="5"/>
      <c r="C63" s="73"/>
      <c r="D63" s="73"/>
      <c r="E63" s="73"/>
      <c r="F63" s="73"/>
      <c r="G63" s="73"/>
      <c r="H63" s="73"/>
      <c r="I63" s="5"/>
      <c r="J63" s="5"/>
      <c r="K63" s="6"/>
    </row>
    <row r="64" spans="1:11" x14ac:dyDescent="0.3">
      <c r="A64" s="3"/>
      <c r="K64" s="2"/>
    </row>
    <row r="65" spans="1:11" x14ac:dyDescent="0.3">
      <c r="A65" s="3"/>
      <c r="I65" s="11" t="s">
        <v>2</v>
      </c>
      <c r="J65" s="114" t="s">
        <v>3</v>
      </c>
      <c r="K65" s="115"/>
    </row>
    <row r="66" spans="1:11" x14ac:dyDescent="0.3">
      <c r="A66" s="12" t="s">
        <v>99</v>
      </c>
      <c r="B66" s="86"/>
      <c r="I66" s="71" t="str">
        <f>IF(+'Totaal inschrijfprijs'!C24="","",'Totaal inschrijfprijs'!C24)</f>
        <v/>
      </c>
      <c r="J66" s="129" t="str">
        <f>IF(+'Totaal inschrijfprijs'!D24="","",'Totaal inschrijfprijs'!D24)</f>
        <v/>
      </c>
      <c r="K66" s="130"/>
    </row>
    <row r="67" spans="1:11" x14ac:dyDescent="0.3">
      <c r="A67" s="3"/>
      <c r="K67" s="2"/>
    </row>
    <row r="68" spans="1:11" x14ac:dyDescent="0.3">
      <c r="A68" s="12" t="s">
        <v>100</v>
      </c>
      <c r="B68" s="18"/>
      <c r="I68" s="123" t="str">
        <f>IF(+'Totaal inschrijfprijs'!C26="","",'Totaal inschrijfprijs'!C26)</f>
        <v/>
      </c>
      <c r="J68" s="123"/>
      <c r="K68" s="124"/>
    </row>
    <row r="69" spans="1:11" x14ac:dyDescent="0.3">
      <c r="A69" s="4"/>
      <c r="B69" s="19"/>
      <c r="K69" s="2"/>
    </row>
    <row r="70" spans="1:11" x14ac:dyDescent="0.3">
      <c r="A70" s="3"/>
      <c r="I70" s="121"/>
      <c r="J70" s="121"/>
      <c r="K70" s="122"/>
    </row>
    <row r="71" spans="1:11" x14ac:dyDescent="0.3">
      <c r="A71" s="12" t="s">
        <v>101</v>
      </c>
      <c r="B71" s="18"/>
      <c r="I71" s="121"/>
      <c r="J71" s="121"/>
      <c r="K71" s="122"/>
    </row>
    <row r="72" spans="1:11" x14ac:dyDescent="0.3">
      <c r="A72" s="3"/>
      <c r="I72" s="121"/>
      <c r="J72" s="121"/>
      <c r="K72" s="122"/>
    </row>
    <row r="73" spans="1:11" ht="15" thickBot="1" x14ac:dyDescent="0.35">
      <c r="A73" s="10"/>
      <c r="B73" s="5"/>
      <c r="C73" s="5"/>
      <c r="D73" s="5"/>
      <c r="E73" s="5"/>
      <c r="F73" s="5"/>
      <c r="G73" s="5"/>
      <c r="H73" s="5"/>
      <c r="I73" s="5"/>
      <c r="J73" s="5"/>
      <c r="K73" s="6"/>
    </row>
  </sheetData>
  <sheetProtection algorithmName="SHA-512" hashValue="NfoPVvYWb0V81ARNeJYVOCBirOlyPstQZhQNjmK/wLq8YYQYdpHYWxhEblv99CXm4hnZzuRN29RS8+smXKi2lQ==" saltValue="1DNHQ3s7Zr81Qemia7U4Yg==" spinCount="100000" sheet="1" objects="1" scenarios="1"/>
  <mergeCells count="16">
    <mergeCell ref="E21:G21"/>
    <mergeCell ref="I70:K72"/>
    <mergeCell ref="I68:K68"/>
    <mergeCell ref="J65:K65"/>
    <mergeCell ref="A8:K8"/>
    <mergeCell ref="A10:D10"/>
    <mergeCell ref="E10:K10"/>
    <mergeCell ref="J66:K66"/>
    <mergeCell ref="B19:G19"/>
    <mergeCell ref="C14:G14"/>
    <mergeCell ref="B18:G18"/>
    <mergeCell ref="H62:J62"/>
    <mergeCell ref="H20:J20"/>
    <mergeCell ref="E13:G13"/>
    <mergeCell ref="B15:G15"/>
    <mergeCell ref="E17:G17"/>
  </mergeCells>
  <phoneticPr fontId="15" type="noConversion"/>
  <pageMargins left="0.23622047244094491" right="0.23622047244094491" top="0.74803149606299213" bottom="0.74803149606299213" header="0.31496062992125984" footer="0.31496062992125984"/>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8702-5D75-4699-806F-220E51B835BE}">
  <dimension ref="A1:E41"/>
  <sheetViews>
    <sheetView topLeftCell="A9" workbookViewId="0">
      <selection activeCell="C36" sqref="C36:E36"/>
    </sheetView>
  </sheetViews>
  <sheetFormatPr defaultRowHeight="14.4" x14ac:dyDescent="0.3"/>
  <cols>
    <col min="1" max="1" width="6.44140625" customWidth="1"/>
    <col min="2" max="2" width="74" customWidth="1"/>
    <col min="3" max="3" width="13.44140625" customWidth="1"/>
    <col min="4" max="4" width="12.109375" customWidth="1"/>
    <col min="5" max="5" width="13" customWidth="1"/>
  </cols>
  <sheetData>
    <row r="1" spans="1:5" x14ac:dyDescent="0.3">
      <c r="A1" s="1"/>
      <c r="B1" s="8"/>
      <c r="C1" s="8"/>
      <c r="D1" s="8"/>
      <c r="E1" s="9"/>
    </row>
    <row r="2" spans="1:5" x14ac:dyDescent="0.3">
      <c r="A2" s="3"/>
      <c r="E2" s="2"/>
    </row>
    <row r="3" spans="1:5" x14ac:dyDescent="0.3">
      <c r="A3" s="3"/>
      <c r="E3" s="2"/>
    </row>
    <row r="4" spans="1:5" x14ac:dyDescent="0.3">
      <c r="A4" s="3"/>
      <c r="E4" s="2"/>
    </row>
    <row r="5" spans="1:5" x14ac:dyDescent="0.3">
      <c r="A5" s="3"/>
      <c r="E5" s="2"/>
    </row>
    <row r="6" spans="1:5" x14ac:dyDescent="0.3">
      <c r="A6" s="3"/>
      <c r="E6" s="2"/>
    </row>
    <row r="7" spans="1:5" ht="15" thickBot="1" x14ac:dyDescent="0.35">
      <c r="A7" s="10"/>
      <c r="B7" s="5"/>
      <c r="C7" s="5"/>
      <c r="D7" s="5"/>
      <c r="E7" s="6"/>
    </row>
    <row r="8" spans="1:5" ht="21.6" thickBot="1" x14ac:dyDescent="0.35">
      <c r="A8" s="107" t="s">
        <v>84</v>
      </c>
      <c r="B8" s="108"/>
      <c r="C8" s="108"/>
      <c r="D8" s="108"/>
      <c r="E8" s="109"/>
    </row>
    <row r="9" spans="1:5" x14ac:dyDescent="0.3">
      <c r="A9" s="61"/>
      <c r="B9" s="11"/>
      <c r="E9" s="2"/>
    </row>
    <row r="10" spans="1:5" x14ac:dyDescent="0.3">
      <c r="A10" s="62" t="s">
        <v>0</v>
      </c>
      <c r="B10" s="63"/>
      <c r="C10" s="135" t="str">
        <f>IF(+'Totaal inschrijfprijs'!B10="Uw bedrijfsnaam hier invullen","",'Totaal inschrijfprijs'!B10)</f>
        <v/>
      </c>
      <c r="D10" s="135"/>
      <c r="E10" s="136"/>
    </row>
    <row r="11" spans="1:5" ht="15" thickBot="1" x14ac:dyDescent="0.35">
      <c r="A11" s="10"/>
      <c r="B11" s="5"/>
      <c r="C11" s="5"/>
      <c r="D11" s="5"/>
      <c r="E11" s="6"/>
    </row>
    <row r="12" spans="1:5" x14ac:dyDescent="0.3">
      <c r="A12" s="1"/>
      <c r="B12" s="8"/>
      <c r="C12" s="8"/>
      <c r="D12" s="8"/>
      <c r="E12" s="9"/>
    </row>
    <row r="13" spans="1:5" ht="15.6" x14ac:dyDescent="0.3">
      <c r="A13" s="64"/>
      <c r="E13" s="2"/>
    </row>
    <row r="14" spans="1:5" ht="38.4" customHeight="1" x14ac:dyDescent="0.3">
      <c r="A14" s="65" t="s">
        <v>5</v>
      </c>
      <c r="B14" s="66" t="s">
        <v>82</v>
      </c>
      <c r="C14" s="67" t="s">
        <v>83</v>
      </c>
      <c r="D14" s="67" t="s">
        <v>11</v>
      </c>
      <c r="E14" s="68" t="s">
        <v>13</v>
      </c>
    </row>
    <row r="15" spans="1:5" x14ac:dyDescent="0.3">
      <c r="A15" s="69">
        <v>1</v>
      </c>
      <c r="B15" s="31" t="s">
        <v>102</v>
      </c>
      <c r="C15" s="17"/>
      <c r="D15" s="17">
        <f>+C15*0.21</f>
        <v>0</v>
      </c>
      <c r="E15" s="70">
        <f>(D15+C15)</f>
        <v>0</v>
      </c>
    </row>
    <row r="16" spans="1:5" x14ac:dyDescent="0.3">
      <c r="A16" s="69">
        <v>2</v>
      </c>
      <c r="B16" s="31"/>
      <c r="C16" s="17"/>
      <c r="D16" s="17">
        <f t="shared" ref="D16:D30" si="0">+C16*0.21</f>
        <v>0</v>
      </c>
      <c r="E16" s="70">
        <f t="shared" ref="E16:E30" si="1">(D16+C16)</f>
        <v>0</v>
      </c>
    </row>
    <row r="17" spans="1:5" x14ac:dyDescent="0.3">
      <c r="A17" s="69">
        <v>3</v>
      </c>
      <c r="B17" s="31"/>
      <c r="C17" s="17"/>
      <c r="D17" s="17">
        <f t="shared" si="0"/>
        <v>0</v>
      </c>
      <c r="E17" s="70">
        <f t="shared" si="1"/>
        <v>0</v>
      </c>
    </row>
    <row r="18" spans="1:5" x14ac:dyDescent="0.3">
      <c r="A18" s="69">
        <v>4</v>
      </c>
      <c r="B18" s="31"/>
      <c r="C18" s="17"/>
      <c r="D18" s="17">
        <f t="shared" si="0"/>
        <v>0</v>
      </c>
      <c r="E18" s="70">
        <f t="shared" si="1"/>
        <v>0</v>
      </c>
    </row>
    <row r="19" spans="1:5" x14ac:dyDescent="0.3">
      <c r="A19" s="69">
        <v>5</v>
      </c>
      <c r="B19" s="31"/>
      <c r="C19" s="17"/>
      <c r="D19" s="17">
        <f t="shared" si="0"/>
        <v>0</v>
      </c>
      <c r="E19" s="70">
        <f t="shared" si="1"/>
        <v>0</v>
      </c>
    </row>
    <row r="20" spans="1:5" x14ac:dyDescent="0.3">
      <c r="A20" s="69">
        <v>6</v>
      </c>
      <c r="B20" s="31"/>
      <c r="C20" s="17"/>
      <c r="D20" s="17">
        <f t="shared" si="0"/>
        <v>0</v>
      </c>
      <c r="E20" s="70">
        <f t="shared" si="1"/>
        <v>0</v>
      </c>
    </row>
    <row r="21" spans="1:5" x14ac:dyDescent="0.3">
      <c r="A21" s="69">
        <v>7</v>
      </c>
      <c r="B21" s="32"/>
      <c r="C21" s="17"/>
      <c r="D21" s="17">
        <f t="shared" si="0"/>
        <v>0</v>
      </c>
      <c r="E21" s="70">
        <f t="shared" si="1"/>
        <v>0</v>
      </c>
    </row>
    <row r="22" spans="1:5" x14ac:dyDescent="0.3">
      <c r="A22" s="69">
        <v>8</v>
      </c>
      <c r="B22" s="32"/>
      <c r="C22" s="17"/>
      <c r="D22" s="17">
        <f t="shared" si="0"/>
        <v>0</v>
      </c>
      <c r="E22" s="70">
        <f t="shared" si="1"/>
        <v>0</v>
      </c>
    </row>
    <row r="23" spans="1:5" x14ac:dyDescent="0.3">
      <c r="A23" s="69">
        <v>9</v>
      </c>
      <c r="B23" s="31"/>
      <c r="C23" s="17"/>
      <c r="D23" s="17">
        <f t="shared" si="0"/>
        <v>0</v>
      </c>
      <c r="E23" s="70">
        <f t="shared" si="1"/>
        <v>0</v>
      </c>
    </row>
    <row r="24" spans="1:5" x14ac:dyDescent="0.3">
      <c r="A24" s="69">
        <v>10</v>
      </c>
      <c r="B24" s="31"/>
      <c r="C24" s="17"/>
      <c r="D24" s="17">
        <f t="shared" si="0"/>
        <v>0</v>
      </c>
      <c r="E24" s="70">
        <f t="shared" si="1"/>
        <v>0</v>
      </c>
    </row>
    <row r="25" spans="1:5" x14ac:dyDescent="0.3">
      <c r="A25" s="69">
        <v>11</v>
      </c>
      <c r="B25" s="31"/>
      <c r="C25" s="17"/>
      <c r="D25" s="17">
        <f t="shared" si="0"/>
        <v>0</v>
      </c>
      <c r="E25" s="70">
        <f t="shared" si="1"/>
        <v>0</v>
      </c>
    </row>
    <row r="26" spans="1:5" x14ac:dyDescent="0.3">
      <c r="A26" s="69">
        <v>12</v>
      </c>
      <c r="B26" s="33"/>
      <c r="C26" s="17"/>
      <c r="D26" s="17">
        <f t="shared" si="0"/>
        <v>0</v>
      </c>
      <c r="E26" s="70">
        <f t="shared" si="1"/>
        <v>0</v>
      </c>
    </row>
    <row r="27" spans="1:5" x14ac:dyDescent="0.3">
      <c r="A27" s="69">
        <v>13</v>
      </c>
      <c r="B27" s="31"/>
      <c r="C27" s="17"/>
      <c r="D27" s="17">
        <f t="shared" si="0"/>
        <v>0</v>
      </c>
      <c r="E27" s="70">
        <f t="shared" si="1"/>
        <v>0</v>
      </c>
    </row>
    <row r="28" spans="1:5" x14ac:dyDescent="0.3">
      <c r="A28" s="69">
        <v>14</v>
      </c>
      <c r="B28" s="31"/>
      <c r="C28" s="17"/>
      <c r="D28" s="17">
        <f t="shared" si="0"/>
        <v>0</v>
      </c>
      <c r="E28" s="70">
        <f t="shared" si="1"/>
        <v>0</v>
      </c>
    </row>
    <row r="29" spans="1:5" x14ac:dyDescent="0.3">
      <c r="A29" s="69">
        <v>15</v>
      </c>
      <c r="B29" s="31"/>
      <c r="C29" s="17"/>
      <c r="D29" s="17">
        <f t="shared" si="0"/>
        <v>0</v>
      </c>
      <c r="E29" s="70">
        <f t="shared" si="1"/>
        <v>0</v>
      </c>
    </row>
    <row r="30" spans="1:5" x14ac:dyDescent="0.3">
      <c r="A30" s="69">
        <v>16</v>
      </c>
      <c r="B30" s="31"/>
      <c r="C30" s="17"/>
      <c r="D30" s="17">
        <f t="shared" si="0"/>
        <v>0</v>
      </c>
      <c r="E30" s="70">
        <f t="shared" si="1"/>
        <v>0</v>
      </c>
    </row>
    <row r="31" spans="1:5" ht="15" thickBot="1" x14ac:dyDescent="0.35">
      <c r="A31" s="10"/>
      <c r="B31" s="5"/>
      <c r="C31" s="5"/>
      <c r="D31" s="5"/>
      <c r="E31" s="6"/>
    </row>
    <row r="32" spans="1:5" x14ac:dyDescent="0.3">
      <c r="A32" s="3"/>
      <c r="E32" s="2"/>
    </row>
    <row r="33" spans="1:5" x14ac:dyDescent="0.3">
      <c r="A33" s="3"/>
      <c r="C33" s="11" t="s">
        <v>2</v>
      </c>
      <c r="D33" s="114" t="s">
        <v>3</v>
      </c>
      <c r="E33" s="115"/>
    </row>
    <row r="34" spans="1:5" x14ac:dyDescent="0.3">
      <c r="A34" s="12" t="s">
        <v>8</v>
      </c>
      <c r="B34" s="18"/>
      <c r="C34" s="71" t="str">
        <f>IF(+'Totaal inschrijfprijs'!C24="","",'Totaal inschrijfprijs'!C24)</f>
        <v/>
      </c>
      <c r="D34" s="129" t="str">
        <f>IF(+'Totaal inschrijfprijs'!D24="","",'Totaal inschrijfprijs'!D24)</f>
        <v/>
      </c>
      <c r="E34" s="130"/>
    </row>
    <row r="35" spans="1:5" x14ac:dyDescent="0.3">
      <c r="A35" s="3"/>
      <c r="D35" s="114" t="str">
        <f>IF(+'Totaal inschrijfprijs'!D24="","",'Totaal inschrijfprijs'!D24)</f>
        <v/>
      </c>
      <c r="E35" s="115"/>
    </row>
    <row r="36" spans="1:5" x14ac:dyDescent="0.3">
      <c r="A36" s="12" t="s">
        <v>7</v>
      </c>
      <c r="B36" s="18"/>
      <c r="C36" s="123" t="str">
        <f>IF(+'Totaal inschrijfprijs'!C26="","",'Totaal inschrijfprijs'!C26)</f>
        <v/>
      </c>
      <c r="D36" s="123"/>
      <c r="E36" s="124"/>
    </row>
    <row r="37" spans="1:5" x14ac:dyDescent="0.3">
      <c r="A37" s="4"/>
      <c r="B37" s="19"/>
      <c r="E37" s="2"/>
    </row>
    <row r="38" spans="1:5" x14ac:dyDescent="0.3">
      <c r="A38" s="3"/>
      <c r="C38" s="121"/>
      <c r="D38" s="121"/>
      <c r="E38" s="122"/>
    </row>
    <row r="39" spans="1:5" x14ac:dyDescent="0.3">
      <c r="A39" s="12" t="s">
        <v>9</v>
      </c>
      <c r="B39" s="18"/>
      <c r="C39" s="121"/>
      <c r="D39" s="121"/>
      <c r="E39" s="122"/>
    </row>
    <row r="40" spans="1:5" x14ac:dyDescent="0.3">
      <c r="A40" s="3"/>
      <c r="C40" s="121"/>
      <c r="D40" s="121"/>
      <c r="E40" s="122"/>
    </row>
    <row r="41" spans="1:5" ht="15" thickBot="1" x14ac:dyDescent="0.35">
      <c r="A41" s="10"/>
      <c r="B41" s="5"/>
      <c r="C41" s="5"/>
      <c r="D41" s="5"/>
      <c r="E41" s="6"/>
    </row>
  </sheetData>
  <mergeCells count="7">
    <mergeCell ref="C38:E40"/>
    <mergeCell ref="A8:E8"/>
    <mergeCell ref="D33:E33"/>
    <mergeCell ref="C36:E36"/>
    <mergeCell ref="C10:E10"/>
    <mergeCell ref="D35:E35"/>
    <mergeCell ref="D34:E3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6A746-D3FD-44C0-9CBF-37F459954673}">
  <dimension ref="A1:K44"/>
  <sheetViews>
    <sheetView workbookViewId="0">
      <selection activeCell="G24" sqref="G24"/>
    </sheetView>
  </sheetViews>
  <sheetFormatPr defaultRowHeight="14.4" x14ac:dyDescent="0.3"/>
  <cols>
    <col min="1" max="1" width="26.6640625" customWidth="1"/>
    <col min="2" max="3" width="8.88671875" style="14"/>
    <col min="4" max="4" width="8" customWidth="1"/>
    <col min="5" max="6" width="7.77734375" customWidth="1"/>
    <col min="7" max="7" width="18.109375" customWidth="1"/>
    <col min="8" max="8" width="15.5546875" customWidth="1"/>
    <col min="10" max="10" width="8.21875" customWidth="1"/>
    <col min="11" max="11" width="7.77734375" customWidth="1"/>
  </cols>
  <sheetData>
    <row r="1" spans="1:11" x14ac:dyDescent="0.3">
      <c r="A1" s="1"/>
      <c r="B1" s="8"/>
      <c r="C1" s="8"/>
      <c r="D1" s="8"/>
      <c r="E1" s="8"/>
      <c r="F1" s="8"/>
      <c r="G1" s="8"/>
      <c r="H1" s="8"/>
      <c r="I1" s="8"/>
      <c r="J1" s="8"/>
      <c r="K1" s="9"/>
    </row>
    <row r="2" spans="1:11" x14ac:dyDescent="0.3">
      <c r="A2" s="3"/>
      <c r="B2"/>
      <c r="C2"/>
      <c r="K2" s="2"/>
    </row>
    <row r="3" spans="1:11" x14ac:dyDescent="0.3">
      <c r="A3" s="3"/>
      <c r="B3"/>
      <c r="C3"/>
      <c r="K3" s="2"/>
    </row>
    <row r="4" spans="1:11" x14ac:dyDescent="0.3">
      <c r="A4" s="3"/>
      <c r="B4"/>
      <c r="C4"/>
      <c r="K4" s="2"/>
    </row>
    <row r="5" spans="1:11" x14ac:dyDescent="0.3">
      <c r="A5" s="3"/>
      <c r="B5"/>
      <c r="C5"/>
      <c r="K5" s="2"/>
    </row>
    <row r="6" spans="1:11" x14ac:dyDescent="0.3">
      <c r="A6" s="3"/>
      <c r="B6"/>
      <c r="C6"/>
      <c r="K6" s="2"/>
    </row>
    <row r="7" spans="1:11" ht="15" thickBot="1" x14ac:dyDescent="0.35">
      <c r="A7" s="10"/>
      <c r="B7" s="5"/>
      <c r="C7" s="5"/>
      <c r="D7" s="5"/>
      <c r="E7" s="5"/>
      <c r="F7" s="5"/>
      <c r="G7" s="5"/>
      <c r="H7" s="5"/>
      <c r="I7" s="5"/>
      <c r="J7" s="5"/>
      <c r="K7" s="6"/>
    </row>
    <row r="8" spans="1:11" ht="21.6" thickBot="1" x14ac:dyDescent="0.35">
      <c r="A8" s="107" t="s">
        <v>92</v>
      </c>
      <c r="B8" s="108"/>
      <c r="C8" s="108"/>
      <c r="D8" s="108"/>
      <c r="E8" s="108"/>
      <c r="F8" s="108"/>
      <c r="G8" s="108"/>
      <c r="H8" s="108"/>
      <c r="I8" s="108"/>
      <c r="J8" s="108"/>
      <c r="K8" s="109"/>
    </row>
    <row r="9" spans="1:11" ht="21.6" thickBot="1" x14ac:dyDescent="0.35">
      <c r="A9" s="140" t="s">
        <v>0</v>
      </c>
      <c r="B9" s="141"/>
      <c r="C9" s="141"/>
      <c r="D9" s="141"/>
      <c r="E9" s="142"/>
      <c r="F9" s="107" t="str">
        <f>IF(+'Totaal inschrijfprijs'!B10="Uw bedrijfsnaam hier invullen","",'Totaal inschrijfprijs'!B10)</f>
        <v/>
      </c>
      <c r="G9" s="108"/>
      <c r="H9" s="108"/>
      <c r="I9" s="108"/>
      <c r="J9" s="108"/>
      <c r="K9" s="109"/>
    </row>
    <row r="10" spans="1:11" ht="58.2" customHeight="1" x14ac:dyDescent="0.3">
      <c r="A10" s="137" t="s">
        <v>97</v>
      </c>
      <c r="B10" s="138"/>
      <c r="C10" s="139"/>
      <c r="D10" s="59" t="s">
        <v>94</v>
      </c>
      <c r="E10" s="59" t="s">
        <v>95</v>
      </c>
      <c r="F10" s="59" t="s">
        <v>96</v>
      </c>
      <c r="G10" s="59" t="s">
        <v>88</v>
      </c>
      <c r="H10" s="59" t="s">
        <v>93</v>
      </c>
      <c r="I10" s="59" t="s">
        <v>91</v>
      </c>
      <c r="J10" s="59" t="s">
        <v>89</v>
      </c>
      <c r="K10" s="60" t="s">
        <v>90</v>
      </c>
    </row>
    <row r="11" spans="1:11" x14ac:dyDescent="0.3">
      <c r="A11" s="41" t="str">
        <f>+Specificaties!B28</f>
        <v>Wilhelminakade</v>
      </c>
      <c r="B11" s="44">
        <f>+Specificaties!C28</f>
        <v>947</v>
      </c>
      <c r="C11" s="44" t="str">
        <f>+Specificaties!D28</f>
        <v>24e</v>
      </c>
      <c r="D11" s="51"/>
      <c r="E11" s="51"/>
      <c r="F11" s="51"/>
      <c r="G11" s="51"/>
      <c r="H11" s="51"/>
      <c r="I11" s="51"/>
      <c r="J11" s="51"/>
      <c r="K11" s="52"/>
    </row>
    <row r="12" spans="1:11" x14ac:dyDescent="0.3">
      <c r="A12" s="42" t="str">
        <f>+Specificaties!B29</f>
        <v>Wilhelminakade</v>
      </c>
      <c r="B12" s="45">
        <f>+Specificaties!C29</f>
        <v>947</v>
      </c>
      <c r="C12" s="45" t="str">
        <f>+Specificaties!D29</f>
        <v>22e</v>
      </c>
      <c r="D12" s="53"/>
      <c r="E12" s="53"/>
      <c r="F12" s="53"/>
      <c r="G12" s="53"/>
      <c r="H12" s="53"/>
      <c r="I12" s="53"/>
      <c r="J12" s="53"/>
      <c r="K12" s="54"/>
    </row>
    <row r="13" spans="1:11" x14ac:dyDescent="0.3">
      <c r="A13" s="42" t="str">
        <f>+Specificaties!B30</f>
        <v>Wilhelminakade</v>
      </c>
      <c r="B13" s="45">
        <f>+Specificaties!C30</f>
        <v>947</v>
      </c>
      <c r="C13" s="45" t="str">
        <f>+Specificaties!D30</f>
        <v>23e</v>
      </c>
      <c r="D13" s="53"/>
      <c r="E13" s="53"/>
      <c r="F13" s="53"/>
      <c r="G13" s="53"/>
      <c r="H13" s="53"/>
      <c r="I13" s="53"/>
      <c r="J13" s="53"/>
      <c r="K13" s="54"/>
    </row>
    <row r="14" spans="1:11" x14ac:dyDescent="0.3">
      <c r="A14" s="42" t="str">
        <f>+Specificaties!B31</f>
        <v>Wilhelminakade</v>
      </c>
      <c r="B14" s="45">
        <f>+Specificaties!C31</f>
        <v>947</v>
      </c>
      <c r="C14" s="45" t="str">
        <f>+Specificaties!D31</f>
        <v>25e</v>
      </c>
      <c r="D14" s="53"/>
      <c r="E14" s="53"/>
      <c r="F14" s="53"/>
      <c r="G14" s="53"/>
      <c r="H14" s="53"/>
      <c r="I14" s="53"/>
      <c r="J14" s="53"/>
      <c r="K14" s="54"/>
    </row>
    <row r="15" spans="1:11" x14ac:dyDescent="0.3">
      <c r="A15" s="42" t="str">
        <f>+Specificaties!B32</f>
        <v>Breevaartstraat Loods</v>
      </c>
      <c r="B15" s="45" t="str">
        <f>+Specificaties!C32</f>
        <v>1-7</v>
      </c>
      <c r="C15" s="45" t="str">
        <f>+Specificaties!D32</f>
        <v>BGG</v>
      </c>
      <c r="D15" s="53"/>
      <c r="E15" s="53"/>
      <c r="F15" s="53"/>
      <c r="G15" s="53"/>
      <c r="H15" s="53"/>
      <c r="I15" s="53"/>
      <c r="J15" s="53"/>
      <c r="K15" s="54"/>
    </row>
    <row r="16" spans="1:11" x14ac:dyDescent="0.3">
      <c r="A16" s="42" t="str">
        <f>+Specificaties!B33</f>
        <v>Breevaartstraat Kantoor</v>
      </c>
      <c r="B16" s="45" t="str">
        <f>+Specificaties!C33</f>
        <v>1-7</v>
      </c>
      <c r="C16" s="45" t="str">
        <f>+Specificaties!D33</f>
        <v>BGG</v>
      </c>
      <c r="D16" s="53"/>
      <c r="E16" s="53"/>
      <c r="F16" s="53"/>
      <c r="G16" s="53"/>
      <c r="H16" s="53"/>
      <c r="I16" s="53"/>
      <c r="J16" s="53"/>
      <c r="K16" s="54"/>
    </row>
    <row r="17" spans="1:11" x14ac:dyDescent="0.3">
      <c r="A17" s="42" t="str">
        <f>+Specificaties!B34</f>
        <v>Breslau</v>
      </c>
      <c r="B17" s="45" t="str">
        <f>+Specificaties!C34</f>
        <v>2</v>
      </c>
      <c r="C17" s="45" t="str">
        <f>+Specificaties!D34</f>
        <v>2e</v>
      </c>
      <c r="D17" s="53"/>
      <c r="E17" s="53"/>
      <c r="F17" s="53"/>
      <c r="G17" s="53"/>
      <c r="H17" s="53"/>
      <c r="I17" s="53"/>
      <c r="J17" s="53"/>
      <c r="K17" s="54"/>
    </row>
    <row r="18" spans="1:11" x14ac:dyDescent="0.3">
      <c r="A18" s="42" t="str">
        <f>+Specificaties!B35</f>
        <v>Breslau</v>
      </c>
      <c r="B18" s="45" t="str">
        <f>+Specificaties!C35</f>
        <v>2</v>
      </c>
      <c r="C18" s="45" t="str">
        <f>+Specificaties!D35</f>
        <v>4e</v>
      </c>
      <c r="D18" s="53"/>
      <c r="E18" s="53"/>
      <c r="F18" s="53"/>
      <c r="G18" s="53"/>
      <c r="H18" s="53"/>
      <c r="I18" s="53"/>
      <c r="J18" s="53"/>
      <c r="K18" s="54"/>
    </row>
    <row r="19" spans="1:11" x14ac:dyDescent="0.3">
      <c r="A19" s="42" t="str">
        <f>+Specificaties!B36</f>
        <v>Driemanssteeweg</v>
      </c>
      <c r="B19" s="45" t="str">
        <f>+Specificaties!C36</f>
        <v>160</v>
      </c>
      <c r="C19" s="45" t="str">
        <f>+Specificaties!D36</f>
        <v>1e</v>
      </c>
      <c r="D19" s="53"/>
      <c r="E19" s="53"/>
      <c r="F19" s="53"/>
      <c r="G19" s="53"/>
      <c r="H19" s="53"/>
      <c r="I19" s="53"/>
      <c r="J19" s="53"/>
      <c r="K19" s="54"/>
    </row>
    <row r="20" spans="1:11" x14ac:dyDescent="0.3">
      <c r="A20" s="42" t="str">
        <f>+Specificaties!B37</f>
        <v>Driemanssteeweg</v>
      </c>
      <c r="B20" s="45" t="str">
        <f>+Specificaties!C37</f>
        <v>160</v>
      </c>
      <c r="C20" s="45" t="str">
        <f>+Specificaties!D37</f>
        <v>BGG</v>
      </c>
      <c r="D20" s="53"/>
      <c r="E20" s="53"/>
      <c r="F20" s="53"/>
      <c r="G20" s="53"/>
      <c r="H20" s="53"/>
      <c r="I20" s="53"/>
      <c r="J20" s="53"/>
      <c r="K20" s="54"/>
    </row>
    <row r="21" spans="1:11" x14ac:dyDescent="0.3">
      <c r="A21" s="42" t="str">
        <f>+Specificaties!B38</f>
        <v>Slotlaan</v>
      </c>
      <c r="B21" s="45" t="str">
        <f>+Specificaties!C38</f>
        <v>121</v>
      </c>
      <c r="C21" s="45" t="str">
        <f>+Specificaties!D38</f>
        <v>1e</v>
      </c>
      <c r="D21" s="53"/>
      <c r="E21" s="53"/>
      <c r="F21" s="53"/>
      <c r="G21" s="53"/>
      <c r="H21" s="53"/>
      <c r="I21" s="53"/>
      <c r="J21" s="53"/>
      <c r="K21" s="54"/>
    </row>
    <row r="22" spans="1:11" x14ac:dyDescent="0.3">
      <c r="A22" s="42" t="str">
        <f>+Specificaties!B39</f>
        <v>Slotlaan</v>
      </c>
      <c r="B22" s="45" t="str">
        <f>+Specificaties!C39</f>
        <v>121</v>
      </c>
      <c r="C22" s="45" t="str">
        <f>+Specificaties!D39</f>
        <v>BGG</v>
      </c>
      <c r="D22" s="53"/>
      <c r="E22" s="53"/>
      <c r="F22" s="53"/>
      <c r="G22" s="53"/>
      <c r="H22" s="53"/>
      <c r="I22" s="53"/>
      <c r="J22" s="53"/>
      <c r="K22" s="54"/>
    </row>
    <row r="23" spans="1:11" x14ac:dyDescent="0.3">
      <c r="A23" s="42" t="str">
        <f>+Specificaties!B40</f>
        <v>Frobenstraat</v>
      </c>
      <c r="B23" s="45" t="str">
        <f>+Specificaties!C40</f>
        <v>8</v>
      </c>
      <c r="C23" s="45" t="str">
        <f>+Specificaties!D40</f>
        <v>3e</v>
      </c>
      <c r="D23" s="53"/>
      <c r="E23" s="53"/>
      <c r="F23" s="53"/>
      <c r="G23" s="53"/>
      <c r="H23" s="53"/>
      <c r="I23" s="53"/>
      <c r="J23" s="53"/>
      <c r="K23" s="54"/>
    </row>
    <row r="24" spans="1:11" x14ac:dyDescent="0.3">
      <c r="A24" s="42" t="str">
        <f>+Specificaties!B41</f>
        <v>Frobenstraat</v>
      </c>
      <c r="B24" s="45" t="str">
        <f>+Specificaties!C41</f>
        <v>8</v>
      </c>
      <c r="C24" s="45" t="str">
        <f>+Specificaties!D41</f>
        <v>BGG</v>
      </c>
      <c r="D24" s="53"/>
      <c r="E24" s="53"/>
      <c r="F24" s="53"/>
      <c r="G24" s="53"/>
      <c r="H24" s="53"/>
      <c r="I24" s="53"/>
      <c r="J24" s="53"/>
      <c r="K24" s="54"/>
    </row>
    <row r="25" spans="1:11" x14ac:dyDescent="0.3">
      <c r="A25" s="42" t="str">
        <f>+Specificaties!B42</f>
        <v>Frobenstraat</v>
      </c>
      <c r="B25" s="45" t="str">
        <f>+Specificaties!C42</f>
        <v>8</v>
      </c>
      <c r="C25" s="45" t="str">
        <f>+Specificaties!D42</f>
        <v>2e</v>
      </c>
      <c r="D25" s="53"/>
      <c r="E25" s="53"/>
      <c r="F25" s="53"/>
      <c r="G25" s="53"/>
      <c r="H25" s="53"/>
      <c r="I25" s="53"/>
      <c r="J25" s="53"/>
      <c r="K25" s="54"/>
    </row>
    <row r="26" spans="1:11" x14ac:dyDescent="0.3">
      <c r="A26" s="42" t="str">
        <f>+Specificaties!B43</f>
        <v>Van Hoogendorpstraat</v>
      </c>
      <c r="B26" s="45" t="str">
        <f>+Specificaties!C43</f>
        <v>50</v>
      </c>
      <c r="C26" s="45" t="str">
        <f>+Specificaties!D43</f>
        <v>1e</v>
      </c>
      <c r="D26" s="53"/>
      <c r="E26" s="53"/>
      <c r="F26" s="53"/>
      <c r="G26" s="53"/>
      <c r="H26" s="53"/>
      <c r="I26" s="53"/>
      <c r="J26" s="53"/>
      <c r="K26" s="54"/>
    </row>
    <row r="27" spans="1:11" x14ac:dyDescent="0.3">
      <c r="A27" s="42" t="str">
        <f>+Specificaties!B44</f>
        <v>Van Hoogendorpstraat</v>
      </c>
      <c r="B27" s="45" t="str">
        <f>+Specificaties!C44</f>
        <v>50</v>
      </c>
      <c r="C27" s="45" t="str">
        <f>+Specificaties!D44</f>
        <v>2e</v>
      </c>
      <c r="D27" s="53"/>
      <c r="E27" s="53"/>
      <c r="F27" s="53"/>
      <c r="G27" s="53"/>
      <c r="H27" s="53"/>
      <c r="I27" s="53"/>
      <c r="J27" s="53"/>
      <c r="K27" s="54"/>
    </row>
    <row r="28" spans="1:11" x14ac:dyDescent="0.3">
      <c r="A28" s="42" t="str">
        <f>+Specificaties!B45</f>
        <v>Van Hoogendorpstraat</v>
      </c>
      <c r="B28" s="45" t="str">
        <f>+Specificaties!C45</f>
        <v>50</v>
      </c>
      <c r="C28" s="45" t="str">
        <f>+Specificaties!D45</f>
        <v>BGG</v>
      </c>
      <c r="D28" s="53"/>
      <c r="E28" s="53"/>
      <c r="F28" s="53"/>
      <c r="G28" s="53"/>
      <c r="H28" s="53"/>
      <c r="I28" s="53"/>
      <c r="J28" s="53"/>
      <c r="K28" s="54"/>
    </row>
    <row r="29" spans="1:11" x14ac:dyDescent="0.3">
      <c r="A29" s="42" t="str">
        <f>+Specificaties!B46</f>
        <v>Electraweg</v>
      </c>
      <c r="B29" s="45" t="str">
        <f>+Specificaties!C46</f>
        <v>3</v>
      </c>
      <c r="C29" s="45" t="str">
        <f>+Specificaties!D46</f>
        <v>BGG</v>
      </c>
      <c r="D29" s="53"/>
      <c r="E29" s="53"/>
      <c r="F29" s="53"/>
      <c r="G29" s="53"/>
      <c r="H29" s="53"/>
      <c r="I29" s="53"/>
      <c r="J29" s="53"/>
      <c r="K29" s="54"/>
    </row>
    <row r="30" spans="1:11" x14ac:dyDescent="0.3">
      <c r="A30" s="42" t="str">
        <f>+Specificaties!B47</f>
        <v>Berkelsepoort</v>
      </c>
      <c r="B30" s="45" t="str">
        <f>+Specificaties!C47</f>
        <v>245</v>
      </c>
      <c r="C30" s="45" t="str">
        <f>+Specificaties!D47</f>
        <v>1e</v>
      </c>
      <c r="D30" s="53"/>
      <c r="E30" s="53"/>
      <c r="F30" s="53"/>
      <c r="G30" s="53"/>
      <c r="H30" s="53"/>
      <c r="I30" s="53"/>
      <c r="J30" s="53"/>
      <c r="K30" s="54"/>
    </row>
    <row r="31" spans="1:11" x14ac:dyDescent="0.3">
      <c r="A31" s="42" t="str">
        <f>+Specificaties!B48</f>
        <v>Breslau</v>
      </c>
      <c r="B31" s="45" t="str">
        <f>+Specificaties!C48</f>
        <v>4</v>
      </c>
      <c r="C31" s="45" t="str">
        <f>+Specificaties!D48</f>
        <v>BGG</v>
      </c>
      <c r="D31" s="53"/>
      <c r="E31" s="53"/>
      <c r="F31" s="53"/>
      <c r="G31" s="53"/>
      <c r="H31" s="53"/>
      <c r="I31" s="53"/>
      <c r="J31" s="53"/>
      <c r="K31" s="54"/>
    </row>
    <row r="32" spans="1:11" x14ac:dyDescent="0.3">
      <c r="A32" s="42" t="str">
        <f>+Specificaties!B49</f>
        <v>Brugwachter</v>
      </c>
      <c r="B32" s="45" t="str">
        <f>+Specificaties!C49</f>
        <v>12</v>
      </c>
      <c r="C32" s="45" t="str">
        <f>+Specificaties!D49</f>
        <v>1e</v>
      </c>
      <c r="D32" s="53"/>
      <c r="E32" s="53"/>
      <c r="F32" s="53"/>
      <c r="G32" s="53"/>
      <c r="H32" s="53"/>
      <c r="I32" s="53"/>
      <c r="J32" s="53"/>
      <c r="K32" s="54"/>
    </row>
    <row r="33" spans="1:11" x14ac:dyDescent="0.3">
      <c r="A33" s="42" t="str">
        <f>+Specificaties!B50</f>
        <v>Hoogstad</v>
      </c>
      <c r="B33" s="45" t="str">
        <f>+Specificaties!C50</f>
        <v>501</v>
      </c>
      <c r="C33" s="45" t="str">
        <f>+Specificaties!D50</f>
        <v>1e</v>
      </c>
      <c r="D33" s="53"/>
      <c r="E33" s="53"/>
      <c r="F33" s="53"/>
      <c r="G33" s="53"/>
      <c r="H33" s="53"/>
      <c r="I33" s="53"/>
      <c r="J33" s="53"/>
      <c r="K33" s="54"/>
    </row>
    <row r="34" spans="1:11" x14ac:dyDescent="0.3">
      <c r="A34" s="42" t="str">
        <f>+Specificaties!B51</f>
        <v>Kuyperstraat</v>
      </c>
      <c r="B34" s="45" t="str">
        <f>+Specificaties!C51</f>
        <v>25</v>
      </c>
      <c r="C34" s="45" t="str">
        <f>+Specificaties!D51</f>
        <v>BGG</v>
      </c>
      <c r="D34" s="53"/>
      <c r="E34" s="53"/>
      <c r="F34" s="53"/>
      <c r="G34" s="53"/>
      <c r="H34" s="53"/>
      <c r="I34" s="53"/>
      <c r="J34" s="53"/>
      <c r="K34" s="54"/>
    </row>
    <row r="35" spans="1:11" x14ac:dyDescent="0.3">
      <c r="A35" s="42" t="str">
        <f>+Specificaties!B52</f>
        <v>Meester Troelstrastraat</v>
      </c>
      <c r="B35" s="45" t="str">
        <f>+Specificaties!C52</f>
        <v>2</v>
      </c>
      <c r="C35" s="45" t="str">
        <f>+Specificaties!D52</f>
        <v>BGG</v>
      </c>
      <c r="D35" s="53"/>
      <c r="E35" s="53"/>
      <c r="F35" s="53"/>
      <c r="G35" s="53"/>
      <c r="H35" s="53"/>
      <c r="I35" s="53"/>
      <c r="J35" s="53"/>
      <c r="K35" s="54"/>
    </row>
    <row r="36" spans="1:11" x14ac:dyDescent="0.3">
      <c r="A36" s="42" t="str">
        <f>+Specificaties!B53</f>
        <v>Tolweg</v>
      </c>
      <c r="B36" s="45" t="str">
        <f>+Specificaties!C53</f>
        <v>45a</v>
      </c>
      <c r="C36" s="45" t="str">
        <f>+Specificaties!D53</f>
        <v>1e</v>
      </c>
      <c r="D36" s="53"/>
      <c r="E36" s="53"/>
      <c r="F36" s="53"/>
      <c r="G36" s="53"/>
      <c r="H36" s="53"/>
      <c r="I36" s="53"/>
      <c r="J36" s="53"/>
      <c r="K36" s="54"/>
    </row>
    <row r="37" spans="1:11" x14ac:dyDescent="0.3">
      <c r="A37" s="42" t="str">
        <f>+Specificaties!B54</f>
        <v>Schenkelweg</v>
      </c>
      <c r="B37" s="45" t="str">
        <f>+Specificaties!C54</f>
        <v>90</v>
      </c>
      <c r="C37" s="45" t="str">
        <f>+Specificaties!D54</f>
        <v>1e</v>
      </c>
      <c r="D37" s="53"/>
      <c r="E37" s="53"/>
      <c r="F37" s="53"/>
      <c r="G37" s="53"/>
      <c r="H37" s="53"/>
      <c r="I37" s="53"/>
      <c r="J37" s="53"/>
      <c r="K37" s="54"/>
    </row>
    <row r="38" spans="1:11" x14ac:dyDescent="0.3">
      <c r="A38" s="42" t="str">
        <f>+Specificaties!B55</f>
        <v>s Gravelandseweg</v>
      </c>
      <c r="B38" s="45" t="str">
        <f>+Specificaties!C55</f>
        <v>551</v>
      </c>
      <c r="C38" s="45" t="str">
        <f>+Specificaties!D55</f>
        <v>1e</v>
      </c>
      <c r="D38" s="53"/>
      <c r="E38" s="53"/>
      <c r="F38" s="53"/>
      <c r="G38" s="53"/>
      <c r="H38" s="53"/>
      <c r="I38" s="53"/>
      <c r="J38" s="53"/>
      <c r="K38" s="54"/>
    </row>
    <row r="39" spans="1:11" x14ac:dyDescent="0.3">
      <c r="A39" s="42" t="str">
        <f>+Specificaties!B56</f>
        <v>Mijnsherenlaan</v>
      </c>
      <c r="B39" s="45" t="str">
        <f>+Specificaties!C56</f>
        <v>180</v>
      </c>
      <c r="C39" s="45" t="str">
        <f>+Specificaties!D56</f>
        <v>1e</v>
      </c>
      <c r="D39" s="53"/>
      <c r="E39" s="53"/>
      <c r="F39" s="53"/>
      <c r="G39" s="53"/>
      <c r="H39" s="53"/>
      <c r="I39" s="53"/>
      <c r="J39" s="53"/>
      <c r="K39" s="54"/>
    </row>
    <row r="40" spans="1:11" x14ac:dyDescent="0.3">
      <c r="A40" s="42" t="str">
        <f>+Specificaties!B57</f>
        <v>Metaalhof</v>
      </c>
      <c r="B40" s="45" t="str">
        <f>+Specificaties!C57</f>
        <v>44</v>
      </c>
      <c r="C40" s="45" t="str">
        <f>+Specificaties!D57</f>
        <v>1e</v>
      </c>
      <c r="D40" s="53"/>
      <c r="E40" s="53"/>
      <c r="F40" s="53"/>
      <c r="G40" s="53"/>
      <c r="H40" s="53"/>
      <c r="I40" s="53"/>
      <c r="J40" s="53"/>
      <c r="K40" s="54"/>
    </row>
    <row r="41" spans="1:11" x14ac:dyDescent="0.3">
      <c r="A41" s="42" t="str">
        <f>+Specificaties!B58</f>
        <v>Keyenburg</v>
      </c>
      <c r="B41" s="45" t="str">
        <f>+Specificaties!C58</f>
        <v>351</v>
      </c>
      <c r="C41" s="45" t="str">
        <f>+Specificaties!D58</f>
        <v>BGG</v>
      </c>
      <c r="D41" s="53"/>
      <c r="E41" s="53"/>
      <c r="F41" s="53"/>
      <c r="G41" s="53"/>
      <c r="H41" s="53"/>
      <c r="I41" s="53"/>
      <c r="J41" s="53"/>
      <c r="K41" s="54"/>
    </row>
    <row r="42" spans="1:11" x14ac:dyDescent="0.3">
      <c r="A42" s="42" t="str">
        <f>+Specificaties!B59</f>
        <v>Ketelaarstraat</v>
      </c>
      <c r="B42" s="45" t="str">
        <f>+Specificaties!C59</f>
        <v>15</v>
      </c>
      <c r="C42" s="45" t="str">
        <f>+Specificaties!D59</f>
        <v>1e</v>
      </c>
      <c r="D42" s="53"/>
      <c r="E42" s="53"/>
      <c r="F42" s="53"/>
      <c r="G42" s="53"/>
      <c r="H42" s="53"/>
      <c r="I42" s="53"/>
      <c r="J42" s="53"/>
      <c r="K42" s="54"/>
    </row>
    <row r="43" spans="1:11" x14ac:dyDescent="0.3">
      <c r="A43" s="43" t="str">
        <f>+Specificaties!B60</f>
        <v>Groenetuin</v>
      </c>
      <c r="B43" s="46" t="str">
        <f>+Specificaties!C60</f>
        <v>321</v>
      </c>
      <c r="C43" s="46" t="str">
        <f>+Specificaties!D60</f>
        <v>BGG</v>
      </c>
      <c r="D43" s="55"/>
      <c r="E43" s="55"/>
      <c r="F43" s="55"/>
      <c r="G43" s="55"/>
      <c r="H43" s="55"/>
      <c r="I43" s="55"/>
      <c r="J43" s="55"/>
      <c r="K43" s="56"/>
    </row>
    <row r="44" spans="1:11" ht="15" thickBot="1" x14ac:dyDescent="0.35">
      <c r="A44" s="40" t="str">
        <f>+Specificaties!B61</f>
        <v>Bosland</v>
      </c>
      <c r="B44" s="47" t="str">
        <f>+Specificaties!C61</f>
        <v>30</v>
      </c>
      <c r="C44" s="47" t="str">
        <f>+Specificaties!D61</f>
        <v>1e</v>
      </c>
      <c r="D44" s="57"/>
      <c r="E44" s="57"/>
      <c r="F44" s="57"/>
      <c r="G44" s="57"/>
      <c r="H44" s="57"/>
      <c r="I44" s="57"/>
      <c r="J44" s="57"/>
      <c r="K44" s="58"/>
    </row>
  </sheetData>
  <sheetProtection algorithmName="SHA-512" hashValue="g3KnzLRlo7bStg32ltxFTfWZJAlrOA1recphaYMEQCddrwOK3+APANDIL4ATFdXJxjWQaRPLiN5DWSDI5CZ/Fw==" saltValue="zWZkY2f35Vk8UmWPsY/pZA==" spinCount="100000" sheet="1" objects="1" scenarios="1"/>
  <mergeCells count="4">
    <mergeCell ref="A8:K8"/>
    <mergeCell ref="A10:C10"/>
    <mergeCell ref="A9:E9"/>
    <mergeCell ref="F9:K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Totaal inschrijfprijs</vt:lpstr>
      <vt:lpstr>Specificaties</vt:lpstr>
      <vt:lpstr>Opties</vt:lpstr>
      <vt:lpstr>Details uitvoering</vt:lpstr>
      <vt:lpstr>'Totaal inschrijfprijs'!Afdrukbereik</vt:lpstr>
    </vt:vector>
  </TitlesOfParts>
  <Company>Veiligheidsregio Rotterdam-Rijnmond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Wittenberg - Saarloos, Mariette</dc:creator>
  <cp:lastModifiedBy>Bosch, Jan</cp:lastModifiedBy>
  <cp:lastPrinted>2024-04-23T15:20:37Z</cp:lastPrinted>
  <dcterms:created xsi:type="dcterms:W3CDTF">2017-09-14T13:04:20Z</dcterms:created>
  <dcterms:modified xsi:type="dcterms:W3CDTF">2024-06-10T07:12:52Z</dcterms:modified>
</cp:coreProperties>
</file>