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asunie.sharepoint.com/sites/20240129/Gedeelde documenten/General/03. Aanbestedingsdocumenten/Bijlagen bij tender guide/"/>
    </mc:Choice>
  </mc:AlternateContent>
  <xr:revisionPtr revIDLastSave="0" documentId="8_{50184CE1-ADCC-4BE3-8368-B3F110CCF6D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ice model" sheetId="7" r:id="rId1"/>
    <sheet name="Voorstel V01" sheetId="2" state="hidden" r:id="rId2"/>
    <sheet name="Input" sheetId="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7" l="1"/>
  <c r="K20" i="7"/>
  <c r="K21" i="7"/>
  <c r="K19" i="7"/>
  <c r="I20" i="7"/>
  <c r="I21" i="7"/>
  <c r="H20" i="7"/>
  <c r="H21" i="7"/>
  <c r="I19" i="7"/>
  <c r="H19" i="7"/>
  <c r="K16" i="7"/>
  <c r="K17" i="7"/>
  <c r="K15" i="7"/>
  <c r="I16" i="7"/>
  <c r="I17" i="7"/>
  <c r="H16" i="7"/>
  <c r="H17" i="7"/>
  <c r="I15" i="7"/>
  <c r="H15" i="7"/>
  <c r="I22" i="7" l="1"/>
  <c r="E11" i="7" s="1"/>
  <c r="H22" i="7"/>
  <c r="D11" i="7" s="1"/>
  <c r="K22" i="7"/>
  <c r="F11" i="7" s="1"/>
  <c r="G11" i="7" s="1"/>
  <c r="D42" i="1"/>
  <c r="C42" i="1"/>
  <c r="D41" i="1"/>
  <c r="C41" i="1"/>
  <c r="G10" i="1"/>
  <c r="F15" i="1"/>
  <c r="G9" i="1"/>
  <c r="G8" i="1"/>
  <c r="G7" i="1"/>
  <c r="G6" i="1"/>
  <c r="G16" i="1" s="1"/>
  <c r="G5" i="1"/>
  <c r="C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tc={00E24825-9E15-43DD-853B-EEEBF0702114}</author>
    <author>tc={A0126C45-299C-4457-B119-B52D16DFC4D6}</author>
    <author>tc={9A214BBA-9F60-453B-BF57-E930842A48FB}</author>
    <author>tc={D61BD2B1-B2A5-4EAD-982F-AF8BAD402063}</author>
  </authors>
  <commentList>
    <comment ref="J14" authorId="0" shapeId="0" xr:uid="{00E24825-9E15-43DD-853B-EEEBF070211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Your bid is only valid when it falls within the set range</t>
      </text>
    </comment>
    <comment ref="D15" authorId="1" shapeId="0" xr:uid="{A0126C45-299C-4457-B119-B52D16DFC4D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Research- and preparational work that requires limited experience. Work executed under supervision and assistance with field work.</t>
      </text>
    </comment>
    <comment ref="D16" authorId="2" shapeId="0" xr:uid="{9A214BBA-9F60-453B-BF57-E930842A48F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Research, examination, measuring and analysis. Reasonable experience required. Indication 3 - 10 years. Able to provide consultancy independently with specialistic knowledge.</t>
      </text>
    </comment>
    <comment ref="D17" authorId="3" shapeId="0" xr:uid="{D61BD2B1-B2A5-4EAD-982F-AF8BAD40206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Supervision: Final responsibility, reviews and checks reports. Adds highly specialistic knowledge and expertise. Highly experienced (&gt; 10 years)</t>
      </text>
    </comment>
  </commentList>
</comments>
</file>

<file path=xl/sharedStrings.xml><?xml version="1.0" encoding="utf-8"?>
<sst xmlns="http://schemas.openxmlformats.org/spreadsheetml/2006/main" count="323" uniqueCount="130">
  <si>
    <t>Date</t>
  </si>
  <si>
    <t>Tenderer</t>
  </si>
  <si>
    <t> </t>
  </si>
  <si>
    <t>Maximum score Price</t>
  </si>
  <si>
    <t>Service</t>
  </si>
  <si>
    <t>Weight</t>
  </si>
  <si>
    <t>Research</t>
  </si>
  <si>
    <t>up to 3 years</t>
  </si>
  <si>
    <t>Examination</t>
  </si>
  <si>
    <t>3-8 years</t>
  </si>
  <si>
    <t>Supervision</t>
  </si>
  <si>
    <t>&gt;10 years</t>
  </si>
  <si>
    <t>Sample analysis</t>
  </si>
  <si>
    <t>Liquids</t>
  </si>
  <si>
    <t>Greases/oils</t>
  </si>
  <si>
    <t>Solids</t>
  </si>
  <si>
    <t>Indexation</t>
  </si>
  <si>
    <r>
      <t xml:space="preserve">Weighted average minimum </t>
    </r>
    <r>
      <rPr>
        <b/>
        <sz val="9"/>
        <color rgb="FF000000"/>
        <rFont val="Verdana"/>
        <family val="2"/>
      </rPr>
      <t>(WAmin)</t>
    </r>
  </si>
  <si>
    <r>
      <t xml:space="preserve">Weigthed average Maximum </t>
    </r>
    <r>
      <rPr>
        <b/>
        <sz val="9"/>
        <color rgb="FF000000"/>
        <rFont val="Verdana"/>
        <family val="2"/>
      </rPr>
      <t>(WAmax)</t>
    </r>
  </si>
  <si>
    <r>
      <t xml:space="preserve">Weighted average tenderer </t>
    </r>
    <r>
      <rPr>
        <b/>
        <sz val="9"/>
        <color rgb="FF000000"/>
        <rFont val="Verdana"/>
        <family val="2"/>
      </rPr>
      <t>(WAtend.)</t>
    </r>
  </si>
  <si>
    <t>Score Price</t>
  </si>
  <si>
    <t>Required experience</t>
  </si>
  <si>
    <t>Minimum fee</t>
  </si>
  <si>
    <t>Maximum fee</t>
  </si>
  <si>
    <t>WAmin</t>
  </si>
  <si>
    <t>WAmax</t>
  </si>
  <si>
    <t>Offered fee</t>
  </si>
  <si>
    <t>WA Tenderer</t>
  </si>
  <si>
    <t>Voorstel voor berekening prijscomponent in EMVI-BPKV versie 0.1</t>
  </si>
  <si>
    <t>Tabel ROK Herberekening naar voorbeeld formule:</t>
  </si>
  <si>
    <t>Te bespreken:</t>
  </si>
  <si>
    <t>Functie</t>
  </si>
  <si>
    <t>Aantal jaren ervaring</t>
  </si>
  <si>
    <t>Minimum uurtarief</t>
  </si>
  <si>
    <t>Maximum uurtarief</t>
  </si>
  <si>
    <t>Weging</t>
  </si>
  <si>
    <t>Junior constructeur</t>
  </si>
  <si>
    <t>tot 3 jaar</t>
  </si>
  <si>
    <t>Vraag: kloppen de aantallen jaren ervaring?</t>
  </si>
  <si>
    <t>Medior constructeur</t>
  </si>
  <si>
    <t>min 3 jaar</t>
  </si>
  <si>
    <t>Vraag: kloppen de bandbreedtes van de tarieven?</t>
  </si>
  <si>
    <t>Senior constructeur</t>
  </si>
  <si>
    <t>min 7 jaar</t>
  </si>
  <si>
    <t xml:space="preserve"> Specialist/expert/leading engineer</t>
  </si>
  <si>
    <t>min 10 jaar</t>
  </si>
  <si>
    <t>Projectleider</t>
  </si>
  <si>
    <t xml:space="preserve">min 7 jaar </t>
  </si>
  <si>
    <t>Vraag: Heb je functies 5 en 6 nodig? Let op, deze tarieven zijn voor herberekeningen maar ook voor opdrachten onder perceel 3</t>
  </si>
  <si>
    <t>Projectondersteuner</t>
  </si>
  <si>
    <t>BKprijs</t>
  </si>
  <si>
    <t>Behaalde Kwaliteitswaarde voor de component Prijs</t>
  </si>
  <si>
    <t>MKprijs</t>
  </si>
  <si>
    <t>Maximale Kwaliteitswaarde voor de component Prijs zoals weergegeven in het Rekenblad BPKV</t>
  </si>
  <si>
    <t>GGinschrijving</t>
  </si>
  <si>
    <t>Gewogen gemiddelde tarief van de inschrijving.</t>
  </si>
  <si>
    <t>Het gewogen gemiddelde wordt als volgt bepaald:</t>
  </si>
  <si>
    <r>
      <rPr>
        <sz val="9"/>
        <color rgb="FFFF0000"/>
        <rFont val="Verdana"/>
        <family val="2"/>
      </rPr>
      <t xml:space="preserve">10 </t>
    </r>
    <r>
      <rPr>
        <sz val="9"/>
        <color theme="1"/>
        <rFont val="Verdana"/>
        <family val="2"/>
      </rPr>
      <t>% van het tarief Junior Constructeur zoals opgenomen op de inschrijverstaat van de Inschrijver.</t>
    </r>
  </si>
  <si>
    <t>Vraag: welke weging willen we? Moet enigszins in verhouding zijn tot de inzet/kosten op een opdracht</t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</si>
  <si>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tarief Medior Constructeur zoals opgenomen op de inschrijverstaat van de Inschrijver.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</si>
  <si>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tarief Senior Constructeur zoals opgenomen op de inschrijverstaat van de Inschrijver.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</si>
  <si>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tarief Specialist/expert/leading engineer zoals opgenomen op de inschrijverstaat van de Inschrijver.</t>
    </r>
  </si>
  <si>
    <r>
      <rPr>
        <sz val="9"/>
        <color rgb="FFFF0000"/>
        <rFont val="Verdana"/>
        <family val="2"/>
      </rPr>
      <t>10</t>
    </r>
    <r>
      <rPr>
        <sz val="9"/>
        <color theme="1"/>
        <rFont val="Verdana"/>
        <family val="2"/>
      </rPr>
      <t xml:space="preserve"> % van het tarief Projectleider zoals opgenomen op de inschrijverstaat van de Inschrijver.</t>
    </r>
  </si>
  <si>
    <r>
      <rPr>
        <sz val="9"/>
        <color rgb="FFFF0000"/>
        <rFont val="Verdana"/>
        <family val="2"/>
      </rPr>
      <t>5</t>
    </r>
    <r>
      <rPr>
        <sz val="9"/>
        <color theme="1"/>
        <rFont val="Verdana"/>
        <family val="2"/>
      </rPr>
      <t xml:space="preserve"> % van het tarief Projectondersteuner zoals opgenomen op de inschrijverstaat van de Inschrijver.</t>
    </r>
  </si>
  <si>
    <t>GGminimaal</t>
  </si>
  <si>
    <t>Gewogen gemiddelde tarief van de minimum uurtarieven</t>
  </si>
  <si>
    <r>
      <rPr>
        <sz val="9"/>
        <color rgb="FFFF0000"/>
        <rFont val="Verdana"/>
        <family val="2"/>
      </rPr>
      <t xml:space="preserve">10 </t>
    </r>
    <r>
      <rPr>
        <sz val="9"/>
        <color theme="1"/>
        <rFont val="Verdana"/>
        <family val="2"/>
      </rPr>
      <t>% van het minimum tarief van Junior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</si>
  <si>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minimum tarief van Medior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</si>
  <si>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minimum tarief van Senior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</si>
  <si>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minimum tarief van Specialist/expert/leading engineer</t>
    </r>
  </si>
  <si>
    <r>
      <rPr>
        <sz val="9"/>
        <color rgb="FFFF0000"/>
        <rFont val="Verdana"/>
        <family val="2"/>
      </rPr>
      <t>10</t>
    </r>
    <r>
      <rPr>
        <sz val="9"/>
        <color theme="1"/>
        <rFont val="Verdana"/>
        <family val="2"/>
      </rPr>
      <t xml:space="preserve"> % van het minimum tarief van Projectleider </t>
    </r>
  </si>
  <si>
    <r>
      <rPr>
        <sz val="9"/>
        <color rgb="FFFF0000"/>
        <rFont val="Verdana"/>
        <family val="2"/>
      </rPr>
      <t>5</t>
    </r>
    <r>
      <rPr>
        <sz val="9"/>
        <color theme="1"/>
        <rFont val="Verdana"/>
        <family val="2"/>
      </rPr>
      <t xml:space="preserve"> % van het minimum tarief van Projectondersteuner</t>
    </r>
  </si>
  <si>
    <t>GGminimaal = 10% x 80 + 25% x 100 + 25% x 130 + 25% x 150 + 10% x 130 + 5% x 60 = 119</t>
  </si>
  <si>
    <t>GGmaximaal</t>
  </si>
  <si>
    <t>Gewogen gemiddelde tarief van de maximum uurtarieven</t>
  </si>
  <si>
    <r>
      <rPr>
        <sz val="9"/>
        <color rgb="FFFF0000"/>
        <rFont val="Verdana"/>
        <family val="2"/>
      </rPr>
      <t xml:space="preserve">10 </t>
    </r>
    <r>
      <rPr>
        <sz val="9"/>
        <color theme="1"/>
        <rFont val="Verdana"/>
        <family val="2"/>
      </rPr>
      <t>% van het maximum tarief van Junior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</si>
  <si>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maximum tarief van Medior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</si>
  <si>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maximum tarief van Senior Constructeur</t>
    </r>
  </si>
  <si>
    <r>
      <rPr>
        <sz val="9"/>
        <color rgb="FFFF0000"/>
        <rFont val="Verdana"/>
        <family val="2"/>
      </rPr>
      <t>25</t>
    </r>
    <r>
      <rPr>
        <sz val="9"/>
        <color theme="1"/>
        <rFont val="Verdana"/>
        <family val="2"/>
      </rPr>
      <t xml:space="preserve"> % van het maximum tarief van Specialist/expert/leading engineer</t>
    </r>
  </si>
  <si>
    <r>
      <rPr>
        <sz val="9"/>
        <color rgb="FFFF0000"/>
        <rFont val="Verdana"/>
        <family val="2"/>
      </rPr>
      <t>10</t>
    </r>
    <r>
      <rPr>
        <sz val="9"/>
        <color theme="1"/>
        <rFont val="Verdana"/>
        <family val="2"/>
      </rPr>
      <t xml:space="preserve"> % van het maximum tarief van Projectleider </t>
    </r>
  </si>
  <si>
    <r>
      <rPr>
        <sz val="9"/>
        <color rgb="FFFF0000"/>
        <rFont val="Verdana"/>
        <family val="2"/>
      </rPr>
      <t>5</t>
    </r>
    <r>
      <rPr>
        <sz val="9"/>
        <color theme="1"/>
        <rFont val="Verdana"/>
        <family val="2"/>
      </rPr>
      <t xml:space="preserve"> % van het maximum tarief van Projectondersteuner</t>
    </r>
  </si>
  <si>
    <t>GGmaximaal = 10% x 100 + 25% x 130 + 25% x 160 + 25% x 180 + 10% x 160 + 5% x 80 = 147,50</t>
  </si>
  <si>
    <t>Kwaliteitswaarden in Rekenblad BPKV</t>
  </si>
  <si>
    <t>Max. kwaliteitswaarde in punten</t>
  </si>
  <si>
    <t>Vraag: welke weging willen we tussen prijs en kwaliteit?</t>
  </si>
  <si>
    <t>Kwaliteitscriterium 1 Kwaliteit en deskundigheid van de herberekeningen</t>
  </si>
  <si>
    <t>Vraag: welke weging willen we tussen kwaliteitscriteria?</t>
  </si>
  <si>
    <t>Kwaliteitscriterium 2 Capaciteit en continuïteit van dienstverlening</t>
  </si>
  <si>
    <t>Vraag: willen we de subcriteria een eigen weging geven of niet?</t>
  </si>
  <si>
    <t xml:space="preserve">Kwaliteitscriterium 3 Samenwerking </t>
  </si>
  <si>
    <t xml:space="preserve">Prijscriterium </t>
  </si>
  <si>
    <t>Totaal K+P</t>
  </si>
  <si>
    <t>Bijlage xx: Tarieven invulblad ROK Herberekening Bruggen en Viaducten</t>
  </si>
  <si>
    <t>Tarieven uit aanbestedingen van Henk ontvangen, maakt nog een opmerking over prijsstijging 6-8 procent</t>
  </si>
  <si>
    <t>Functie / ervaring</t>
  </si>
  <si>
    <t>Ondergrens tarief</t>
  </si>
  <si>
    <t>Bovengrens tarief</t>
  </si>
  <si>
    <t>Uurtarief  tbv verekening productprijzen</t>
  </si>
  <si>
    <t>Gewogen uurtarief</t>
  </si>
  <si>
    <r>
      <t xml:space="preserve">Toetser </t>
    </r>
    <r>
      <rPr>
        <sz val="11"/>
        <color rgb="FFFF0000"/>
        <rFont val="Corbel"/>
        <family val="2"/>
      </rPr>
      <t>(aparte functie aanduiding?)</t>
    </r>
  </si>
  <si>
    <t>Meer/andere functionarissen?</t>
  </si>
  <si>
    <t>Inschrijfprijs (over te nemen op het Inschrijvingsbiljet)</t>
  </si>
  <si>
    <t>Gewogen Inschrijfprijs (voor BPKV beoordeling)</t>
  </si>
  <si>
    <t>Ervaringsniveaus</t>
  </si>
  <si>
    <t>Junior constructeur: &lt;3 jaar relevante ervaring</t>
  </si>
  <si>
    <t>Medior constructeur: 3-8 jaar relevante ervaring</t>
  </si>
  <si>
    <t>Senior constructeur: 8+ jaar relevante ervaring</t>
  </si>
  <si>
    <t>Aanvullende eisen mbt opleiding?</t>
  </si>
  <si>
    <t>Nog eisen voor projectleider, projectondersteuner en toetser?</t>
  </si>
  <si>
    <t>Duiden wat we verstaan onder 'relevante ervaring'</t>
  </si>
  <si>
    <t>Welke weging willen we hanteren voor de verschillende functies</t>
  </si>
  <si>
    <t>Voorstel voorgelegd aan techneuten via e-mail :</t>
  </si>
  <si>
    <t>Ondergrens uurtarief</t>
  </si>
  <si>
    <t>Bovengrens uurtarief</t>
  </si>
  <si>
    <t>Junior constructeur &lt; 3 jaar ervaring</t>
  </si>
  <si>
    <t>Medior constructeur 3 – 8 jaar ervaring</t>
  </si>
  <si>
    <t>Senior constructeur &gt; 8 jaar ervaring</t>
  </si>
  <si>
    <t>Totaal</t>
  </si>
  <si>
    <t>Gemiddelde</t>
  </si>
  <si>
    <t>Toetsing moet gedaan worden door een Senior Constructeur. Niet nodig om dit apart op te geven.</t>
  </si>
  <si>
    <t>Wat mij betreft een prima inschatting (voor de betonsector). Er is binnen de verschillende bureaus alleen een enorme variatie in wat precies de vereisten zijn voor een junior/medior/senior, dus dat kan soms misschien lastig zijn. Het moet daarom meer gaan om ervaring dan om de term zelf (bij sommige bureau kun je – ook als schoolverlater – binnen 2 jaar al ‘senior’ zijn).</t>
  </si>
  <si>
    <t>Maar de tarieven zijn realistisch. Junior rond de 90, medior rond de 120 en senior rond de 150 e/u is wat ik zelf altijd aanhoud en dat sluit aan bij de tabel.</t>
  </si>
  <si>
    <t>Een toetser is niet een aparte functie, maar wat mij betreft altijd een senior, met bijbehorend tarief.</t>
  </si>
  <si>
    <t>Als tip: probeer niet alleen een inschatting te maken van uurtarieven, maar ook voor de berekeningen an sich. Daar zijn ook best bandbreedtes voor op te geven.</t>
  </si>
  <si>
    <t>Wel kan het goed zijn om nog de functie van specialist/expert/leading engineer  toe te voegen. Die hebben vaak een aparte rol bij ingenieursbureaus en dan ook daarbij behorende tarieven die nog wat hoger liggen als die van senior constructeurs.</t>
  </si>
  <si>
    <t>Voorbeeld uitwerking BPKV - weging uit Inkoopplan boven Europese aanbestedingsdrempel – Financieel-economische dienstverlening</t>
  </si>
  <si>
    <t>Heb je functies 5 en 6 nodig? Let op, deze tarieven zijn voor herberekeningen maar ook voor opdrachten onder perceel 3</t>
  </si>
  <si>
    <t>Indexation is possible from january 1st 2026 by the method as stated in the draft agreement</t>
  </si>
  <si>
    <t>Only fill out the yellow fields</t>
  </si>
  <si>
    <t>Price model European tender Technical Services Management and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</si>
</sst>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22" x14ac:knownFonts="1"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11"/>
      <color rgb="FFFF0000"/>
      <name val="Corbel"/>
      <family val="2"/>
    </font>
    <font>
      <sz val="9"/>
      <color theme="1"/>
      <name val="Verdana"/>
      <family val="2"/>
    </font>
    <font>
      <sz val="11"/>
      <color theme="1"/>
      <name val="Calibri"/>
      <family val="2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b/>
      <sz val="9"/>
      <color rgb="FFFF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65" fontId="0" fillId="0" borderId="1" xfId="0" applyNumberFormat="1" applyBorder="1"/>
    <xf numFmtId="0" fontId="3" fillId="0" borderId="1" xfId="0" applyFont="1" applyBorder="1" applyAlignment="1">
      <alignment wrapText="1"/>
    </xf>
    <xf numFmtId="0" fontId="2" fillId="2" borderId="5" xfId="0" applyFont="1" applyFill="1" applyBorder="1"/>
    <xf numFmtId="0" fontId="0" fillId="2" borderId="3" xfId="0" applyFill="1" applyBorder="1"/>
    <xf numFmtId="0" fontId="5" fillId="0" borderId="0" xfId="0" applyFont="1"/>
    <xf numFmtId="0" fontId="4" fillId="0" borderId="0" xfId="0" applyFont="1"/>
    <xf numFmtId="0" fontId="6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wrapText="1"/>
    </xf>
    <xf numFmtId="0" fontId="11" fillId="0" borderId="0" xfId="0" applyFont="1"/>
    <xf numFmtId="0" fontId="0" fillId="0" borderId="0" xfId="0" applyAlignment="1">
      <alignment horizontal="center"/>
    </xf>
    <xf numFmtId="0" fontId="12" fillId="3" borderId="0" xfId="0" applyFont="1" applyFill="1"/>
    <xf numFmtId="0" fontId="12" fillId="4" borderId="0" xfId="0" applyFont="1" applyFill="1"/>
    <xf numFmtId="0" fontId="15" fillId="0" borderId="12" xfId="0" applyFont="1" applyBorder="1" applyAlignment="1">
      <alignment wrapText="1"/>
    </xf>
    <xf numFmtId="0" fontId="15" fillId="6" borderId="19" xfId="0" applyFont="1" applyFill="1" applyBorder="1" applyAlignment="1">
      <alignment wrapText="1"/>
    </xf>
    <xf numFmtId="0" fontId="15" fillId="6" borderId="12" xfId="0" applyFont="1" applyFill="1" applyBorder="1" applyAlignment="1">
      <alignment wrapText="1"/>
    </xf>
    <xf numFmtId="0" fontId="18" fillId="6" borderId="11" xfId="0" applyFont="1" applyFill="1" applyBorder="1" applyAlignment="1">
      <alignment wrapText="1"/>
    </xf>
    <xf numFmtId="0" fontId="18" fillId="6" borderId="22" xfId="0" applyFont="1" applyFill="1" applyBorder="1" applyAlignment="1">
      <alignment wrapText="1"/>
    </xf>
    <xf numFmtId="0" fontId="18" fillId="6" borderId="23" xfId="0" applyFont="1" applyFill="1" applyBorder="1" applyAlignment="1">
      <alignment wrapText="1"/>
    </xf>
    <xf numFmtId="9" fontId="15" fillId="6" borderId="12" xfId="0" applyNumberFormat="1" applyFont="1" applyFill="1" applyBorder="1" applyAlignment="1">
      <alignment wrapText="1"/>
    </xf>
    <xf numFmtId="0" fontId="12" fillId="6" borderId="12" xfId="0" applyFont="1" applyFill="1" applyBorder="1"/>
    <xf numFmtId="0" fontId="12" fillId="6" borderId="11" xfId="0" applyFont="1" applyFill="1" applyBorder="1"/>
    <xf numFmtId="0" fontId="12" fillId="7" borderId="18" xfId="0" applyFont="1" applyFill="1" applyBorder="1"/>
    <xf numFmtId="0" fontId="12" fillId="7" borderId="24" xfId="0" applyFont="1" applyFill="1" applyBorder="1"/>
    <xf numFmtId="0" fontId="15" fillId="4" borderId="0" xfId="0" applyFont="1" applyFill="1" applyAlignment="1">
      <alignment wrapText="1"/>
    </xf>
    <xf numFmtId="0" fontId="18" fillId="4" borderId="0" xfId="0" applyFont="1" applyFill="1" applyAlignment="1">
      <alignment wrapText="1"/>
    </xf>
    <xf numFmtId="0" fontId="15" fillId="6" borderId="1" xfId="0" applyFont="1" applyFill="1" applyBorder="1" applyAlignment="1">
      <alignment wrapText="1"/>
    </xf>
    <xf numFmtId="0" fontId="18" fillId="6" borderId="25" xfId="0" applyFont="1" applyFill="1" applyBorder="1" applyAlignment="1">
      <alignment wrapText="1"/>
    </xf>
    <xf numFmtId="0" fontId="18" fillId="6" borderId="26" xfId="0" applyFont="1" applyFill="1" applyBorder="1" applyAlignment="1">
      <alignment wrapText="1"/>
    </xf>
    <xf numFmtId="9" fontId="15" fillId="6" borderId="17" xfId="0" applyNumberFormat="1" applyFont="1" applyFill="1" applyBorder="1" applyAlignment="1">
      <alignment wrapText="1"/>
    </xf>
    <xf numFmtId="0" fontId="12" fillId="6" borderId="17" xfId="0" applyFont="1" applyFill="1" applyBorder="1"/>
    <xf numFmtId="0" fontId="12" fillId="6" borderId="3" xfId="0" applyFont="1" applyFill="1" applyBorder="1"/>
    <xf numFmtId="0" fontId="12" fillId="7" borderId="27" xfId="0" applyFont="1" applyFill="1" applyBorder="1"/>
    <xf numFmtId="0" fontId="18" fillId="6" borderId="28" xfId="0" applyFont="1" applyFill="1" applyBorder="1" applyAlignment="1">
      <alignment wrapText="1"/>
    </xf>
    <xf numFmtId="0" fontId="18" fillId="6" borderId="16" xfId="0" applyFont="1" applyFill="1" applyBorder="1" applyAlignment="1">
      <alignment wrapText="1"/>
    </xf>
    <xf numFmtId="0" fontId="12" fillId="4" borderId="15" xfId="0" applyFont="1" applyFill="1" applyBorder="1"/>
    <xf numFmtId="9" fontId="12" fillId="4" borderId="15" xfId="0" applyNumberFormat="1" applyFont="1" applyFill="1" applyBorder="1"/>
    <xf numFmtId="0" fontId="12" fillId="4" borderId="16" xfId="0" applyFont="1" applyFill="1" applyBorder="1"/>
    <xf numFmtId="0" fontId="12" fillId="4" borderId="0" xfId="0" applyFont="1" applyFill="1" applyAlignment="1">
      <alignment wrapText="1"/>
    </xf>
    <xf numFmtId="0" fontId="19" fillId="6" borderId="19" xfId="0" applyFont="1" applyFill="1" applyBorder="1" applyAlignment="1">
      <alignment vertical="center" wrapText="1"/>
    </xf>
    <xf numFmtId="0" fontId="16" fillId="5" borderId="17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5" borderId="20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7" fillId="5" borderId="17" xfId="0" applyFont="1" applyFill="1" applyBorder="1" applyAlignment="1">
      <alignment vertical="center"/>
    </xf>
    <xf numFmtId="0" fontId="13" fillId="5" borderId="7" xfId="0" applyFont="1" applyFill="1" applyBorder="1" applyAlignment="1">
      <alignment vertical="center" wrapText="1"/>
    </xf>
    <xf numFmtId="0" fontId="13" fillId="5" borderId="17" xfId="0" applyFont="1" applyFill="1" applyBorder="1" applyAlignment="1">
      <alignment vertical="center" wrapText="1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2" fillId="12" borderId="1" xfId="0" applyFont="1" applyFill="1" applyBorder="1" applyAlignment="1">
      <alignment wrapText="1"/>
    </xf>
    <xf numFmtId="0" fontId="12" fillId="7" borderId="1" xfId="0" applyFont="1" applyFill="1" applyBorder="1"/>
    <xf numFmtId="0" fontId="20" fillId="4" borderId="0" xfId="0" applyFont="1" applyFill="1" applyAlignment="1">
      <alignment vertical="center"/>
    </xf>
    <xf numFmtId="0" fontId="12" fillId="12" borderId="1" xfId="0" applyFont="1" applyFill="1" applyBorder="1" applyAlignment="1">
      <alignment vertical="top" wrapText="1"/>
    </xf>
    <xf numFmtId="0" fontId="12" fillId="12" borderId="17" xfId="0" applyFont="1" applyFill="1" applyBorder="1" applyAlignment="1">
      <alignment vertical="top" wrapText="1"/>
    </xf>
    <xf numFmtId="0" fontId="12" fillId="12" borderId="3" xfId="0" applyFont="1" applyFill="1" applyBorder="1" applyAlignment="1">
      <alignment vertical="top" wrapText="1"/>
    </xf>
    <xf numFmtId="0" fontId="12" fillId="9" borderId="19" xfId="0" applyFont="1" applyFill="1" applyBorder="1"/>
    <xf numFmtId="0" fontId="12" fillId="9" borderId="12" xfId="0" applyFont="1" applyFill="1" applyBorder="1"/>
    <xf numFmtId="0" fontId="12" fillId="9" borderId="11" xfId="0" applyFont="1" applyFill="1" applyBorder="1"/>
    <xf numFmtId="0" fontId="17" fillId="12" borderId="32" xfId="0" applyFont="1" applyFill="1" applyBorder="1" applyAlignment="1">
      <alignment vertical="top" wrapText="1"/>
    </xf>
    <xf numFmtId="0" fontId="0" fillId="10" borderId="31" xfId="0" applyFill="1" applyBorder="1" applyAlignment="1">
      <alignment wrapText="1"/>
    </xf>
    <xf numFmtId="0" fontId="0" fillId="11" borderId="31" xfId="0" applyFill="1" applyBorder="1" applyAlignment="1">
      <alignment horizontal="left" vertical="top"/>
    </xf>
    <xf numFmtId="0" fontId="14" fillId="8" borderId="13" xfId="0" applyFont="1" applyFill="1" applyBorder="1" applyProtection="1"/>
    <xf numFmtId="0" fontId="20" fillId="4" borderId="29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wrapText="1"/>
    </xf>
    <xf numFmtId="0" fontId="15" fillId="6" borderId="26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4" borderId="0" xfId="0" applyFont="1" applyFill="1" applyBorder="1" applyAlignment="1">
      <alignment horizontal="center" vertical="center"/>
    </xf>
    <xf numFmtId="0" fontId="12" fillId="12" borderId="19" xfId="0" applyFont="1" applyFill="1" applyBorder="1" applyAlignment="1">
      <alignment wrapText="1"/>
    </xf>
    <xf numFmtId="0" fontId="12" fillId="7" borderId="19" xfId="0" applyFont="1" applyFill="1" applyBorder="1"/>
    <xf numFmtId="0" fontId="13" fillId="12" borderId="29" xfId="0" applyFont="1" applyFill="1" applyBorder="1" applyAlignment="1">
      <alignment horizontal="center" vertical="center"/>
    </xf>
    <xf numFmtId="0" fontId="13" fillId="12" borderId="1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7</xdr:row>
      <xdr:rowOff>0</xdr:rowOff>
    </xdr:from>
    <xdr:to>
      <xdr:col>9</xdr:col>
      <xdr:colOff>361950</xdr:colOff>
      <xdr:row>8</xdr:row>
      <xdr:rowOff>133350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1567455-59F3-581E-6AAF-A3F9F094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399" y="1704975"/>
          <a:ext cx="6276976" cy="5143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12</xdr:row>
      <xdr:rowOff>104775</xdr:rowOff>
    </xdr:from>
    <xdr:to>
      <xdr:col>6</xdr:col>
      <xdr:colOff>858742</xdr:colOff>
      <xdr:row>21</xdr:row>
      <xdr:rowOff>104614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2686050"/>
          <a:ext cx="7114286" cy="12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609600</xdr:colOff>
      <xdr:row>2</xdr:row>
      <xdr:rowOff>123826</xdr:rowOff>
    </xdr:from>
    <xdr:to>
      <xdr:col>11</xdr:col>
      <xdr:colOff>551921</xdr:colOff>
      <xdr:row>4</xdr:row>
      <xdr:rowOff>151605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9850" y="447676"/>
          <a:ext cx="2009246" cy="742154"/>
        </a:xfrm>
        <a:prstGeom prst="rect">
          <a:avLst/>
        </a:prstGeom>
      </xdr:spPr>
    </xdr:pic>
    <xdr:clientData/>
  </xdr:twoCellAnchor>
  <xdr:twoCellAnchor editAs="oneCell">
    <xdr:from>
      <xdr:col>8</xdr:col>
      <xdr:colOff>300874</xdr:colOff>
      <xdr:row>5</xdr:row>
      <xdr:rowOff>128546</xdr:rowOff>
    </xdr:from>
    <xdr:to>
      <xdr:col>10</xdr:col>
      <xdr:colOff>237167</xdr:colOff>
      <xdr:row>15</xdr:row>
      <xdr:rowOff>161925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5324" y="1357271"/>
          <a:ext cx="3498643" cy="1938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6</xdr:col>
      <xdr:colOff>484837</xdr:colOff>
      <xdr:row>88</xdr:row>
      <xdr:rowOff>85021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15475"/>
          <a:ext cx="7504762" cy="5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5</xdr:col>
      <xdr:colOff>1218324</xdr:colOff>
      <xdr:row>114</xdr:row>
      <xdr:rowOff>18744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885920"/>
          <a:ext cx="6971424" cy="24800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5</xdr:col>
      <xdr:colOff>732609</xdr:colOff>
      <xdr:row>144</xdr:row>
      <xdr:rowOff>37577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945100"/>
          <a:ext cx="6523809" cy="41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8</xdr:col>
      <xdr:colOff>1284551</xdr:colOff>
      <xdr:row>169</xdr:row>
      <xdr:rowOff>75762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2231350"/>
          <a:ext cx="10590476" cy="3504762"/>
        </a:xfrm>
        <a:prstGeom prst="rect">
          <a:avLst/>
        </a:prstGeom>
      </xdr:spPr>
    </xdr:pic>
    <xdr:clientData/>
  </xdr:twoCellAnchor>
  <xdr:twoCellAnchor editAs="oneCell">
    <xdr:from>
      <xdr:col>6</xdr:col>
      <xdr:colOff>1219200</xdr:colOff>
      <xdr:row>73</xdr:row>
      <xdr:rowOff>66675</xdr:rowOff>
    </xdr:from>
    <xdr:to>
      <xdr:col>13</xdr:col>
      <xdr:colOff>427736</xdr:colOff>
      <xdr:row>82</xdr:row>
      <xdr:rowOff>66514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39125" y="14992350"/>
          <a:ext cx="7114286" cy="128571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üschen B. (Bart)" id="{DD6E068B-1BF8-4F48-ACFC-9EEDB4EBBE0B}" userId="S::B.Luschen@gasunie.nl::851fa96b-e33e-465f-abdb-9501322632b7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4" dT="2024-09-25T11:11:21.57" personId="{DD6E068B-1BF8-4F48-ACFC-9EEDB4EBBE0B}" id="{00E24825-9E15-43DD-853B-EEEBF0702114}">
    <text>Your bid is only valid when it falls within the set range</text>
  </threadedComment>
  <threadedComment ref="D15" dT="2024-08-09T07:49:17.17" personId="{DD6E068B-1BF8-4F48-ACFC-9EEDB4EBBE0B}" id="{A0126C45-299C-4457-B119-B52D16DFC4D6}">
    <text>Research- and preparational work that requires limited experience. Work executed under supervision and assistance with field work.</text>
  </threadedComment>
  <threadedComment ref="D16" dT="2024-08-09T07:49:41.00" personId="{DD6E068B-1BF8-4F48-ACFC-9EEDB4EBBE0B}" id="{9A214BBA-9F60-453B-BF57-E930842A48FB}">
    <text>Research, examination, measuring and analysis. Reasonable experience required. Indication 3 - 10 years. Able to provide consultancy independently with specialistic knowledge.</text>
  </threadedComment>
  <threadedComment ref="D17" dT="2024-08-09T07:49:59.48" personId="{DD6E068B-1BF8-4F48-ACFC-9EEDB4EBBE0B}" id="{D61BD2B1-B2A5-4EAD-982F-AF8BAD402063}">
    <text>Supervision: Final responsibility, reviews and checks reports. Adds highly specialistic knowledge and expertise. Highly experienced (&gt; 10 years)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6A0F-7F3D-4F3D-8124-E38D53D617A0}">
  <dimension ref="A1:N25"/>
  <sheetViews>
    <sheetView tabSelected="1" zoomScale="130" zoomScaleNormal="130" workbookViewId="0">
      <selection activeCell="T25" sqref="T25"/>
    </sheetView>
  </sheetViews>
  <sheetFormatPr defaultRowHeight="11.25" x14ac:dyDescent="0.15"/>
  <cols>
    <col min="1" max="1" width="9" style="47"/>
    <col min="2" max="2" width="8" style="47" bestFit="1" customWidth="1"/>
    <col min="3" max="3" width="17.375" style="47" customWidth="1"/>
    <col min="4" max="4" width="12.625" style="47" customWidth="1"/>
    <col min="5" max="5" width="10.25" style="47" customWidth="1"/>
    <col min="6" max="6" width="10.375" style="47" customWidth="1"/>
    <col min="7" max="9" width="9" style="47"/>
    <col min="10" max="10" width="14.5" style="47" customWidth="1"/>
    <col min="11" max="11" width="10.5" style="47" customWidth="1"/>
    <col min="12" max="13" width="9" style="47"/>
    <col min="14" max="14" width="27.375" style="47" customWidth="1"/>
    <col min="15" max="16384" width="9" style="47"/>
  </cols>
  <sheetData>
    <row r="1" spans="1:14" ht="25.5" customHeight="1" thickBot="1" x14ac:dyDescent="0.2">
      <c r="A1" s="48" t="s">
        <v>2</v>
      </c>
      <c r="B1" s="48" t="s">
        <v>2</v>
      </c>
      <c r="C1" s="48" t="s">
        <v>2</v>
      </c>
      <c r="D1" s="48" t="s">
        <v>2</v>
      </c>
      <c r="E1" s="48" t="s">
        <v>2</v>
      </c>
      <c r="F1" s="48" t="s">
        <v>2</v>
      </c>
      <c r="G1" s="48" t="s">
        <v>2</v>
      </c>
      <c r="H1" s="48" t="s">
        <v>2</v>
      </c>
      <c r="I1" s="48" t="s">
        <v>2</v>
      </c>
      <c r="J1" s="48" t="s">
        <v>2</v>
      </c>
      <c r="K1" s="48" t="s">
        <v>2</v>
      </c>
      <c r="L1" s="48" t="s">
        <v>2</v>
      </c>
      <c r="M1" s="48" t="s">
        <v>2</v>
      </c>
    </row>
    <row r="2" spans="1:14" ht="39.75" customHeight="1" thickBot="1" x14ac:dyDescent="0.2">
      <c r="A2" s="48"/>
      <c r="B2" s="87"/>
      <c r="C2" s="98" t="s">
        <v>129</v>
      </c>
      <c r="D2" s="99"/>
      <c r="E2" s="99"/>
      <c r="F2" s="99"/>
      <c r="G2" s="99"/>
      <c r="H2" s="99"/>
      <c r="I2" s="99"/>
      <c r="J2" s="99"/>
      <c r="K2" s="100"/>
      <c r="L2" s="48"/>
      <c r="M2" s="48"/>
    </row>
    <row r="3" spans="1:14" ht="39.75" customHeight="1" thickBot="1" x14ac:dyDescent="0.2">
      <c r="A3" s="48"/>
      <c r="B3" s="87"/>
      <c r="C3" s="107"/>
      <c r="D3" s="107"/>
      <c r="E3" s="107"/>
      <c r="F3" s="107"/>
      <c r="G3" s="107"/>
      <c r="H3" s="107"/>
      <c r="I3" s="107"/>
      <c r="J3" s="107"/>
      <c r="K3" s="107"/>
      <c r="L3" s="48"/>
      <c r="M3" s="48"/>
    </row>
    <row r="4" spans="1:14" ht="19.5" customHeight="1" thickBot="1" x14ac:dyDescent="0.2">
      <c r="A4" s="48"/>
      <c r="B4" s="48"/>
      <c r="C4" s="110" t="s">
        <v>128</v>
      </c>
      <c r="D4" s="111"/>
      <c r="E4" s="48"/>
      <c r="F4" s="48"/>
      <c r="G4" s="48"/>
      <c r="H4" s="48"/>
      <c r="I4" s="48"/>
      <c r="J4" s="48"/>
      <c r="K4" s="48"/>
      <c r="L4" s="48"/>
      <c r="M4" s="48"/>
    </row>
    <row r="5" spans="1:14" ht="18" customHeight="1" x14ac:dyDescent="0.15">
      <c r="A5" s="48"/>
      <c r="C5" s="108" t="s">
        <v>0</v>
      </c>
      <c r="D5" s="109"/>
      <c r="E5" s="48"/>
      <c r="F5" s="48"/>
      <c r="G5" s="48"/>
      <c r="H5" s="48"/>
      <c r="I5" s="48"/>
      <c r="J5" s="48"/>
      <c r="K5" s="48"/>
      <c r="L5" s="48"/>
      <c r="M5" s="48"/>
    </row>
    <row r="6" spans="1:14" ht="15" customHeight="1" x14ac:dyDescent="0.15">
      <c r="A6" s="48"/>
      <c r="C6" s="85" t="s">
        <v>1</v>
      </c>
      <c r="D6" s="86"/>
      <c r="E6" s="48"/>
      <c r="F6" s="48"/>
      <c r="G6" s="48"/>
      <c r="H6" s="48"/>
      <c r="I6" s="48"/>
      <c r="J6" s="48"/>
      <c r="K6" s="48"/>
      <c r="L6" s="48"/>
      <c r="M6" s="48"/>
    </row>
    <row r="7" spans="1:14" ht="16.5" customHeight="1" x14ac:dyDescent="0.1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4" ht="30" customHeight="1" x14ac:dyDescent="0.15">
      <c r="A8" s="48" t="s">
        <v>2</v>
      </c>
      <c r="B8" s="48" t="s">
        <v>2</v>
      </c>
      <c r="C8" s="48"/>
      <c r="D8" s="48"/>
      <c r="E8" s="48"/>
      <c r="F8" s="48"/>
      <c r="G8" s="48"/>
      <c r="H8" s="48" t="s">
        <v>2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</row>
    <row r="9" spans="1:14" ht="30.75" customHeight="1" thickBot="1" x14ac:dyDescent="0.2">
      <c r="A9" s="48" t="s">
        <v>2</v>
      </c>
      <c r="B9" s="48" t="s">
        <v>2</v>
      </c>
      <c r="C9" s="48"/>
      <c r="D9" s="48"/>
      <c r="E9" s="48"/>
      <c r="F9" s="48"/>
      <c r="G9" s="48"/>
      <c r="H9" s="48" t="s">
        <v>2</v>
      </c>
      <c r="I9" s="48" t="s">
        <v>2</v>
      </c>
      <c r="J9" s="48" t="s">
        <v>2</v>
      </c>
      <c r="K9" s="48" t="s">
        <v>2</v>
      </c>
      <c r="L9" s="48" t="s">
        <v>2</v>
      </c>
      <c r="M9" s="48" t="s">
        <v>2</v>
      </c>
    </row>
    <row r="10" spans="1:14" ht="45.75" thickBot="1" x14ac:dyDescent="0.2">
      <c r="A10" s="48" t="s">
        <v>2</v>
      </c>
      <c r="B10" s="48" t="s">
        <v>2</v>
      </c>
      <c r="C10" s="88" t="s">
        <v>3</v>
      </c>
      <c r="D10" s="89" t="s">
        <v>17</v>
      </c>
      <c r="E10" s="89" t="s">
        <v>18</v>
      </c>
      <c r="F10" s="90" t="s">
        <v>19</v>
      </c>
      <c r="G10" s="94" t="s">
        <v>20</v>
      </c>
      <c r="H10" s="48" t="s">
        <v>2</v>
      </c>
      <c r="I10" s="48" t="s">
        <v>2</v>
      </c>
      <c r="J10" s="48" t="s">
        <v>2</v>
      </c>
      <c r="K10" s="48" t="s">
        <v>2</v>
      </c>
      <c r="L10" s="48" t="s">
        <v>2</v>
      </c>
      <c r="M10" s="48" t="s">
        <v>2</v>
      </c>
    </row>
    <row r="11" spans="1:14" ht="12" thickBot="1" x14ac:dyDescent="0.2">
      <c r="A11" s="48" t="s">
        <v>2</v>
      </c>
      <c r="B11" s="48" t="s">
        <v>2</v>
      </c>
      <c r="C11" s="91">
        <v>30</v>
      </c>
      <c r="D11" s="92">
        <f>H22</f>
        <v>196</v>
      </c>
      <c r="E11" s="92">
        <f>I22</f>
        <v>244.85</v>
      </c>
      <c r="F11" s="93">
        <f>K22</f>
        <v>0</v>
      </c>
      <c r="G11" s="97">
        <f>C11-((F11-D11)/(E11-D11))*C11</f>
        <v>150.3684749232344</v>
      </c>
      <c r="H11" s="48" t="s">
        <v>2</v>
      </c>
      <c r="I11" s="48" t="s">
        <v>2</v>
      </c>
      <c r="J11" s="48" t="s">
        <v>2</v>
      </c>
      <c r="K11" s="48" t="s">
        <v>2</v>
      </c>
      <c r="L11" s="48" t="s">
        <v>2</v>
      </c>
      <c r="M11" s="48" t="s">
        <v>2</v>
      </c>
    </row>
    <row r="12" spans="1:14" x14ac:dyDescent="0.15">
      <c r="A12" s="48" t="s">
        <v>2</v>
      </c>
      <c r="B12" s="48" t="s">
        <v>2</v>
      </c>
      <c r="C12" s="48" t="s">
        <v>2</v>
      </c>
      <c r="D12" s="48" t="s">
        <v>2</v>
      </c>
      <c r="E12" s="48" t="s">
        <v>2</v>
      </c>
      <c r="F12" s="48" t="s">
        <v>2</v>
      </c>
      <c r="G12" s="48" t="s">
        <v>2</v>
      </c>
      <c r="H12" s="48" t="s">
        <v>2</v>
      </c>
      <c r="I12" s="48" t="s">
        <v>2</v>
      </c>
      <c r="J12" s="48" t="s">
        <v>2</v>
      </c>
      <c r="K12" s="48" t="s">
        <v>2</v>
      </c>
      <c r="L12" s="48" t="s">
        <v>2</v>
      </c>
      <c r="M12" s="48" t="s">
        <v>2</v>
      </c>
    </row>
    <row r="13" spans="1:14" x14ac:dyDescent="0.15">
      <c r="A13" s="48" t="s">
        <v>2</v>
      </c>
      <c r="B13" s="48" t="s">
        <v>2</v>
      </c>
      <c r="C13" s="48" t="s">
        <v>2</v>
      </c>
      <c r="D13" s="48" t="s">
        <v>2</v>
      </c>
      <c r="E13" s="48" t="s">
        <v>2</v>
      </c>
      <c r="F13" s="48" t="s">
        <v>2</v>
      </c>
      <c r="G13" s="48" t="s">
        <v>2</v>
      </c>
      <c r="H13" s="48" t="s">
        <v>2</v>
      </c>
      <c r="I13" s="48" t="s">
        <v>2</v>
      </c>
      <c r="J13" s="48" t="s">
        <v>2</v>
      </c>
      <c r="K13" s="48" t="s">
        <v>2</v>
      </c>
      <c r="L13" s="48" t="s">
        <v>2</v>
      </c>
      <c r="M13" s="48" t="s">
        <v>2</v>
      </c>
    </row>
    <row r="14" spans="1:14" ht="25.5" x14ac:dyDescent="0.2">
      <c r="A14" s="48" t="s">
        <v>2</v>
      </c>
      <c r="B14" s="49" t="s">
        <v>2</v>
      </c>
      <c r="C14" s="76" t="s">
        <v>4</v>
      </c>
      <c r="D14" s="77" t="s">
        <v>21</v>
      </c>
      <c r="E14" s="78" t="s">
        <v>22</v>
      </c>
      <c r="F14" s="79" t="s">
        <v>23</v>
      </c>
      <c r="G14" s="76" t="s">
        <v>5</v>
      </c>
      <c r="H14" s="80" t="s">
        <v>24</v>
      </c>
      <c r="I14" s="80" t="s">
        <v>25</v>
      </c>
      <c r="J14" s="81" t="s">
        <v>26</v>
      </c>
      <c r="K14" s="82" t="s">
        <v>27</v>
      </c>
      <c r="L14" s="48" t="s">
        <v>2</v>
      </c>
      <c r="M14" s="48"/>
    </row>
    <row r="15" spans="1:14" ht="15.75" customHeight="1" x14ac:dyDescent="0.2">
      <c r="A15" s="48" t="s">
        <v>2</v>
      </c>
      <c r="B15" s="50">
        <v>1</v>
      </c>
      <c r="C15" s="51" t="s">
        <v>6</v>
      </c>
      <c r="D15" s="52" t="s">
        <v>7</v>
      </c>
      <c r="E15" s="53">
        <v>110</v>
      </c>
      <c r="F15" s="54">
        <v>140</v>
      </c>
      <c r="G15" s="55">
        <v>0.14000000000000001</v>
      </c>
      <c r="H15" s="56">
        <f>E15*G15</f>
        <v>15.400000000000002</v>
      </c>
      <c r="I15" s="57">
        <f>F15*G15</f>
        <v>19.600000000000001</v>
      </c>
      <c r="J15" s="58">
        <v>0</v>
      </c>
      <c r="K15" s="56">
        <f>J15*G15</f>
        <v>0</v>
      </c>
      <c r="L15" s="48" t="s">
        <v>2</v>
      </c>
      <c r="M15" s="48"/>
      <c r="N15" s="83"/>
    </row>
    <row r="16" spans="1:14" ht="12.75" x14ac:dyDescent="0.2">
      <c r="A16" s="48" t="s">
        <v>2</v>
      </c>
      <c r="B16" s="50">
        <v>2</v>
      </c>
      <c r="C16" s="51" t="s">
        <v>8</v>
      </c>
      <c r="D16" s="52" t="s">
        <v>9</v>
      </c>
      <c r="E16" s="53">
        <v>140</v>
      </c>
      <c r="F16" s="54">
        <v>175</v>
      </c>
      <c r="G16" s="55">
        <v>0.49</v>
      </c>
      <c r="H16" s="56">
        <f t="shared" ref="H16:H17" si="0">E16*G16</f>
        <v>68.599999999999994</v>
      </c>
      <c r="I16" s="57">
        <f t="shared" ref="I16:I17" si="1">F16*G16</f>
        <v>85.75</v>
      </c>
      <c r="J16" s="59">
        <v>0</v>
      </c>
      <c r="K16" s="56">
        <f t="shared" ref="K16:K17" si="2">J16*G16</f>
        <v>0</v>
      </c>
      <c r="L16" s="48" t="s">
        <v>2</v>
      </c>
      <c r="M16" s="48" t="s">
        <v>2</v>
      </c>
    </row>
    <row r="17" spans="1:13" ht="14.25" customHeight="1" x14ac:dyDescent="0.2">
      <c r="A17" s="48" t="s">
        <v>2</v>
      </c>
      <c r="B17" s="50">
        <v>3</v>
      </c>
      <c r="C17" s="51" t="s">
        <v>10</v>
      </c>
      <c r="D17" s="52" t="s">
        <v>11</v>
      </c>
      <c r="E17" s="53">
        <v>175</v>
      </c>
      <c r="F17" s="54">
        <v>225</v>
      </c>
      <c r="G17" s="55">
        <v>0.34</v>
      </c>
      <c r="H17" s="56">
        <f t="shared" si="0"/>
        <v>59.500000000000007</v>
      </c>
      <c r="I17" s="57">
        <f t="shared" si="1"/>
        <v>76.5</v>
      </c>
      <c r="J17" s="86">
        <v>0</v>
      </c>
      <c r="K17" s="56">
        <f t="shared" si="2"/>
        <v>0</v>
      </c>
      <c r="L17" s="48" t="s">
        <v>2</v>
      </c>
      <c r="M17" s="48" t="s">
        <v>2</v>
      </c>
    </row>
    <row r="18" spans="1:13" ht="12.75" x14ac:dyDescent="0.2">
      <c r="A18" s="48" t="s">
        <v>2</v>
      </c>
      <c r="B18" s="60" t="s">
        <v>2</v>
      </c>
      <c r="C18" s="75" t="s">
        <v>12</v>
      </c>
      <c r="D18" s="61" t="s">
        <v>2</v>
      </c>
      <c r="E18" s="61" t="s">
        <v>2</v>
      </c>
      <c r="F18" s="61" t="s">
        <v>2</v>
      </c>
      <c r="G18" s="60" t="s">
        <v>2</v>
      </c>
      <c r="H18" s="48" t="s">
        <v>2</v>
      </c>
      <c r="I18" s="48" t="s">
        <v>2</v>
      </c>
      <c r="J18" s="48"/>
      <c r="K18" s="48" t="s">
        <v>2</v>
      </c>
      <c r="L18" s="48" t="s">
        <v>2</v>
      </c>
      <c r="M18" s="48" t="s">
        <v>2</v>
      </c>
    </row>
    <row r="19" spans="1:13" ht="12.75" x14ac:dyDescent="0.2">
      <c r="A19" s="48" t="s">
        <v>2</v>
      </c>
      <c r="B19" s="62">
        <v>4</v>
      </c>
      <c r="C19" s="101" t="s">
        <v>13</v>
      </c>
      <c r="D19" s="102"/>
      <c r="E19" s="63">
        <v>1750</v>
      </c>
      <c r="F19" s="64">
        <v>2100</v>
      </c>
      <c r="G19" s="65">
        <v>0.01</v>
      </c>
      <c r="H19" s="66">
        <f>E19*G19</f>
        <v>17.5</v>
      </c>
      <c r="I19" s="67">
        <f>F19*G19</f>
        <v>21</v>
      </c>
      <c r="J19" s="68">
        <v>0</v>
      </c>
      <c r="K19" s="66">
        <f>J19*G19</f>
        <v>0</v>
      </c>
      <c r="L19" s="48" t="s">
        <v>2</v>
      </c>
      <c r="M19" s="48" t="s">
        <v>2</v>
      </c>
    </row>
    <row r="20" spans="1:13" ht="12.75" x14ac:dyDescent="0.2">
      <c r="A20" s="48" t="s">
        <v>2</v>
      </c>
      <c r="B20" s="50">
        <v>5</v>
      </c>
      <c r="C20" s="101" t="s">
        <v>14</v>
      </c>
      <c r="D20" s="102"/>
      <c r="E20" s="53">
        <v>1750</v>
      </c>
      <c r="F20" s="54">
        <v>2100</v>
      </c>
      <c r="G20" s="55">
        <v>0.01</v>
      </c>
      <c r="H20" s="66">
        <f t="shared" ref="H20:H21" si="3">E20*G20</f>
        <v>17.5</v>
      </c>
      <c r="I20" s="67">
        <f t="shared" ref="I20:I21" si="4">F20*G20</f>
        <v>21</v>
      </c>
      <c r="J20" s="59">
        <v>0</v>
      </c>
      <c r="K20" s="66">
        <f t="shared" ref="K20:K21" si="5">J20*G20</f>
        <v>0</v>
      </c>
      <c r="L20" s="48" t="s">
        <v>2</v>
      </c>
      <c r="M20" s="48" t="s">
        <v>2</v>
      </c>
    </row>
    <row r="21" spans="1:13" ht="12.75" x14ac:dyDescent="0.2">
      <c r="A21" s="48" t="s">
        <v>2</v>
      </c>
      <c r="B21" s="50">
        <v>6</v>
      </c>
      <c r="C21" s="101" t="s">
        <v>15</v>
      </c>
      <c r="D21" s="102"/>
      <c r="E21" s="69">
        <v>1750</v>
      </c>
      <c r="F21" s="70">
        <v>2100</v>
      </c>
      <c r="G21" s="55">
        <v>0.01</v>
      </c>
      <c r="H21" s="66">
        <f t="shared" si="3"/>
        <v>17.5</v>
      </c>
      <c r="I21" s="67">
        <f t="shared" si="4"/>
        <v>21</v>
      </c>
      <c r="J21" s="59">
        <v>0</v>
      </c>
      <c r="K21" s="66">
        <f t="shared" si="5"/>
        <v>0</v>
      </c>
      <c r="L21" s="48" t="s">
        <v>2</v>
      </c>
      <c r="M21" s="48" t="s">
        <v>2</v>
      </c>
    </row>
    <row r="22" spans="1:13" ht="12" thickBot="1" x14ac:dyDescent="0.2">
      <c r="A22" s="48" t="s">
        <v>2</v>
      </c>
      <c r="B22" s="48" t="s">
        <v>2</v>
      </c>
      <c r="C22" s="48" t="s">
        <v>2</v>
      </c>
      <c r="D22" s="48" t="s">
        <v>2</v>
      </c>
      <c r="E22" s="48" t="s">
        <v>2</v>
      </c>
      <c r="F22" s="48" t="s">
        <v>2</v>
      </c>
      <c r="G22" s="72">
        <f>SUM(G15:G21)</f>
        <v>1</v>
      </c>
      <c r="H22" s="73">
        <f>SUM(H15:H21)</f>
        <v>196</v>
      </c>
      <c r="I22" s="73">
        <f>SUM(I15:I21)</f>
        <v>244.85</v>
      </c>
      <c r="J22" s="48" t="s">
        <v>2</v>
      </c>
      <c r="K22" s="71">
        <f>SUM(K15:K21)</f>
        <v>0</v>
      </c>
      <c r="L22" s="48" t="s">
        <v>2</v>
      </c>
      <c r="M22" s="48" t="s">
        <v>2</v>
      </c>
    </row>
    <row r="23" spans="1:13" x14ac:dyDescent="0.15">
      <c r="A23" s="48" t="s">
        <v>2</v>
      </c>
      <c r="B23" s="48" t="s">
        <v>2</v>
      </c>
      <c r="C23" s="48" t="s">
        <v>2</v>
      </c>
      <c r="D23" s="48" t="s">
        <v>2</v>
      </c>
      <c r="E23" s="48" t="s">
        <v>2</v>
      </c>
      <c r="F23" s="48" t="s">
        <v>2</v>
      </c>
      <c r="G23" s="48" t="s">
        <v>2</v>
      </c>
      <c r="H23" s="48" t="s">
        <v>2</v>
      </c>
      <c r="I23" s="48" t="s">
        <v>2</v>
      </c>
      <c r="J23" s="48" t="s">
        <v>2</v>
      </c>
      <c r="K23" s="74" t="s">
        <v>2</v>
      </c>
      <c r="L23" s="48" t="s">
        <v>2</v>
      </c>
      <c r="M23" s="48" t="s">
        <v>2</v>
      </c>
    </row>
    <row r="24" spans="1:13" x14ac:dyDescent="0.15">
      <c r="C24" s="96" t="s">
        <v>16</v>
      </c>
      <c r="D24" s="84"/>
    </row>
    <row r="25" spans="1:13" ht="67.5" x14ac:dyDescent="0.15">
      <c r="C25" s="95" t="s">
        <v>127</v>
      </c>
    </row>
  </sheetData>
  <mergeCells count="5">
    <mergeCell ref="C2:K2"/>
    <mergeCell ref="C19:D19"/>
    <mergeCell ref="C20:D20"/>
    <mergeCell ref="C21:D21"/>
    <mergeCell ref="C4:D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topLeftCell="A21" zoomScale="80" zoomScaleNormal="80" workbookViewId="0">
      <selection activeCell="A5" sqref="A5:E11"/>
    </sheetView>
  </sheetViews>
  <sheetFormatPr defaultRowHeight="11.25" x14ac:dyDescent="0.15"/>
  <cols>
    <col min="1" max="1" width="16.5" customWidth="1"/>
    <col min="2" max="2" width="27" customWidth="1"/>
    <col min="3" max="3" width="19.875" customWidth="1"/>
    <col min="7" max="7" width="25.125" customWidth="1"/>
    <col min="8" max="8" width="45.5" customWidth="1"/>
  </cols>
  <sheetData>
    <row r="1" spans="1:8" ht="14.25" x14ac:dyDescent="0.2">
      <c r="A1" s="103" t="s">
        <v>28</v>
      </c>
      <c r="B1" s="103"/>
      <c r="C1" s="103"/>
      <c r="D1" s="103"/>
      <c r="E1" s="103"/>
    </row>
    <row r="2" spans="1:8" x14ac:dyDescent="0.15">
      <c r="B2" s="36"/>
      <c r="C2" s="36"/>
    </row>
    <row r="3" spans="1:8" x14ac:dyDescent="0.15">
      <c r="A3" s="19" t="s">
        <v>29</v>
      </c>
      <c r="H3" s="45" t="s">
        <v>30</v>
      </c>
    </row>
    <row r="5" spans="1:8" ht="45" x14ac:dyDescent="0.25">
      <c r="A5" s="2"/>
      <c r="B5" s="3" t="s">
        <v>31</v>
      </c>
      <c r="C5" s="3" t="s">
        <v>32</v>
      </c>
      <c r="D5" s="4" t="s">
        <v>33</v>
      </c>
      <c r="E5" s="4" t="s">
        <v>34</v>
      </c>
      <c r="F5" s="46" t="s">
        <v>35</v>
      </c>
    </row>
    <row r="6" spans="1:8" ht="15" x14ac:dyDescent="0.25">
      <c r="A6" s="2">
        <v>1</v>
      </c>
      <c r="B6" s="2" t="s">
        <v>36</v>
      </c>
      <c r="C6" s="21" t="s">
        <v>37</v>
      </c>
      <c r="D6" s="39">
        <v>80</v>
      </c>
      <c r="E6" s="39">
        <v>100</v>
      </c>
      <c r="H6" s="20" t="s">
        <v>38</v>
      </c>
    </row>
    <row r="7" spans="1:8" ht="15" x14ac:dyDescent="0.25">
      <c r="A7" s="2">
        <v>2</v>
      </c>
      <c r="B7" s="2" t="s">
        <v>39</v>
      </c>
      <c r="C7" s="21" t="s">
        <v>40</v>
      </c>
      <c r="D7" s="39">
        <v>100</v>
      </c>
      <c r="E7" s="39">
        <v>130</v>
      </c>
      <c r="H7" s="20" t="s">
        <v>41</v>
      </c>
    </row>
    <row r="8" spans="1:8" ht="15" x14ac:dyDescent="0.25">
      <c r="A8" s="2">
        <v>3</v>
      </c>
      <c r="B8" s="2" t="s">
        <v>42</v>
      </c>
      <c r="C8" s="21" t="s">
        <v>43</v>
      </c>
      <c r="D8" s="39">
        <v>130</v>
      </c>
      <c r="E8" s="39">
        <v>160</v>
      </c>
    </row>
    <row r="9" spans="1:8" ht="15" x14ac:dyDescent="0.25">
      <c r="A9" s="2">
        <v>4</v>
      </c>
      <c r="B9" s="2" t="s">
        <v>44</v>
      </c>
      <c r="C9" s="21" t="s">
        <v>45</v>
      </c>
      <c r="D9" s="39">
        <v>150</v>
      </c>
      <c r="E9" s="39">
        <v>180</v>
      </c>
    </row>
    <row r="10" spans="1:8" ht="35.25" x14ac:dyDescent="0.25">
      <c r="A10" s="40">
        <v>5</v>
      </c>
      <c r="B10" s="40" t="s">
        <v>46</v>
      </c>
      <c r="C10" s="41" t="s">
        <v>47</v>
      </c>
      <c r="D10" s="42">
        <v>130</v>
      </c>
      <c r="E10" s="42">
        <v>160</v>
      </c>
      <c r="H10" s="44" t="s">
        <v>48</v>
      </c>
    </row>
    <row r="11" spans="1:8" ht="15" x14ac:dyDescent="0.25">
      <c r="A11" s="40">
        <v>6</v>
      </c>
      <c r="B11" s="40" t="s">
        <v>49</v>
      </c>
      <c r="C11" s="41" t="s">
        <v>40</v>
      </c>
      <c r="D11" s="42">
        <v>60</v>
      </c>
      <c r="E11" s="42">
        <v>80</v>
      </c>
    </row>
    <row r="25" spans="1:8" x14ac:dyDescent="0.15">
      <c r="A25" t="s">
        <v>50</v>
      </c>
      <c r="B25" t="s">
        <v>51</v>
      </c>
    </row>
    <row r="26" spans="1:8" x14ac:dyDescent="0.15">
      <c r="A26" t="s">
        <v>52</v>
      </c>
      <c r="B26" t="s">
        <v>53</v>
      </c>
    </row>
    <row r="29" spans="1:8" x14ac:dyDescent="0.15">
      <c r="A29" t="s">
        <v>54</v>
      </c>
      <c r="B29" t="s">
        <v>55</v>
      </c>
    </row>
    <row r="30" spans="1:8" x14ac:dyDescent="0.15">
      <c r="B30" t="s">
        <v>56</v>
      </c>
    </row>
    <row r="31" spans="1:8" x14ac:dyDescent="0.15">
      <c r="B31" t="s">
        <v>57</v>
      </c>
      <c r="H31" s="20" t="s">
        <v>58</v>
      </c>
    </row>
    <row r="32" spans="1:8" x14ac:dyDescent="0.15">
      <c r="B32" t="s">
        <v>59</v>
      </c>
    </row>
    <row r="33" spans="1:6" x14ac:dyDescent="0.15">
      <c r="B33" t="s">
        <v>60</v>
      </c>
    </row>
    <row r="34" spans="1:6" x14ac:dyDescent="0.15">
      <c r="B34" t="s">
        <v>61</v>
      </c>
    </row>
    <row r="35" spans="1:6" x14ac:dyDescent="0.15">
      <c r="B35" s="43" t="s">
        <v>62</v>
      </c>
      <c r="C35" s="43"/>
      <c r="D35" s="43"/>
      <c r="E35" s="43"/>
      <c r="F35" s="43"/>
    </row>
    <row r="36" spans="1:6" x14ac:dyDescent="0.15">
      <c r="B36" s="43" t="s">
        <v>63</v>
      </c>
      <c r="C36" s="43"/>
      <c r="D36" s="43"/>
      <c r="E36" s="43"/>
      <c r="F36" s="43"/>
    </row>
    <row r="38" spans="1:6" x14ac:dyDescent="0.15">
      <c r="A38" t="s">
        <v>64</v>
      </c>
      <c r="B38" t="s">
        <v>65</v>
      </c>
    </row>
    <row r="39" spans="1:6" x14ac:dyDescent="0.15">
      <c r="B39" t="s">
        <v>56</v>
      </c>
    </row>
    <row r="40" spans="1:6" x14ac:dyDescent="0.15">
      <c r="B40" t="s">
        <v>66</v>
      </c>
    </row>
    <row r="41" spans="1:6" x14ac:dyDescent="0.15">
      <c r="B41" t="s">
        <v>67</v>
      </c>
    </row>
    <row r="42" spans="1:6" x14ac:dyDescent="0.15">
      <c r="B42" t="s">
        <v>68</v>
      </c>
    </row>
    <row r="43" spans="1:6" x14ac:dyDescent="0.15">
      <c r="B43" t="s">
        <v>69</v>
      </c>
    </row>
    <row r="44" spans="1:6" x14ac:dyDescent="0.15">
      <c r="B44" s="43" t="s">
        <v>70</v>
      </c>
    </row>
    <row r="45" spans="1:6" x14ac:dyDescent="0.15">
      <c r="B45" s="43" t="s">
        <v>71</v>
      </c>
    </row>
    <row r="47" spans="1:6" x14ac:dyDescent="0.15">
      <c r="B47" t="s">
        <v>72</v>
      </c>
    </row>
    <row r="49" spans="1:8" x14ac:dyDescent="0.15">
      <c r="A49" t="s">
        <v>73</v>
      </c>
      <c r="B49" t="s">
        <v>74</v>
      </c>
    </row>
    <row r="50" spans="1:8" x14ac:dyDescent="0.15">
      <c r="B50" t="s">
        <v>56</v>
      </c>
    </row>
    <row r="51" spans="1:8" x14ac:dyDescent="0.15">
      <c r="B51" t="s">
        <v>75</v>
      </c>
    </row>
    <row r="52" spans="1:8" x14ac:dyDescent="0.15">
      <c r="B52" t="s">
        <v>76</v>
      </c>
    </row>
    <row r="53" spans="1:8" x14ac:dyDescent="0.15">
      <c r="B53" t="s">
        <v>77</v>
      </c>
    </row>
    <row r="54" spans="1:8" x14ac:dyDescent="0.15">
      <c r="B54" t="s">
        <v>78</v>
      </c>
    </row>
    <row r="55" spans="1:8" x14ac:dyDescent="0.15">
      <c r="B55" s="43" t="s">
        <v>79</v>
      </c>
    </row>
    <row r="56" spans="1:8" x14ac:dyDescent="0.15">
      <c r="B56" s="43" t="s">
        <v>80</v>
      </c>
    </row>
    <row r="58" spans="1:8" x14ac:dyDescent="0.15">
      <c r="B58" t="s">
        <v>81</v>
      </c>
    </row>
    <row r="61" spans="1:8" x14ac:dyDescent="0.15">
      <c r="A61" s="19" t="s">
        <v>82</v>
      </c>
    </row>
    <row r="62" spans="1:8" x14ac:dyDescent="0.15">
      <c r="A62" s="22"/>
      <c r="B62" s="23"/>
      <c r="C62" s="23"/>
      <c r="D62" s="23" t="s">
        <v>83</v>
      </c>
      <c r="E62" s="23"/>
      <c r="F62" s="24"/>
      <c r="H62" s="20" t="s">
        <v>84</v>
      </c>
    </row>
    <row r="63" spans="1:8" x14ac:dyDescent="0.15">
      <c r="A63" s="25" t="s">
        <v>85</v>
      </c>
      <c r="D63">
        <v>30</v>
      </c>
      <c r="F63" s="26"/>
      <c r="H63" s="20" t="s">
        <v>86</v>
      </c>
    </row>
    <row r="64" spans="1:8" x14ac:dyDescent="0.15">
      <c r="A64" s="25" t="s">
        <v>87</v>
      </c>
      <c r="D64">
        <v>30</v>
      </c>
      <c r="F64" s="26"/>
      <c r="H64" s="20" t="s">
        <v>88</v>
      </c>
    </row>
    <row r="65" spans="1:6" x14ac:dyDescent="0.15">
      <c r="A65" s="25" t="s">
        <v>89</v>
      </c>
      <c r="D65">
        <v>20</v>
      </c>
      <c r="F65" s="26"/>
    </row>
    <row r="66" spans="1:6" x14ac:dyDescent="0.15">
      <c r="A66" s="27" t="s">
        <v>90</v>
      </c>
      <c r="B66" s="28"/>
      <c r="C66" s="28"/>
      <c r="D66" s="28">
        <v>20</v>
      </c>
      <c r="E66" s="28"/>
      <c r="F66" s="29"/>
    </row>
    <row r="67" spans="1:6" x14ac:dyDescent="0.15">
      <c r="A67" s="27" t="s">
        <v>91</v>
      </c>
      <c r="B67" s="28"/>
      <c r="C67" s="28"/>
      <c r="D67" s="28">
        <v>100</v>
      </c>
      <c r="E67" s="28"/>
      <c r="F67" s="29"/>
    </row>
  </sheetData>
  <mergeCells count="1">
    <mergeCell ref="A1:E1"/>
  </mergeCells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7"/>
  <sheetViews>
    <sheetView topLeftCell="A76" workbookViewId="0">
      <selection activeCell="I56" sqref="I56"/>
    </sheetView>
  </sheetViews>
  <sheetFormatPr defaultRowHeight="11.25" x14ac:dyDescent="0.15"/>
  <cols>
    <col min="2" max="2" width="35.5" customWidth="1"/>
    <col min="4" max="5" width="11.25" customWidth="1"/>
    <col min="6" max="7" width="16.125" customWidth="1"/>
    <col min="8" max="8" width="13.875" customWidth="1"/>
    <col min="9" max="9" width="28.625" customWidth="1"/>
    <col min="10" max="10" width="18.125" customWidth="1"/>
    <col min="14" max="14" width="36.125" customWidth="1"/>
  </cols>
  <sheetData>
    <row r="1" spans="1:12" ht="14.25" x14ac:dyDescent="0.2">
      <c r="A1" s="1" t="s">
        <v>92</v>
      </c>
    </row>
    <row r="2" spans="1:12" x14ac:dyDescent="0.15">
      <c r="I2" s="22" t="s">
        <v>93</v>
      </c>
      <c r="J2" s="23"/>
      <c r="K2" s="23"/>
      <c r="L2" s="23"/>
    </row>
    <row r="3" spans="1:12" x14ac:dyDescent="0.15">
      <c r="I3" s="25"/>
    </row>
    <row r="4" spans="1:12" ht="45" x14ac:dyDescent="0.25">
      <c r="A4" s="2"/>
      <c r="B4" s="3" t="s">
        <v>94</v>
      </c>
      <c r="C4" s="3" t="s">
        <v>35</v>
      </c>
      <c r="D4" s="4" t="s">
        <v>95</v>
      </c>
      <c r="E4" s="4" t="s">
        <v>96</v>
      </c>
      <c r="F4" s="16" t="s">
        <v>97</v>
      </c>
      <c r="G4" s="16" t="s">
        <v>98</v>
      </c>
      <c r="I4" s="25"/>
    </row>
    <row r="5" spans="1:12" ht="15" x14ac:dyDescent="0.25">
      <c r="A5" s="2">
        <v>1</v>
      </c>
      <c r="B5" s="2" t="s">
        <v>36</v>
      </c>
      <c r="C5" s="2">
        <v>5</v>
      </c>
      <c r="D5" s="5">
        <v>80</v>
      </c>
      <c r="E5" s="5">
        <v>100</v>
      </c>
      <c r="F5" s="8">
        <v>80</v>
      </c>
      <c r="G5" s="8">
        <f>C5*F5</f>
        <v>400</v>
      </c>
      <c r="I5" s="25"/>
    </row>
    <row r="6" spans="1:12" ht="15" x14ac:dyDescent="0.25">
      <c r="A6" s="2">
        <v>2</v>
      </c>
      <c r="B6" s="2" t="s">
        <v>39</v>
      </c>
      <c r="C6" s="2">
        <v>7</v>
      </c>
      <c r="D6" s="5">
        <v>100</v>
      </c>
      <c r="E6" s="5">
        <v>125</v>
      </c>
      <c r="F6" s="8">
        <v>100</v>
      </c>
      <c r="G6" s="8">
        <f t="shared" ref="G6:G9" si="0">C6*F6</f>
        <v>700</v>
      </c>
      <c r="I6" s="25"/>
    </row>
    <row r="7" spans="1:12" ht="15" x14ac:dyDescent="0.25">
      <c r="A7" s="2">
        <v>3</v>
      </c>
      <c r="B7" s="2" t="s">
        <v>42</v>
      </c>
      <c r="C7" s="2">
        <v>10</v>
      </c>
      <c r="D7" s="5">
        <v>125</v>
      </c>
      <c r="E7" s="5">
        <v>150</v>
      </c>
      <c r="F7" s="8">
        <v>125</v>
      </c>
      <c r="G7" s="8">
        <f t="shared" si="0"/>
        <v>1250</v>
      </c>
      <c r="I7" s="25"/>
    </row>
    <row r="8" spans="1:12" ht="15" x14ac:dyDescent="0.25">
      <c r="A8" s="2">
        <v>4</v>
      </c>
      <c r="B8" s="2" t="s">
        <v>46</v>
      </c>
      <c r="C8" s="2">
        <v>12</v>
      </c>
      <c r="D8" s="5">
        <v>150</v>
      </c>
      <c r="E8" s="5">
        <v>160</v>
      </c>
      <c r="F8" s="8">
        <v>150</v>
      </c>
      <c r="G8" s="8">
        <f t="shared" si="0"/>
        <v>1800</v>
      </c>
      <c r="I8" s="25"/>
    </row>
    <row r="9" spans="1:12" ht="15" x14ac:dyDescent="0.25">
      <c r="A9" s="2">
        <v>5</v>
      </c>
      <c r="B9" s="2" t="s">
        <v>49</v>
      </c>
      <c r="C9" s="2">
        <v>3</v>
      </c>
      <c r="D9" s="5">
        <v>50</v>
      </c>
      <c r="E9" s="5">
        <v>70</v>
      </c>
      <c r="F9" s="8">
        <v>50</v>
      </c>
      <c r="G9" s="8">
        <f t="shared" si="0"/>
        <v>150</v>
      </c>
      <c r="I9" s="25"/>
    </row>
    <row r="10" spans="1:12" ht="15" x14ac:dyDescent="0.25">
      <c r="A10" s="2">
        <v>6</v>
      </c>
      <c r="B10" s="2" t="s">
        <v>99</v>
      </c>
      <c r="C10" s="2">
        <v>5</v>
      </c>
      <c r="D10" s="5">
        <v>100</v>
      </c>
      <c r="E10" s="5">
        <v>125</v>
      </c>
      <c r="F10" s="8">
        <v>50</v>
      </c>
      <c r="G10" s="8">
        <f t="shared" ref="G10" si="1">C10*F10</f>
        <v>250</v>
      </c>
      <c r="I10" s="25"/>
    </row>
    <row r="11" spans="1:12" ht="15" x14ac:dyDescent="0.25">
      <c r="A11" s="2">
        <v>7</v>
      </c>
      <c r="B11" s="21" t="s">
        <v>100</v>
      </c>
      <c r="C11" s="2"/>
      <c r="D11" s="5"/>
      <c r="E11" s="5"/>
      <c r="F11" s="8"/>
      <c r="G11" s="8"/>
      <c r="I11" s="25"/>
    </row>
    <row r="12" spans="1:12" ht="15" x14ac:dyDescent="0.25">
      <c r="A12" s="2">
        <v>8</v>
      </c>
      <c r="B12" s="2"/>
      <c r="C12" s="2"/>
      <c r="D12" s="5"/>
      <c r="E12" s="5"/>
      <c r="F12" s="8"/>
      <c r="G12" s="8"/>
      <c r="I12" s="25"/>
    </row>
    <row r="13" spans="1:12" ht="15" x14ac:dyDescent="0.25">
      <c r="A13" s="6"/>
      <c r="B13" s="6"/>
      <c r="C13" s="3">
        <f>SUM(C4:C12)</f>
        <v>42</v>
      </c>
      <c r="D13" s="7"/>
      <c r="E13" s="7"/>
      <c r="F13" s="7"/>
      <c r="I13" s="25"/>
    </row>
    <row r="14" spans="1:12" ht="15" x14ac:dyDescent="0.25">
      <c r="A14" s="6"/>
      <c r="B14" s="6"/>
      <c r="C14" s="6"/>
      <c r="D14" s="7"/>
      <c r="E14" s="7"/>
      <c r="F14" s="7"/>
      <c r="I14" s="25"/>
    </row>
    <row r="15" spans="1:12" ht="15" x14ac:dyDescent="0.25">
      <c r="A15" s="9"/>
      <c r="B15" s="17" t="s">
        <v>101</v>
      </c>
      <c r="C15" s="10"/>
      <c r="D15" s="11"/>
      <c r="E15" s="11"/>
      <c r="F15" s="12">
        <f>SUM(F5:F12)</f>
        <v>555</v>
      </c>
      <c r="I15" s="25"/>
    </row>
    <row r="16" spans="1:12" ht="13.5" customHeight="1" x14ac:dyDescent="0.15">
      <c r="A16" s="13"/>
      <c r="B16" s="18" t="s">
        <v>102</v>
      </c>
      <c r="C16" s="14"/>
      <c r="D16" s="14"/>
      <c r="E16" s="14"/>
      <c r="F16" s="14"/>
      <c r="G16" s="15">
        <f>SUM(G5:G12)</f>
        <v>4550</v>
      </c>
      <c r="I16" s="25"/>
    </row>
    <row r="17" spans="2:12" x14ac:dyDescent="0.15">
      <c r="I17" s="27"/>
      <c r="J17" s="28"/>
      <c r="K17" s="28"/>
      <c r="L17" s="28"/>
    </row>
    <row r="19" spans="2:12" x14ac:dyDescent="0.15">
      <c r="B19" s="19" t="s">
        <v>103</v>
      </c>
    </row>
    <row r="20" spans="2:12" x14ac:dyDescent="0.15">
      <c r="B20" t="s">
        <v>104</v>
      </c>
    </row>
    <row r="21" spans="2:12" x14ac:dyDescent="0.15">
      <c r="B21" t="s">
        <v>105</v>
      </c>
    </row>
    <row r="22" spans="2:12" x14ac:dyDescent="0.15">
      <c r="B22" t="s">
        <v>106</v>
      </c>
    </row>
    <row r="24" spans="2:12" x14ac:dyDescent="0.15">
      <c r="B24" s="20" t="s">
        <v>107</v>
      </c>
    </row>
    <row r="25" spans="2:12" x14ac:dyDescent="0.15">
      <c r="B25" s="20" t="s">
        <v>108</v>
      </c>
    </row>
    <row r="26" spans="2:12" x14ac:dyDescent="0.15">
      <c r="B26" s="20" t="s">
        <v>109</v>
      </c>
    </row>
    <row r="27" spans="2:12" x14ac:dyDescent="0.15">
      <c r="B27" s="20" t="s">
        <v>110</v>
      </c>
    </row>
    <row r="33" spans="2:7" x14ac:dyDescent="0.15">
      <c r="B33" t="s">
        <v>111</v>
      </c>
    </row>
    <row r="34" spans="2:7" ht="12" thickBot="1" x14ac:dyDescent="0.2"/>
    <row r="35" spans="2:7" ht="45.75" thickBot="1" x14ac:dyDescent="0.2">
      <c r="B35" s="30" t="s">
        <v>94</v>
      </c>
      <c r="C35" s="31" t="s">
        <v>112</v>
      </c>
      <c r="D35" s="31" t="s">
        <v>113</v>
      </c>
      <c r="E35" s="31" t="s">
        <v>35</v>
      </c>
    </row>
    <row r="36" spans="2:7" ht="15.75" thickBot="1" x14ac:dyDescent="0.2">
      <c r="B36" s="32" t="s">
        <v>114</v>
      </c>
      <c r="C36" s="33">
        <v>80</v>
      </c>
      <c r="D36" s="33">
        <v>100</v>
      </c>
      <c r="E36" s="33"/>
    </row>
    <row r="37" spans="2:7" ht="15.75" thickBot="1" x14ac:dyDescent="0.2">
      <c r="B37" s="32" t="s">
        <v>115</v>
      </c>
      <c r="C37" s="33">
        <v>100</v>
      </c>
      <c r="D37" s="33">
        <v>125</v>
      </c>
      <c r="E37" s="33"/>
    </row>
    <row r="38" spans="2:7" ht="15.75" thickBot="1" x14ac:dyDescent="0.2">
      <c r="B38" s="32" t="s">
        <v>116</v>
      </c>
      <c r="C38" s="33">
        <v>125</v>
      </c>
      <c r="D38" s="33">
        <v>150</v>
      </c>
      <c r="E38" s="33"/>
    </row>
    <row r="39" spans="2:7" ht="15.75" thickBot="1" x14ac:dyDescent="0.2">
      <c r="B39" s="32" t="s">
        <v>46</v>
      </c>
      <c r="C39" s="33">
        <v>140</v>
      </c>
      <c r="D39" s="33">
        <v>160</v>
      </c>
      <c r="E39" s="33"/>
    </row>
    <row r="40" spans="2:7" ht="15.75" thickBot="1" x14ac:dyDescent="0.2">
      <c r="B40" s="32" t="s">
        <v>49</v>
      </c>
      <c r="C40" s="33">
        <v>50</v>
      </c>
      <c r="D40" s="33">
        <v>70</v>
      </c>
      <c r="E40" s="33"/>
    </row>
    <row r="41" spans="2:7" ht="15.75" thickBot="1" x14ac:dyDescent="0.2">
      <c r="B41" s="32" t="s">
        <v>117</v>
      </c>
      <c r="C41" s="33">
        <f>SUM(C36:C40)</f>
        <v>495</v>
      </c>
      <c r="D41" s="33">
        <f>SUM(D36:D40)</f>
        <v>605</v>
      </c>
      <c r="E41" s="33"/>
    </row>
    <row r="42" spans="2:7" ht="15.75" thickBot="1" x14ac:dyDescent="0.3">
      <c r="B42" s="32" t="s">
        <v>118</v>
      </c>
      <c r="C42" s="38">
        <f>AVERAGE(C36:C40)</f>
        <v>99</v>
      </c>
      <c r="D42" s="37">
        <f>AVERAGE(D36:D40)</f>
        <v>121</v>
      </c>
      <c r="E42" s="32"/>
    </row>
    <row r="44" spans="2:7" x14ac:dyDescent="0.15">
      <c r="B44" s="34" t="s">
        <v>119</v>
      </c>
    </row>
    <row r="45" spans="2:7" ht="15" x14ac:dyDescent="0.15">
      <c r="B45" s="35"/>
    </row>
    <row r="46" spans="2:7" ht="49.15" customHeight="1" x14ac:dyDescent="0.15">
      <c r="B46" s="105" t="s">
        <v>120</v>
      </c>
      <c r="C46" s="105"/>
      <c r="D46" s="105"/>
      <c r="E46" s="105"/>
      <c r="F46" s="105"/>
      <c r="G46" s="105"/>
    </row>
    <row r="47" spans="2:7" x14ac:dyDescent="0.15">
      <c r="B47" s="34"/>
    </row>
    <row r="48" spans="2:7" ht="34.9" customHeight="1" x14ac:dyDescent="0.15">
      <c r="B48" s="105" t="s">
        <v>121</v>
      </c>
      <c r="C48" s="105"/>
      <c r="D48" s="105"/>
      <c r="E48" s="105"/>
      <c r="F48" s="105"/>
      <c r="G48" s="105"/>
    </row>
    <row r="49" spans="2:8" x14ac:dyDescent="0.15">
      <c r="B49" s="105" t="s">
        <v>122</v>
      </c>
      <c r="C49" s="105"/>
      <c r="D49" s="105"/>
      <c r="E49" s="105"/>
      <c r="F49" s="105"/>
      <c r="G49" s="105"/>
    </row>
    <row r="50" spans="2:8" x14ac:dyDescent="0.15">
      <c r="B50" s="34"/>
    </row>
    <row r="51" spans="2:8" ht="30" customHeight="1" x14ac:dyDescent="0.15">
      <c r="B51" s="105" t="s">
        <v>123</v>
      </c>
      <c r="C51" s="105"/>
      <c r="D51" s="105"/>
      <c r="E51" s="105"/>
      <c r="F51" s="105"/>
      <c r="G51" s="105"/>
    </row>
    <row r="53" spans="2:8" ht="41.45" customHeight="1" x14ac:dyDescent="0.15">
      <c r="B53" s="106" t="s">
        <v>124</v>
      </c>
      <c r="C53" s="106"/>
      <c r="D53" s="106"/>
      <c r="E53" s="106"/>
      <c r="F53" s="106"/>
      <c r="G53" s="106"/>
    </row>
    <row r="55" spans="2:8" ht="25.15" customHeight="1" x14ac:dyDescent="0.15">
      <c r="B55" s="104" t="s">
        <v>125</v>
      </c>
      <c r="C55" s="104"/>
      <c r="D55" s="104"/>
      <c r="E55" s="104"/>
      <c r="F55" s="104"/>
      <c r="G55" s="104"/>
    </row>
    <row r="63" spans="2:8" x14ac:dyDescent="0.15">
      <c r="H63" s="19" t="s">
        <v>29</v>
      </c>
    </row>
    <row r="65" spans="8:14" ht="45" x14ac:dyDescent="0.25">
      <c r="H65" s="2"/>
      <c r="I65" s="3" t="s">
        <v>31</v>
      </c>
      <c r="J65" s="3" t="s">
        <v>32</v>
      </c>
      <c r="K65" s="4" t="s">
        <v>33</v>
      </c>
      <c r="L65" s="4" t="s">
        <v>34</v>
      </c>
    </row>
    <row r="66" spans="8:14" ht="15" x14ac:dyDescent="0.25">
      <c r="H66" s="2">
        <v>1</v>
      </c>
      <c r="I66" s="2" t="s">
        <v>36</v>
      </c>
      <c r="J66" s="21" t="s">
        <v>37</v>
      </c>
      <c r="K66" s="39">
        <v>80</v>
      </c>
      <c r="L66" s="39">
        <v>100</v>
      </c>
    </row>
    <row r="67" spans="8:14" ht="15" x14ac:dyDescent="0.25">
      <c r="H67" s="2">
        <v>2</v>
      </c>
      <c r="I67" s="2" t="s">
        <v>39</v>
      </c>
      <c r="J67" s="21" t="s">
        <v>40</v>
      </c>
      <c r="K67" s="39">
        <v>100</v>
      </c>
      <c r="L67" s="39">
        <v>130</v>
      </c>
    </row>
    <row r="68" spans="8:14" ht="15" x14ac:dyDescent="0.25">
      <c r="H68" s="2">
        <v>3</v>
      </c>
      <c r="I68" s="2" t="s">
        <v>42</v>
      </c>
      <c r="J68" s="21" t="s">
        <v>43</v>
      </c>
      <c r="K68" s="39">
        <v>130</v>
      </c>
      <c r="L68" s="39">
        <v>160</v>
      </c>
    </row>
    <row r="69" spans="8:14" ht="15" x14ac:dyDescent="0.25">
      <c r="H69" s="2">
        <v>4</v>
      </c>
      <c r="I69" s="2" t="s">
        <v>44</v>
      </c>
      <c r="J69" s="21" t="s">
        <v>45</v>
      </c>
      <c r="K69" s="39">
        <v>150</v>
      </c>
      <c r="L69" s="39">
        <v>180</v>
      </c>
    </row>
    <row r="70" spans="8:14" ht="35.25" x14ac:dyDescent="0.25">
      <c r="H70" s="40">
        <v>5</v>
      </c>
      <c r="I70" s="40" t="s">
        <v>46</v>
      </c>
      <c r="J70" s="41" t="s">
        <v>47</v>
      </c>
      <c r="K70" s="42">
        <v>130</v>
      </c>
      <c r="L70" s="42">
        <v>160</v>
      </c>
      <c r="N70" s="36" t="s">
        <v>126</v>
      </c>
    </row>
    <row r="71" spans="8:14" ht="15" x14ac:dyDescent="0.25">
      <c r="H71" s="40">
        <v>6</v>
      </c>
      <c r="I71" s="40" t="s">
        <v>49</v>
      </c>
      <c r="J71" s="41" t="s">
        <v>40</v>
      </c>
      <c r="K71" s="42">
        <v>60</v>
      </c>
      <c r="L71" s="42">
        <v>80</v>
      </c>
    </row>
    <row r="85" spans="8:13" x14ac:dyDescent="0.15">
      <c r="H85" t="s">
        <v>50</v>
      </c>
      <c r="I85" t="s">
        <v>51</v>
      </c>
    </row>
    <row r="86" spans="8:13" x14ac:dyDescent="0.15">
      <c r="H86" t="s">
        <v>52</v>
      </c>
      <c r="I86" t="s">
        <v>53</v>
      </c>
    </row>
    <row r="89" spans="8:13" x14ac:dyDescent="0.15">
      <c r="H89" t="s">
        <v>54</v>
      </c>
      <c r="I89" t="s">
        <v>55</v>
      </c>
    </row>
    <row r="90" spans="8:13" x14ac:dyDescent="0.15">
      <c r="I90" t="s">
        <v>56</v>
      </c>
    </row>
    <row r="91" spans="8:13" x14ac:dyDescent="0.15">
      <c r="I91" t="s">
        <v>57</v>
      </c>
    </row>
    <row r="92" spans="8:13" x14ac:dyDescent="0.15">
      <c r="I92" t="s">
        <v>59</v>
      </c>
    </row>
    <row r="93" spans="8:13" x14ac:dyDescent="0.15">
      <c r="I93" t="s">
        <v>60</v>
      </c>
    </row>
    <row r="94" spans="8:13" x14ac:dyDescent="0.15">
      <c r="I94" t="s">
        <v>61</v>
      </c>
    </row>
    <row r="95" spans="8:13" x14ac:dyDescent="0.15">
      <c r="I95" s="43" t="s">
        <v>62</v>
      </c>
      <c r="J95" s="43"/>
      <c r="K95" s="43"/>
      <c r="L95" s="43"/>
      <c r="M95" s="43"/>
    </row>
    <row r="96" spans="8:13" x14ac:dyDescent="0.15">
      <c r="I96" s="43" t="s">
        <v>63</v>
      </c>
      <c r="J96" s="43"/>
      <c r="K96" s="43"/>
      <c r="L96" s="43"/>
      <c r="M96" s="43"/>
    </row>
    <row r="98" spans="8:9" x14ac:dyDescent="0.15">
      <c r="H98" t="s">
        <v>64</v>
      </c>
      <c r="I98" t="s">
        <v>65</v>
      </c>
    </row>
    <row r="99" spans="8:9" x14ac:dyDescent="0.15">
      <c r="I99" t="s">
        <v>56</v>
      </c>
    </row>
    <row r="100" spans="8:9" x14ac:dyDescent="0.15">
      <c r="I100" t="s">
        <v>66</v>
      </c>
    </row>
    <row r="101" spans="8:9" x14ac:dyDescent="0.15">
      <c r="I101" t="s">
        <v>67</v>
      </c>
    </row>
    <row r="102" spans="8:9" x14ac:dyDescent="0.15">
      <c r="I102" t="s">
        <v>68</v>
      </c>
    </row>
    <row r="103" spans="8:9" x14ac:dyDescent="0.15">
      <c r="I103" t="s">
        <v>69</v>
      </c>
    </row>
    <row r="104" spans="8:9" x14ac:dyDescent="0.15">
      <c r="I104" s="43" t="s">
        <v>70</v>
      </c>
    </row>
    <row r="105" spans="8:9" x14ac:dyDescent="0.15">
      <c r="I105" s="43" t="s">
        <v>71</v>
      </c>
    </row>
    <row r="107" spans="8:9" x14ac:dyDescent="0.15">
      <c r="I107" t="s">
        <v>72</v>
      </c>
    </row>
    <row r="109" spans="8:9" x14ac:dyDescent="0.15">
      <c r="H109" t="s">
        <v>73</v>
      </c>
      <c r="I109" t="s">
        <v>74</v>
      </c>
    </row>
    <row r="110" spans="8:9" x14ac:dyDescent="0.15">
      <c r="I110" t="s">
        <v>56</v>
      </c>
    </row>
    <row r="111" spans="8:9" x14ac:dyDescent="0.15">
      <c r="I111" t="s">
        <v>75</v>
      </c>
    </row>
    <row r="112" spans="8:9" x14ac:dyDescent="0.15">
      <c r="I112" t="s">
        <v>76</v>
      </c>
    </row>
    <row r="113" spans="8:13" x14ac:dyDescent="0.15">
      <c r="I113" t="s">
        <v>77</v>
      </c>
    </row>
    <row r="114" spans="8:13" x14ac:dyDescent="0.15">
      <c r="I114" t="s">
        <v>78</v>
      </c>
    </row>
    <row r="115" spans="8:13" x14ac:dyDescent="0.15">
      <c r="I115" s="43" t="s">
        <v>79</v>
      </c>
    </row>
    <row r="116" spans="8:13" x14ac:dyDescent="0.15">
      <c r="I116" s="43" t="s">
        <v>80</v>
      </c>
    </row>
    <row r="118" spans="8:13" x14ac:dyDescent="0.15">
      <c r="I118" t="s">
        <v>81</v>
      </c>
    </row>
    <row r="121" spans="8:13" x14ac:dyDescent="0.15">
      <c r="H121" s="19" t="s">
        <v>82</v>
      </c>
    </row>
    <row r="122" spans="8:13" x14ac:dyDescent="0.15">
      <c r="H122" s="22"/>
      <c r="I122" s="23"/>
      <c r="J122" s="23"/>
      <c r="K122" s="23" t="s">
        <v>83</v>
      </c>
      <c r="L122" s="23"/>
      <c r="M122" s="24"/>
    </row>
    <row r="123" spans="8:13" x14ac:dyDescent="0.15">
      <c r="H123" s="25" t="s">
        <v>85</v>
      </c>
      <c r="K123">
        <v>30</v>
      </c>
      <c r="M123" s="26"/>
    </row>
    <row r="124" spans="8:13" x14ac:dyDescent="0.15">
      <c r="H124" s="25" t="s">
        <v>87</v>
      </c>
      <c r="K124">
        <v>30</v>
      </c>
      <c r="M124" s="26"/>
    </row>
    <row r="125" spans="8:13" x14ac:dyDescent="0.15">
      <c r="H125" s="25" t="s">
        <v>89</v>
      </c>
      <c r="K125">
        <v>20</v>
      </c>
      <c r="M125" s="26"/>
    </row>
    <row r="126" spans="8:13" x14ac:dyDescent="0.15">
      <c r="H126" s="27" t="s">
        <v>90</v>
      </c>
      <c r="I126" s="28"/>
      <c r="J126" s="28"/>
      <c r="K126" s="28">
        <v>20</v>
      </c>
      <c r="L126" s="28"/>
      <c r="M126" s="29"/>
    </row>
    <row r="127" spans="8:13" x14ac:dyDescent="0.15">
      <c r="H127" s="27" t="s">
        <v>91</v>
      </c>
      <c r="I127" s="28"/>
      <c r="J127" s="28"/>
      <c r="K127" s="28">
        <v>100</v>
      </c>
      <c r="L127" s="28"/>
      <c r="M127" s="29"/>
    </row>
  </sheetData>
  <mergeCells count="6">
    <mergeCell ref="B55:G55"/>
    <mergeCell ref="B46:G46"/>
    <mergeCell ref="B48:G48"/>
    <mergeCell ref="B49:G49"/>
    <mergeCell ref="B51:G51"/>
    <mergeCell ref="B53:G53"/>
  </mergeCells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A045809B285041801FD3BBCDB8E3D5" ma:contentTypeVersion="5" ma:contentTypeDescription="Een nieuw document maken." ma:contentTypeScope="" ma:versionID="353d3d793db4f96ca9b2720a2073ce08">
  <xsd:schema xmlns:xsd="http://www.w3.org/2001/XMLSchema" xmlns:xs="http://www.w3.org/2001/XMLSchema" xmlns:p="http://schemas.microsoft.com/office/2006/metadata/properties" xmlns:ns2="ae2b5bd1-4fed-493e-84d9-791b97f0b6aa" xmlns:ns3="d4f36069-7cd6-4c9a-964f-f1888336f3fb" targetNamespace="http://schemas.microsoft.com/office/2006/metadata/properties" ma:root="true" ma:fieldsID="f26875678cf2db7ca5514d7007992e5e" ns2:_="" ns3:_="">
    <xsd:import namespace="ae2b5bd1-4fed-493e-84d9-791b97f0b6aa"/>
    <xsd:import namespace="d4f36069-7cd6-4c9a-964f-f1888336f3f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5bd1-4fed-493e-84d9-791b97f0b6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36069-7cd6-4c9a-964f-f1888336f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2b5bd1-4fed-493e-84d9-791b97f0b6aa">K2WQEZJXQTDP-1230801186-77</_dlc_DocId>
    <_dlc_DocIdUrl xmlns="ae2b5bd1-4fed-493e-84d9-791b97f0b6aa">
      <Url>https://gasunie.sharepoint.com/sites/20240129/_layouts/15/DocIdRedir.aspx?ID=K2WQEZJXQTDP-1230801186-77</Url>
      <Description>K2WQEZJXQTDP-1230801186-77</Description>
    </_dlc_DocIdUrl>
    <_dlc_DocIdPersistId xmlns="ae2b5bd1-4fed-493e-84d9-791b97f0b6aa">true</_dlc_DocIdPersistI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6226CC-9A8B-4295-AB76-1AE75CB18B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E55CA-72F3-48C6-ABB3-F4299FE71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5bd1-4fed-493e-84d9-791b97f0b6aa"/>
    <ds:schemaRef ds:uri="d4f36069-7cd6-4c9a-964f-f1888336f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93C52-575D-4DEA-B53B-0D1AFC9E8773}">
  <ds:schemaRefs>
    <ds:schemaRef ds:uri="d4f36069-7cd6-4c9a-964f-f1888336f3f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e2b5bd1-4fed-493e-84d9-791b97f0b6a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3402E93-9F99-4CBB-B86E-BD816E7787F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Price model</vt:lpstr>
      <vt:lpstr>Voorstel V01</vt:lpstr>
      <vt:lpstr>Input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Wildeboer, Sacha (GPO)</dc:creator>
  <cp:keywords/>
  <dc:description/>
  <cp:lastModifiedBy>Lüschen B. (Bart)</cp:lastModifiedBy>
  <cp:revision/>
  <dcterms:created xsi:type="dcterms:W3CDTF">2022-01-11T09:04:34Z</dcterms:created>
  <dcterms:modified xsi:type="dcterms:W3CDTF">2024-09-25T11:16:37Z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0x01010084A045809B285041801FD3BBCDB8E3D5</vt:lpwstr>
  </property>
  <property fmtid="{D5CDD505-2E9C-101B-9397-08002B2CF9AE}" pid="3" name="_dlc_DocIdItemGuid">
    <vt:lpwstr>ec4afa52-87ff-4a2f-962b-4b5873d61f07</vt:lpwstr>
  </property>
  <property fmtid="{D5CDD505-2E9C-101B-9397-08002B2CF9AE}" pid="4" name="TaxKeyword">
    <vt:lpwstr/>
  </property>
  <property fmtid="{D5CDD505-2E9C-101B-9397-08002B2CF9AE}" pid="5" name="Connect-Vertrouwelijkheid">
    <vt:lpwstr>3;#RWS Bedrijfsvertrouwelijk/geen|1523f3d8-a3f5-4033-a4d4-a04bf7d6d8cc</vt:lpwstr>
  </property>
  <property fmtid="{D5CDD505-2E9C-101B-9397-08002B2CF9AE}" pid="6" name="Connect-Documenttype">
    <vt:lpwstr/>
  </property>
  <property fmtid="{D5CDD505-2E9C-101B-9397-08002B2CF9AE}" pid="7" name="Connect-SEfase">
    <vt:lpwstr/>
  </property>
  <property fmtid="{D5CDD505-2E9C-101B-9397-08002B2CF9AE}" pid="8" name="Connect-Organisatieonderdeel">
    <vt:lpwstr/>
  </property>
  <property fmtid="{D5CDD505-2E9C-101B-9397-08002B2CF9AE}" pid="9" name="Connect-IPMrol">
    <vt:lpwstr/>
  </property>
  <property fmtid="{D5CDD505-2E9C-101B-9397-08002B2CF9AE}" pid="10" name="Connect-Activiteit">
    <vt:lpwstr/>
  </property>
  <property fmtid="{D5CDD505-2E9C-101B-9397-08002B2CF9AE}" pid="11" name="Connect-Persoonsvertrouwelijkheid">
    <vt:lpwstr>2;#Geen|a0814100-4302-49f4-9f40-b7d42012644c</vt:lpwstr>
  </property>
  <property fmtid="{D5CDD505-2E9C-101B-9397-08002B2CF9AE}" pid="12" name="Connect-Bedrijfsvertrouwelijkheid">
    <vt:lpwstr>1;#RWS Bedrijfsvertrouwelijk|d5fcfbac-659d-41b3-b161-4048848dd05a</vt:lpwstr>
  </property>
  <property fmtid="{D5CDD505-2E9C-101B-9397-08002B2CF9AE}" pid="13" name="MSIP_Label_46c7e985-2b29-4bdc-86bb-c9dfef2a8a5c_Enabled">
    <vt:lpwstr>true</vt:lpwstr>
  </property>
  <property fmtid="{D5CDD505-2E9C-101B-9397-08002B2CF9AE}" pid="14" name="MSIP_Label_46c7e985-2b29-4bdc-86bb-c9dfef2a8a5c_SetDate">
    <vt:lpwstr>2024-04-23T11:13:10Z</vt:lpwstr>
  </property>
  <property fmtid="{D5CDD505-2E9C-101B-9397-08002B2CF9AE}" pid="15" name="MSIP_Label_46c7e985-2b29-4bdc-86bb-c9dfef2a8a5c_Method">
    <vt:lpwstr>Privileged</vt:lpwstr>
  </property>
  <property fmtid="{D5CDD505-2E9C-101B-9397-08002B2CF9AE}" pid="16" name="MSIP_Label_46c7e985-2b29-4bdc-86bb-c9dfef2a8a5c_Name">
    <vt:lpwstr>Inf_vertrouwelijk</vt:lpwstr>
  </property>
  <property fmtid="{D5CDD505-2E9C-101B-9397-08002B2CF9AE}" pid="17" name="MSIP_Label_46c7e985-2b29-4bdc-86bb-c9dfef2a8a5c_SiteId">
    <vt:lpwstr>0dba6fac-6971-48f3-9af1-d8a86d20e1ed</vt:lpwstr>
  </property>
  <property fmtid="{D5CDD505-2E9C-101B-9397-08002B2CF9AE}" pid="18" name="MSIP_Label_46c7e985-2b29-4bdc-86bb-c9dfef2a8a5c_ActionId">
    <vt:lpwstr>45b945ec-a222-4336-82b2-0285238985c9</vt:lpwstr>
  </property>
  <property fmtid="{D5CDD505-2E9C-101B-9397-08002B2CF9AE}" pid="19" name="MSIP_Label_46c7e985-2b29-4bdc-86bb-c9dfef2a8a5c_ContentBits">
    <vt:lpwstr>2</vt:lpwstr>
  </property>
</Properties>
</file>