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ervicepunt71-my.sharepoint.com/personal/nelissen_oegstgeest_nl/Documents/Bureaublad/"/>
    </mc:Choice>
  </mc:AlternateContent>
  <xr:revisionPtr revIDLastSave="0" documentId="8_{D0415528-D509-47D8-AA6E-8A018792CF42}" xr6:coauthVersionLast="46" xr6:coauthVersionMax="46" xr10:uidLastSave="{00000000-0000-0000-0000-000000000000}"/>
  <bookViews>
    <workbookView xWindow="-98" yWindow="-98" windowWidth="20715" windowHeight="13276" xr2:uid="{00000000-000D-0000-FFFF-FFFF00000000}"/>
  </bookViews>
  <sheets>
    <sheet name="specificatie" sheetId="6" r:id="rId1"/>
  </sheets>
  <definedNames>
    <definedName name="_xlnm._FilterDatabase" localSheetId="0" hidden="1">specificatie!$A$1:$J$43</definedName>
    <definedName name="_xlnm.Print_Area" localSheetId="0">specificatie!$B$1:$J$46</definedName>
    <definedName name="_xlnm.Print_Titles" localSheetId="0">specificatie!$1:$3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5" i="6" l="1"/>
  <c r="H6" i="6"/>
  <c r="H7" i="6"/>
  <c r="H8" i="6"/>
  <c r="H9" i="6"/>
  <c r="H10" i="6"/>
  <c r="H11" i="6"/>
  <c r="H12" i="6"/>
  <c r="H13" i="6"/>
  <c r="H14" i="6"/>
  <c r="H15" i="6"/>
  <c r="H16" i="6"/>
  <c r="H17" i="6"/>
  <c r="H18" i="6"/>
  <c r="H19" i="6"/>
  <c r="H20" i="6"/>
  <c r="H21" i="6"/>
  <c r="H22" i="6"/>
  <c r="H23" i="6"/>
  <c r="H24" i="6"/>
  <c r="H25" i="6"/>
  <c r="H26" i="6"/>
  <c r="H27" i="6"/>
  <c r="H28" i="6"/>
  <c r="H29" i="6"/>
  <c r="H30" i="6"/>
  <c r="H31" i="6"/>
  <c r="H32" i="6"/>
  <c r="H33" i="6"/>
  <c r="H34" i="6"/>
  <c r="H35" i="6"/>
  <c r="H36" i="6"/>
  <c r="H37" i="6"/>
  <c r="H38" i="6"/>
  <c r="H39" i="6"/>
  <c r="H40" i="6"/>
  <c r="H41" i="6"/>
  <c r="H42" i="6"/>
  <c r="H43" i="6"/>
  <c r="H4" i="6"/>
  <c r="G45" i="6" l="1"/>
  <c r="J36" i="6"/>
  <c r="J13" i="6"/>
  <c r="I6" i="6"/>
  <c r="J6" i="6" s="1"/>
  <c r="J25" i="6"/>
  <c r="J20" i="6"/>
  <c r="J38" i="6" l="1"/>
  <c r="I37" i="6"/>
  <c r="I4" i="6" l="1"/>
  <c r="J28" i="6" l="1"/>
  <c r="J5" i="6"/>
  <c r="J14" i="6"/>
  <c r="J4" i="6" l="1"/>
  <c r="J30" i="6"/>
  <c r="J33" i="6"/>
  <c r="J7" i="6"/>
  <c r="J40" i="6"/>
  <c r="J32" i="6"/>
  <c r="J29" i="6"/>
  <c r="J41" i="6"/>
  <c r="J8" i="6"/>
  <c r="J17" i="6"/>
  <c r="J27" i="6"/>
  <c r="J26" i="6"/>
  <c r="J24" i="6"/>
  <c r="J23" i="6"/>
  <c r="J31" i="6"/>
  <c r="J18" i="6"/>
  <c r="J42" i="6"/>
  <c r="J37" i="6"/>
  <c r="J22" i="6"/>
  <c r="J19" i="6"/>
  <c r="J43" i="6"/>
  <c r="J16" i="6"/>
  <c r="J15" i="6"/>
  <c r="J39" i="6"/>
  <c r="J12" i="6"/>
  <c r="J11" i="6"/>
  <c r="J35" i="6"/>
  <c r="J10" i="6"/>
  <c r="J34" i="6"/>
  <c r="J21" i="6"/>
  <c r="J9" i="6"/>
  <c r="I45" i="6"/>
  <c r="H45" i="6" l="1"/>
  <c r="J45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Petra Cornelisse</author>
    <author>Diane Biersteker</author>
  </authors>
  <commentList>
    <comment ref="B10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Petra Cornelisse:</t>
        </r>
        <r>
          <rPr>
            <sz val="9"/>
            <color indexed="81"/>
            <rFont val="Tahoma"/>
            <family val="2"/>
          </rPr>
          <t xml:space="preserve">
uitrusting/kleding, rollend materiaal van de vrijwillige brandweer</t>
        </r>
      </text>
    </comment>
    <comment ref="C19" authorId="1" shapeId="0" xr:uid="{00000000-0006-0000-0100-000002000000}">
      <text>
        <r>
          <rPr>
            <b/>
            <sz val="8"/>
            <color indexed="81"/>
            <rFont val="Tahoma"/>
            <family val="2"/>
          </rPr>
          <t>Diane Biersteker:</t>
        </r>
        <r>
          <rPr>
            <sz val="8"/>
            <color indexed="81"/>
            <rFont val="Tahoma"/>
            <family val="2"/>
          </rPr>
          <t xml:space="preserve">
Op de polis staat nummer 30 ipv 34
</t>
        </r>
      </text>
    </comment>
    <comment ref="B28" authorId="0" shapeId="0" xr:uid="{00000000-0006-0000-0100-000003000000}">
      <text>
        <r>
          <rPr>
            <sz val="9"/>
            <color indexed="81"/>
            <rFont val="Tahoma"/>
            <family val="2"/>
          </rPr>
          <t>18: Daltonschool en 18A: kinderopvang</t>
        </r>
      </text>
    </comment>
    <comment ref="B32" authorId="0" shapeId="0" xr:uid="{00000000-0006-0000-0100-000004000000}">
      <text>
        <r>
          <rPr>
            <sz val="9"/>
            <color indexed="81"/>
            <rFont val="Tahoma"/>
            <family val="2"/>
          </rPr>
          <t>261C: Montessorischool 261D: kinderopvang en 261E: gymnastiek lokaal</t>
        </r>
      </text>
    </comment>
    <comment ref="B33" authorId="0" shapeId="0" xr:uid="{00000000-0006-0000-0100-000005000000}">
      <text>
        <r>
          <rPr>
            <sz val="9"/>
            <color indexed="81"/>
            <rFont val="Tahoma"/>
            <family val="2"/>
          </rPr>
          <t>261C: Montessorischool 261D: kinderopvang en 261E: gymnastiek lokaal</t>
        </r>
      </text>
    </comment>
    <comment ref="B36" authorId="0" shapeId="0" xr:uid="{00000000-0006-0000-0100-000006000000}">
      <text>
        <r>
          <rPr>
            <sz val="9"/>
            <color indexed="81"/>
            <rFont val="Tahoma"/>
            <family val="2"/>
          </rPr>
          <t>261C: Montessorischool 261D: kinderopvang en 261E: gymnastiek lokaal</t>
        </r>
      </text>
    </comment>
  </commentList>
</comments>
</file>

<file path=xl/sharedStrings.xml><?xml version="1.0" encoding="utf-8"?>
<sst xmlns="http://schemas.openxmlformats.org/spreadsheetml/2006/main" count="618" uniqueCount="140">
  <si>
    <t>Eigendom type</t>
  </si>
  <si>
    <t>Inventaris</t>
  </si>
  <si>
    <t>Gebouw</t>
  </si>
  <si>
    <t>Kantine van een sportvereniging</t>
  </si>
  <si>
    <t>Stadhuis</t>
  </si>
  <si>
    <t>Frans Halslaan 289</t>
  </si>
  <si>
    <t>van Houdringelaan 15A</t>
  </si>
  <si>
    <t>Jan Wolkerslaan 16/18/18A</t>
  </si>
  <si>
    <t>van Houdringelaan 2A</t>
  </si>
  <si>
    <t>Rhijngeesterstraatweg 13</t>
  </si>
  <si>
    <t>De Voscuyl 36</t>
  </si>
  <si>
    <t>Lange Voort 261 CDE</t>
  </si>
  <si>
    <t>Rustenburgerpad 2</t>
  </si>
  <si>
    <t>Oegstgeest</t>
  </si>
  <si>
    <t>Leo Kannerschool, Locatie Hazenboslaan</t>
  </si>
  <si>
    <t>Joris de Witteschool/Basisschool de Springplank</t>
  </si>
  <si>
    <t>Zwembad Poelmeer</t>
  </si>
  <si>
    <t>Lange Voort 273</t>
  </si>
  <si>
    <t>School de Lichtwijzer</t>
  </si>
  <si>
    <t>Floralaan 52</t>
  </si>
  <si>
    <t>Wipwatermolen/Oudenhofmolen</t>
  </si>
  <si>
    <t>Adres</t>
  </si>
  <si>
    <t>Totaal</t>
  </si>
  <si>
    <t>Verzekerde som</t>
  </si>
  <si>
    <t>Gebouwen</t>
  </si>
  <si>
    <t>Postcode</t>
  </si>
  <si>
    <t>2343 EG</t>
  </si>
  <si>
    <t>2341 BN</t>
  </si>
  <si>
    <t>2343 BK</t>
  </si>
  <si>
    <t>2343 CE</t>
  </si>
  <si>
    <t>2341 BK</t>
  </si>
  <si>
    <t>2342 AN</t>
  </si>
  <si>
    <t>2341 BJ</t>
  </si>
  <si>
    <t>2342 BT</t>
  </si>
  <si>
    <t>2342 AC</t>
  </si>
  <si>
    <t>Gebouw verhuurd aan St. Rivierduinen in gebruik door centrum voor autisme</t>
  </si>
  <si>
    <t>Plaats</t>
  </si>
  <si>
    <t>Omschrijving</t>
  </si>
  <si>
    <t>Hofdijckschool</t>
  </si>
  <si>
    <t>Hazenboslaan 1</t>
  </si>
  <si>
    <t>Jenaplanschool</t>
  </si>
  <si>
    <t>Leo Kannerschool/Noodlokalen, Toekomstig</t>
  </si>
  <si>
    <t>Gymlokaal Leo Kannerschool, Locatie Hazenboslaan</t>
  </si>
  <si>
    <t>Hazenboslaan 101</t>
  </si>
  <si>
    <t>Gymlokaal Leo Kannerschool, Locatie Hazenboslaan (Mozaiekzaal)</t>
  </si>
  <si>
    <t>Leo Kannerschool, Locatie Endegeest</t>
  </si>
  <si>
    <t>Endegeesterstraatweg 26</t>
  </si>
  <si>
    <t>Toiletgebouw</t>
  </si>
  <si>
    <t>Ommevoort 3</t>
  </si>
  <si>
    <t>Sportaccomodatie de Voscuyl</t>
  </si>
  <si>
    <t>van Houdringelaan 11</t>
  </si>
  <si>
    <t>Gevers-Deutz-Terweeschool</t>
  </si>
  <si>
    <t>Apollolaan 1</t>
  </si>
  <si>
    <t>Wijttenbachweg 23</t>
  </si>
  <si>
    <t>Jenaplanschool 'De Kring'</t>
  </si>
  <si>
    <t>Rhijngeesterstraatweg 49-51</t>
  </si>
  <si>
    <t>Haarlemmerstraatweg 30</t>
  </si>
  <si>
    <t>Gymnastieklokaal</t>
  </si>
  <si>
    <t>Woonhuis</t>
  </si>
  <si>
    <t>Haarlemmerstraatweg 34</t>
  </si>
  <si>
    <t>Brandweerkazerne</t>
  </si>
  <si>
    <t>Dorpsstraat 64</t>
  </si>
  <si>
    <t>OB 'De Vogels'</t>
  </si>
  <si>
    <t>J.P. Thijsselaan 69</t>
  </si>
  <si>
    <t>2341 BA</t>
  </si>
  <si>
    <t>2341 CV</t>
  </si>
  <si>
    <t>2343 BB</t>
  </si>
  <si>
    <t>2342 AK</t>
  </si>
  <si>
    <t>2343 LB</t>
  </si>
  <si>
    <t>2341 SE</t>
  </si>
  <si>
    <t>2343 SZ</t>
  </si>
  <si>
    <t>2341 PM</t>
  </si>
  <si>
    <t>2341 VV</t>
  </si>
  <si>
    <t>2343 SR</t>
  </si>
  <si>
    <t>2341 BR</t>
  </si>
  <si>
    <t>2341 VX</t>
  </si>
  <si>
    <t>Terweeweg 106</t>
  </si>
  <si>
    <t>Frans Halslaan 289A</t>
  </si>
  <si>
    <t>Magazijn/Opslagplaats van de Gemeentelijke Plantsoenendienst</t>
  </si>
  <si>
    <t>Hazenboslaan 101 en Frans Halslaan 293</t>
  </si>
  <si>
    <t>Jan Wolkerslaan 20</t>
  </si>
  <si>
    <t>Rhijngeesterstraatweg 13B</t>
  </si>
  <si>
    <t>Rembrandt van Rijnlaan 26</t>
  </si>
  <si>
    <t>Bredeschool Nieuw-Rhijngeest Het Dok</t>
  </si>
  <si>
    <t>Basischool Het Dok</t>
  </si>
  <si>
    <t>Gymnastieklokaal Het Dok</t>
  </si>
  <si>
    <t>Multifunctionele ruimte bij Het Dok</t>
  </si>
  <si>
    <t>Teylingen College, Locatie Duinzigt (noodlokaal)</t>
  </si>
  <si>
    <t>Taxatie</t>
  </si>
  <si>
    <t>rapportnr.</t>
  </si>
  <si>
    <t>Joris de Witteschool</t>
  </si>
  <si>
    <t>18: Daltonschool en 18A: kinderopvang</t>
  </si>
  <si>
    <t>Basisschool de Springplank</t>
  </si>
  <si>
    <t>Gebouw/inventaris</t>
  </si>
  <si>
    <t>Rijnlands Lyceum, Bibliotheek, toneel, aula</t>
  </si>
  <si>
    <t>Openbare Montessori Basisschool
(261C: Montessorischool 261D: kinderopvang en 261E: gymnastiek lokaal)</t>
  </si>
  <si>
    <t>Teylingen College (inclusief zonnepanelen)</t>
  </si>
  <si>
    <t xml:space="preserve">Gemeentewerf </t>
  </si>
  <si>
    <t>Basischool Het Dok, inventaris in noodlokalen</t>
  </si>
  <si>
    <t>per 31-12-2020</t>
  </si>
  <si>
    <t>indexcijfer 150,8</t>
  </si>
  <si>
    <t>Rijnlands Lyceum, School, Sporthal, studeerruimte 
(zonnepanelen op het sportgebouw)</t>
  </si>
  <si>
    <t>noodlokalen Gevers-Deutz-Terweeschool</t>
  </si>
  <si>
    <t>Sporthal De Voscuyl (incl. AED)</t>
  </si>
  <si>
    <t>per 31-12-2021</t>
  </si>
  <si>
    <t>indexcijfer 158,3</t>
  </si>
  <si>
    <t xml:space="preserve">Zonnepanelen </t>
  </si>
  <si>
    <t>Scope keuring / NEN</t>
  </si>
  <si>
    <t>BMI aanwezig</t>
  </si>
  <si>
    <t xml:space="preserve">Scope </t>
  </si>
  <si>
    <t>Asbest aanwezig</t>
  </si>
  <si>
    <t>Leegstand</t>
  </si>
  <si>
    <t>aanwezig Ja/Nee</t>
  </si>
  <si>
    <t>zonnepanelen</t>
  </si>
  <si>
    <t>Ja/Nee</t>
  </si>
  <si>
    <t>Electrische installatie</t>
  </si>
  <si>
    <t>Ja</t>
  </si>
  <si>
    <t>Uitgevoerd op 14-10-2021</t>
  </si>
  <si>
    <t>Ja, scope 8</t>
  </si>
  <si>
    <t>Nee</t>
  </si>
  <si>
    <t>Niet van toepassing</t>
  </si>
  <si>
    <t>Nee, wel rookmelders</t>
  </si>
  <si>
    <t>Onbekend</t>
  </si>
  <si>
    <t>Ja, scope 8 (nieuwe dient dit jaar uitgevoerd te worden)</t>
  </si>
  <si>
    <t>Ja, scope 8 (gymzaal, overig onbekend)</t>
  </si>
  <si>
    <t>Zonnepanelen constructierekening?</t>
  </si>
  <si>
    <t>SCOPE 12?</t>
  </si>
  <si>
    <t>omvormer op onvlambare constructie?</t>
  </si>
  <si>
    <t>Monument?</t>
  </si>
  <si>
    <t>bouwaard anders dan steen/hard?</t>
  </si>
  <si>
    <t>Aanwezig</t>
  </si>
  <si>
    <t>Niet aanwezig</t>
  </si>
  <si>
    <t>N.v.t.</t>
  </si>
  <si>
    <t>N.v.t</t>
  </si>
  <si>
    <t>Uitgevoerd op 26-10-2021</t>
  </si>
  <si>
    <t>Ja, maar wordt aangepast</t>
  </si>
  <si>
    <t>Ja, Rijksmonument</t>
  </si>
  <si>
    <t>Ja, gemeentelijk monument</t>
  </si>
  <si>
    <t>Ja, Hout</t>
  </si>
  <si>
    <t xml:space="preserve">Ja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</si>
</sst>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€&quot;\ * #,##0.00_ ;_ &quot;€&quot;\ * \-#,##0.00_ ;_ &quot;€&quot;\ * &quot;-&quot;??_ ;_ @_ "/>
    <numFmt numFmtId="164" formatCode="_-&quot;€&quot;\ * #,##0.00_-;_-&quot;€&quot;\ * #,##0.00\-;_-&quot;€&quot;\ * &quot;-&quot;??_-;_-@_-"/>
    <numFmt numFmtId="165" formatCode="_(&quot;€&quot;\ * #,##0.00_);_(&quot;€&quot;\ * \(#,##0.00\);_(&quot;€&quot;\ * &quot;-&quot;??_);_(@_)"/>
  </numFmts>
  <fonts count="20" x14ac:knownFonts="1">
    <font>
      <sz val="10"/>
      <color theme="1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color indexed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i/>
      <sz val="10"/>
      <color indexed="8"/>
      <name val="Arial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164" fontId="11" fillId="0" borderId="0" applyFont="0" applyFill="0" applyBorder="0" applyAlignment="0" applyProtection="0"/>
    <xf numFmtId="0" fontId="12" fillId="0" borderId="0"/>
    <xf numFmtId="44" fontId="3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</cellStyleXfs>
  <cellXfs count="70">
    <xf numFmtId="0" fontId="0" fillId="0" borderId="0" xfId="0"/>
    <xf numFmtId="0" fontId="3" fillId="0" borderId="0" xfId="0" applyFont="1" applyAlignment="1">
      <alignment horizontal="left" vertical="top"/>
    </xf>
    <xf numFmtId="0" fontId="2" fillId="2" borderId="0" xfId="0" applyFont="1" applyFill="1" applyAlignment="1">
      <alignment horizontal="left" vertical="top"/>
    </xf>
    <xf numFmtId="0" fontId="9" fillId="2" borderId="0" xfId="0" applyFont="1" applyFill="1" applyAlignment="1">
      <alignment horizontal="left" vertical="top"/>
    </xf>
    <xf numFmtId="44" fontId="2" fillId="2" borderId="0" xfId="3" applyFont="1" applyFill="1" applyAlignment="1">
      <alignment horizontal="left" vertical="top"/>
    </xf>
    <xf numFmtId="44" fontId="2" fillId="0" borderId="0" xfId="3" applyFont="1" applyFill="1" applyBorder="1" applyAlignment="1">
      <alignment horizontal="left" vertical="top"/>
    </xf>
    <xf numFmtId="0" fontId="3" fillId="2" borderId="0" xfId="0" applyFont="1" applyFill="1" applyAlignment="1">
      <alignment horizontal="left" vertical="top"/>
    </xf>
    <xf numFmtId="0" fontId="1" fillId="2" borderId="0" xfId="0" applyFont="1" applyFill="1" applyAlignment="1">
      <alignment horizontal="left" vertical="top"/>
    </xf>
    <xf numFmtId="44" fontId="3" fillId="2" borderId="0" xfId="3" applyFont="1" applyFill="1" applyAlignment="1">
      <alignment horizontal="left" vertical="top"/>
    </xf>
    <xf numFmtId="0" fontId="8" fillId="0" borderId="0" xfId="0" applyFont="1" applyAlignment="1">
      <alignment horizontal="left" vertical="top"/>
    </xf>
    <xf numFmtId="0" fontId="8" fillId="2" borderId="0" xfId="0" applyFont="1" applyFill="1" applyAlignment="1">
      <alignment horizontal="left" vertical="top"/>
    </xf>
    <xf numFmtId="44" fontId="8" fillId="2" borderId="0" xfId="3" applyFont="1" applyFill="1" applyAlignment="1">
      <alignment horizontal="left" vertical="top"/>
    </xf>
    <xf numFmtId="0" fontId="3" fillId="0" borderId="0" xfId="0" applyFont="1" applyBorder="1" applyAlignment="1">
      <alignment horizontal="left" vertical="top"/>
    </xf>
    <xf numFmtId="0" fontId="9" fillId="0" borderId="0" xfId="0" applyFont="1" applyAlignment="1">
      <alignment horizontal="left" vertical="top"/>
    </xf>
    <xf numFmtId="0" fontId="9" fillId="0" borderId="1" xfId="0" applyFont="1" applyFill="1" applyBorder="1" applyAlignment="1">
      <alignment horizontal="left" vertical="top"/>
    </xf>
    <xf numFmtId="44" fontId="9" fillId="0" borderId="1" xfId="3" applyFont="1" applyFill="1" applyBorder="1" applyAlignment="1">
      <alignment horizontal="left" vertical="top"/>
    </xf>
    <xf numFmtId="44" fontId="9" fillId="0" borderId="0" xfId="3" applyFont="1" applyFill="1" applyBorder="1" applyAlignment="1">
      <alignment horizontal="left" vertical="top"/>
    </xf>
    <xf numFmtId="0" fontId="2" fillId="0" borderId="0" xfId="0" applyFont="1" applyAlignment="1">
      <alignment horizontal="left" vertical="top"/>
    </xf>
    <xf numFmtId="0" fontId="1" fillId="0" borderId="0" xfId="0" applyFont="1" applyAlignment="1">
      <alignment horizontal="left" vertical="top"/>
    </xf>
    <xf numFmtId="44" fontId="3" fillId="0" borderId="0" xfId="3" applyFont="1" applyAlignment="1">
      <alignment horizontal="left" vertical="top"/>
    </xf>
    <xf numFmtId="44" fontId="3" fillId="0" borderId="0" xfId="3" applyFont="1" applyFill="1" applyBorder="1" applyAlignment="1">
      <alignment horizontal="left" vertical="top"/>
    </xf>
    <xf numFmtId="0" fontId="1" fillId="0" borderId="0" xfId="0" applyFont="1" applyBorder="1" applyAlignment="1">
      <alignment horizontal="left" vertical="top"/>
    </xf>
    <xf numFmtId="44" fontId="3" fillId="0" borderId="0" xfId="3" applyFont="1" applyBorder="1" applyAlignment="1">
      <alignment horizontal="left" vertical="top"/>
    </xf>
    <xf numFmtId="0" fontId="7" fillId="0" borderId="0" xfId="0" applyFont="1" applyBorder="1" applyAlignment="1">
      <alignment horizontal="left" vertical="top"/>
    </xf>
    <xf numFmtId="0" fontId="8" fillId="0" borderId="0" xfId="0" applyFont="1" applyBorder="1" applyAlignment="1">
      <alignment horizontal="left" vertical="top"/>
    </xf>
    <xf numFmtId="44" fontId="8" fillId="0" borderId="0" xfId="3" applyFont="1" applyBorder="1" applyAlignment="1">
      <alignment horizontal="left" vertical="top"/>
    </xf>
    <xf numFmtId="44" fontId="8" fillId="0" borderId="0" xfId="3" applyFont="1" applyFill="1" applyBorder="1" applyAlignment="1">
      <alignment horizontal="left" vertical="top"/>
    </xf>
    <xf numFmtId="2" fontId="17" fillId="2" borderId="0" xfId="8" applyNumberFormat="1" applyFont="1" applyFill="1" applyAlignment="1">
      <alignment horizontal="center" vertical="top" wrapText="1"/>
    </xf>
    <xf numFmtId="0" fontId="18" fillId="4" borderId="0" xfId="0" applyFont="1" applyFill="1" applyAlignment="1">
      <alignment horizontal="center"/>
    </xf>
    <xf numFmtId="0" fontId="0" fillId="4" borderId="0" xfId="0" applyFill="1" applyAlignment="1">
      <alignment horizontal="center"/>
    </xf>
    <xf numFmtId="44" fontId="9" fillId="4" borderId="0" xfId="3" applyFont="1" applyFill="1" applyBorder="1" applyAlignment="1">
      <alignment horizontal="left"/>
    </xf>
    <xf numFmtId="0" fontId="3" fillId="0" borderId="1" xfId="0" applyFont="1" applyBorder="1" applyAlignment="1">
      <alignment vertical="top"/>
    </xf>
    <xf numFmtId="0" fontId="3" fillId="3" borderId="1" xfId="0" applyFont="1" applyFill="1" applyBorder="1" applyAlignment="1">
      <alignment vertical="top"/>
    </xf>
    <xf numFmtId="0" fontId="3" fillId="0" borderId="1" xfId="0" applyFont="1" applyBorder="1" applyAlignment="1">
      <alignment vertical="top" wrapText="1"/>
    </xf>
    <xf numFmtId="0" fontId="2" fillId="0" borderId="1" xfId="0" applyFont="1" applyBorder="1"/>
    <xf numFmtId="0" fontId="3" fillId="0" borderId="0" xfId="0" applyFont="1"/>
    <xf numFmtId="0" fontId="1" fillId="0" borderId="0" xfId="0" applyFont="1" applyFill="1" applyAlignment="1">
      <alignment vertical="top"/>
    </xf>
    <xf numFmtId="0" fontId="1" fillId="0" borderId="1" xfId="0" applyFont="1" applyFill="1" applyBorder="1" applyAlignment="1">
      <alignment vertical="top"/>
    </xf>
    <xf numFmtId="0" fontId="1" fillId="0" borderId="1" xfId="4" applyFont="1" applyFill="1" applyBorder="1" applyAlignment="1">
      <alignment vertical="top"/>
    </xf>
    <xf numFmtId="44" fontId="1" fillId="0" borderId="1" xfId="7" applyFont="1" applyFill="1" applyBorder="1" applyAlignment="1">
      <alignment vertical="top"/>
    </xf>
    <xf numFmtId="44" fontId="1" fillId="0" borderId="1" xfId="3" applyFont="1" applyFill="1" applyBorder="1" applyAlignment="1">
      <alignment vertical="top"/>
    </xf>
    <xf numFmtId="44" fontId="1" fillId="0" borderId="0" xfId="3" applyFont="1" applyFill="1" applyBorder="1" applyAlignment="1">
      <alignment vertical="top"/>
    </xf>
    <xf numFmtId="0" fontId="3" fillId="0" borderId="0" xfId="0" applyFont="1" applyAlignment="1">
      <alignment vertical="top"/>
    </xf>
    <xf numFmtId="0" fontId="1" fillId="0" borderId="1" xfId="0" applyFont="1" applyFill="1" applyBorder="1" applyAlignment="1">
      <alignment vertical="top" wrapText="1"/>
    </xf>
    <xf numFmtId="0" fontId="8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" fillId="0" borderId="1" xfId="0" applyFont="1" applyBorder="1" applyAlignment="1">
      <alignment vertical="top"/>
    </xf>
    <xf numFmtId="0" fontId="6" fillId="0" borderId="0" xfId="0" applyFont="1" applyAlignment="1">
      <alignment vertical="top"/>
    </xf>
    <xf numFmtId="0" fontId="2" fillId="0" borderId="0" xfId="0" applyFont="1" applyFill="1" applyAlignment="1">
      <alignment vertical="top"/>
    </xf>
    <xf numFmtId="0" fontId="3" fillId="0" borderId="0" xfId="0" applyFont="1" applyFill="1" applyAlignment="1">
      <alignment vertical="top"/>
    </xf>
    <xf numFmtId="0" fontId="10" fillId="0" borderId="0" xfId="0" applyFont="1" applyFill="1" applyAlignment="1">
      <alignment vertical="top"/>
    </xf>
    <xf numFmtId="44" fontId="15" fillId="0" borderId="0" xfId="3" applyFont="1" applyFill="1" applyBorder="1" applyAlignment="1">
      <alignment vertical="top"/>
    </xf>
    <xf numFmtId="0" fontId="16" fillId="0" borderId="0" xfId="0" applyFont="1" applyFill="1" applyAlignment="1">
      <alignment vertical="top"/>
    </xf>
    <xf numFmtId="0" fontId="1" fillId="0" borderId="0" xfId="0" applyFont="1" applyAlignment="1">
      <alignment vertical="top"/>
    </xf>
    <xf numFmtId="44" fontId="1" fillId="0" borderId="1" xfId="3" applyFont="1" applyBorder="1" applyAlignment="1">
      <alignment vertical="top"/>
    </xf>
    <xf numFmtId="0" fontId="15" fillId="0" borderId="0" xfId="0" applyFont="1" applyAlignment="1">
      <alignment vertical="top"/>
    </xf>
    <xf numFmtId="0" fontId="9" fillId="0" borderId="0" xfId="0" applyFont="1" applyAlignment="1">
      <alignment vertical="top"/>
    </xf>
    <xf numFmtId="0" fontId="9" fillId="0" borderId="1" xfId="0" applyFont="1" applyFill="1" applyBorder="1" applyAlignment="1">
      <alignment vertical="top"/>
    </xf>
    <xf numFmtId="44" fontId="9" fillId="0" borderId="1" xfId="3" applyFont="1" applyFill="1" applyBorder="1" applyAlignment="1">
      <alignment vertical="top"/>
    </xf>
    <xf numFmtId="44" fontId="9" fillId="0" borderId="0" xfId="3" applyFont="1" applyFill="1" applyBorder="1" applyAlignment="1">
      <alignment vertical="top"/>
    </xf>
    <xf numFmtId="0" fontId="2" fillId="0" borderId="0" xfId="0" applyFont="1" applyAlignment="1">
      <alignment vertical="top"/>
    </xf>
    <xf numFmtId="0" fontId="2" fillId="0" borderId="1" xfId="0" applyFont="1" applyBorder="1" applyAlignment="1">
      <alignment vertical="top"/>
    </xf>
    <xf numFmtId="0" fontId="9" fillId="0" borderId="1" xfId="0" applyFont="1" applyBorder="1" applyAlignment="1">
      <alignment horizontal="center" wrapText="1"/>
    </xf>
    <xf numFmtId="0" fontId="1" fillId="0" borderId="1" xfId="0" applyFont="1" applyBorder="1" applyAlignment="1">
      <alignment wrapText="1"/>
    </xf>
    <xf numFmtId="0" fontId="6" fillId="0" borderId="1" xfId="0" applyFont="1" applyBorder="1" applyAlignment="1">
      <alignment wrapText="1"/>
    </xf>
    <xf numFmtId="0" fontId="1" fillId="0" borderId="1" xfId="0" applyFont="1" applyBorder="1"/>
    <xf numFmtId="0" fontId="3" fillId="0" borderId="1" xfId="0" applyFont="1" applyFill="1" applyBorder="1" applyAlignment="1">
      <alignment vertical="top"/>
    </xf>
    <xf numFmtId="0" fontId="3" fillId="0" borderId="1" xfId="0" applyFont="1" applyFill="1" applyBorder="1" applyAlignment="1">
      <alignment vertical="top" wrapText="1"/>
    </xf>
    <xf numFmtId="0" fontId="19" fillId="0" borderId="1" xfId="0" applyFont="1" applyFill="1" applyBorder="1" applyAlignment="1">
      <alignment vertical="top"/>
    </xf>
    <xf numFmtId="0" fontId="2" fillId="0" borderId="1" xfId="0" applyFont="1" applyBorder="1" applyAlignment="1">
      <alignment horizontal="left" vertical="top"/>
    </xf>
  </cellXfs>
  <cellStyles count="9">
    <cellStyle name="Euro" xfId="1" xr:uid="{00000000-0005-0000-0000-000000000000}"/>
    <cellStyle name="Euro 2" xfId="5" xr:uid="{00000000-0005-0000-0000-000001000000}"/>
    <cellStyle name="Euro 3" xfId="6" xr:uid="{00000000-0005-0000-0000-000002000000}"/>
    <cellStyle name="Standaard" xfId="0" builtinId="0"/>
    <cellStyle name="Standaard 2" xfId="4" xr:uid="{00000000-0005-0000-0000-000004000000}"/>
    <cellStyle name="Standaard 25" xfId="2" xr:uid="{00000000-0005-0000-0000-000005000000}"/>
    <cellStyle name="Standaard 3" xfId="8" xr:uid="{0FC9B64A-1191-4FFC-A3E6-AD8CFAB7D6DA}"/>
    <cellStyle name="Valuta" xfId="3" builtinId="4"/>
    <cellStyle name="Valuta 2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V48"/>
  <sheetViews>
    <sheetView tabSelected="1" topLeftCell="J17" zoomScale="80" zoomScaleNormal="80" workbookViewId="0">
      <selection activeCell="L42" sqref="L42"/>
    </sheetView>
  </sheetViews>
  <sheetFormatPr defaultColWidth="9.1328125" defaultRowHeight="12.75" x14ac:dyDescent="0.35"/>
  <cols>
    <col min="1" max="1" width="14.73046875" style="1" bestFit="1" customWidth="1"/>
    <col min="2" max="2" width="63.59765625" style="18" customWidth="1"/>
    <col min="3" max="3" width="29.86328125" style="18" customWidth="1"/>
    <col min="4" max="4" width="9.265625" style="18" customWidth="1"/>
    <col min="5" max="5" width="11.73046875" style="18" customWidth="1"/>
    <col min="6" max="6" width="10" style="1" customWidth="1"/>
    <col min="7" max="10" width="17.86328125" style="19" customWidth="1"/>
    <col min="11" max="11" width="5.73046875" style="20" customWidth="1"/>
    <col min="12" max="12" width="18.265625" style="35" customWidth="1"/>
    <col min="13" max="13" width="27.73046875" style="35" customWidth="1"/>
    <col min="14" max="14" width="18.3984375" style="35" customWidth="1"/>
    <col min="15" max="15" width="47.3984375" style="35" customWidth="1"/>
    <col min="16" max="17" width="16.3984375" style="35" customWidth="1"/>
    <col min="18" max="18" width="15.19921875" style="1" customWidth="1"/>
    <col min="19" max="19" width="9.1328125" style="1" customWidth="1"/>
    <col min="20" max="20" width="12.3984375" style="1" customWidth="1"/>
    <col min="21" max="21" width="11.6640625" style="1" customWidth="1"/>
    <col min="22" max="22" width="13.06640625" style="1" customWidth="1"/>
    <col min="23" max="16384" width="9.1328125" style="1"/>
  </cols>
  <sheetData>
    <row r="1" spans="1:22" ht="52.5" x14ac:dyDescent="0.4">
      <c r="A1" s="2" t="s">
        <v>0</v>
      </c>
      <c r="B1" s="3" t="s">
        <v>37</v>
      </c>
      <c r="C1" s="3" t="s">
        <v>21</v>
      </c>
      <c r="D1" s="3" t="s">
        <v>25</v>
      </c>
      <c r="E1" s="3" t="s">
        <v>36</v>
      </c>
      <c r="F1" s="2" t="s">
        <v>88</v>
      </c>
      <c r="G1" s="4" t="s">
        <v>24</v>
      </c>
      <c r="H1" s="4" t="s">
        <v>24</v>
      </c>
      <c r="I1" s="4" t="s">
        <v>1</v>
      </c>
      <c r="J1" s="4" t="s">
        <v>22</v>
      </c>
      <c r="K1" s="5"/>
      <c r="L1" s="27" t="s">
        <v>106</v>
      </c>
      <c r="M1" s="27" t="s">
        <v>107</v>
      </c>
      <c r="N1" s="27" t="s">
        <v>108</v>
      </c>
      <c r="O1" s="27" t="s">
        <v>109</v>
      </c>
      <c r="P1" s="27" t="s">
        <v>110</v>
      </c>
      <c r="Q1" s="27" t="s">
        <v>111</v>
      </c>
      <c r="R1" s="62" t="s">
        <v>125</v>
      </c>
      <c r="S1" s="62" t="s">
        <v>126</v>
      </c>
      <c r="T1" s="62" t="s">
        <v>127</v>
      </c>
      <c r="U1" s="62" t="s">
        <v>128</v>
      </c>
      <c r="V1" s="62" t="s">
        <v>129</v>
      </c>
    </row>
    <row r="2" spans="1:22" s="9" customFormat="1" ht="13.15" x14ac:dyDescent="0.4">
      <c r="A2" s="6"/>
      <c r="B2" s="7"/>
      <c r="C2" s="7"/>
      <c r="D2" s="7"/>
      <c r="E2" s="7"/>
      <c r="F2" s="2" t="s">
        <v>89</v>
      </c>
      <c r="G2" s="4" t="s">
        <v>99</v>
      </c>
      <c r="H2" s="4" t="s">
        <v>104</v>
      </c>
      <c r="I2" s="8"/>
      <c r="J2" s="4" t="s">
        <v>23</v>
      </c>
      <c r="K2" s="5"/>
      <c r="L2" s="27" t="s">
        <v>112</v>
      </c>
      <c r="M2" s="27" t="s">
        <v>113</v>
      </c>
      <c r="N2" s="28" t="s">
        <v>114</v>
      </c>
      <c r="O2" s="28" t="s">
        <v>115</v>
      </c>
      <c r="P2" s="29"/>
      <c r="Q2" s="29"/>
      <c r="R2" s="63"/>
      <c r="S2" s="63"/>
      <c r="T2" s="63"/>
      <c r="U2" s="63"/>
      <c r="V2" s="63"/>
    </row>
    <row r="3" spans="1:22" s="9" customFormat="1" ht="13.15" x14ac:dyDescent="0.4">
      <c r="A3" s="10"/>
      <c r="B3" s="7"/>
      <c r="C3" s="7"/>
      <c r="D3" s="7"/>
      <c r="E3" s="7"/>
      <c r="F3" s="10"/>
      <c r="G3" s="4" t="s">
        <v>100</v>
      </c>
      <c r="H3" s="4" t="s">
        <v>105</v>
      </c>
      <c r="I3" s="11"/>
      <c r="J3" s="4"/>
      <c r="K3" s="5"/>
      <c r="L3" s="30"/>
      <c r="M3" s="30"/>
      <c r="N3" s="30"/>
      <c r="O3" s="30"/>
      <c r="P3" s="30"/>
      <c r="Q3" s="30"/>
      <c r="R3" s="64"/>
      <c r="S3" s="64"/>
      <c r="T3" s="64"/>
      <c r="U3" s="64"/>
      <c r="V3" s="64"/>
    </row>
    <row r="4" spans="1:22" s="42" customFormat="1" x14ac:dyDescent="0.35">
      <c r="A4" s="36" t="s">
        <v>93</v>
      </c>
      <c r="B4" s="37" t="s">
        <v>94</v>
      </c>
      <c r="C4" s="37" t="s">
        <v>52</v>
      </c>
      <c r="D4" s="37" t="s">
        <v>64</v>
      </c>
      <c r="E4" s="37" t="s">
        <v>13</v>
      </c>
      <c r="F4" s="38"/>
      <c r="G4" s="39">
        <v>2640535</v>
      </c>
      <c r="H4" s="39">
        <f>ROUND(G4/150.8*158.3,0)</f>
        <v>2771861</v>
      </c>
      <c r="I4" s="39">
        <f>4330000+30000</f>
        <v>4360000</v>
      </c>
      <c r="J4" s="40">
        <f>H4+I4</f>
        <v>7131861</v>
      </c>
      <c r="K4" s="41"/>
      <c r="L4" s="32"/>
      <c r="M4" s="32"/>
      <c r="N4" s="32"/>
      <c r="O4" s="32"/>
      <c r="P4" s="32"/>
      <c r="Q4" s="32"/>
      <c r="R4" s="63" t="s">
        <v>132</v>
      </c>
      <c r="S4" s="63" t="s">
        <v>132</v>
      </c>
      <c r="T4" s="63" t="s">
        <v>132</v>
      </c>
      <c r="U4" s="63" t="s">
        <v>119</v>
      </c>
      <c r="V4" s="63" t="s">
        <v>119</v>
      </c>
    </row>
    <row r="5" spans="1:22" s="42" customFormat="1" ht="25.5" x14ac:dyDescent="0.35">
      <c r="A5" s="36" t="s">
        <v>2</v>
      </c>
      <c r="B5" s="43" t="s">
        <v>101</v>
      </c>
      <c r="C5" s="37" t="s">
        <v>52</v>
      </c>
      <c r="D5" s="37" t="s">
        <v>64</v>
      </c>
      <c r="E5" s="37" t="s">
        <v>13</v>
      </c>
      <c r="F5" s="38"/>
      <c r="G5" s="39">
        <v>26769774</v>
      </c>
      <c r="H5" s="39">
        <f t="shared" ref="H5:H43" si="0">ROUND(G5/150.8*158.3,0)</f>
        <v>28101162</v>
      </c>
      <c r="I5" s="37"/>
      <c r="J5" s="40">
        <f t="shared" ref="J5:J43" si="1">H5+I5</f>
        <v>28101162</v>
      </c>
      <c r="K5" s="41"/>
      <c r="L5" s="31" t="s">
        <v>116</v>
      </c>
      <c r="M5" s="32"/>
      <c r="N5" s="32"/>
      <c r="O5" s="32"/>
      <c r="P5" s="32"/>
      <c r="Q5" s="32"/>
      <c r="R5" s="63" t="s">
        <v>122</v>
      </c>
      <c r="S5" s="63" t="s">
        <v>122</v>
      </c>
      <c r="T5" s="63" t="s">
        <v>122</v>
      </c>
      <c r="U5" s="63" t="s">
        <v>119</v>
      </c>
      <c r="V5" s="63" t="s">
        <v>119</v>
      </c>
    </row>
    <row r="6" spans="1:22" s="42" customFormat="1" x14ac:dyDescent="0.35">
      <c r="A6" s="36" t="s">
        <v>93</v>
      </c>
      <c r="B6" s="38" t="s">
        <v>103</v>
      </c>
      <c r="C6" s="37" t="s">
        <v>10</v>
      </c>
      <c r="D6" s="37" t="s">
        <v>32</v>
      </c>
      <c r="E6" s="37" t="s">
        <v>13</v>
      </c>
      <c r="F6" s="38"/>
      <c r="G6" s="39">
        <v>3853498</v>
      </c>
      <c r="H6" s="39">
        <f t="shared" si="0"/>
        <v>4045151</v>
      </c>
      <c r="I6" s="39">
        <f>545000+2506</f>
        <v>547506</v>
      </c>
      <c r="J6" s="40">
        <f t="shared" si="1"/>
        <v>4592657</v>
      </c>
      <c r="K6" s="41"/>
      <c r="L6" s="31" t="s">
        <v>116</v>
      </c>
      <c r="M6" s="31" t="s">
        <v>117</v>
      </c>
      <c r="N6" s="31" t="s">
        <v>116</v>
      </c>
      <c r="O6" s="31" t="s">
        <v>118</v>
      </c>
      <c r="P6" s="31" t="s">
        <v>119</v>
      </c>
      <c r="Q6" s="31" t="s">
        <v>119</v>
      </c>
      <c r="R6" s="63" t="s">
        <v>130</v>
      </c>
      <c r="S6" s="63" t="s">
        <v>116</v>
      </c>
      <c r="T6" s="63" t="s">
        <v>119</v>
      </c>
      <c r="U6" s="63" t="s">
        <v>119</v>
      </c>
      <c r="V6" s="63" t="s">
        <v>119</v>
      </c>
    </row>
    <row r="7" spans="1:22" s="42" customFormat="1" x14ac:dyDescent="0.35">
      <c r="A7" s="36" t="s">
        <v>93</v>
      </c>
      <c r="B7" s="37" t="s">
        <v>60</v>
      </c>
      <c r="C7" s="37" t="s">
        <v>61</v>
      </c>
      <c r="D7" s="37" t="s">
        <v>66</v>
      </c>
      <c r="E7" s="37" t="s">
        <v>13</v>
      </c>
      <c r="F7" s="38"/>
      <c r="G7" s="39">
        <v>771564</v>
      </c>
      <c r="H7" s="39">
        <f t="shared" si="0"/>
        <v>809938</v>
      </c>
      <c r="I7" s="39">
        <v>90000</v>
      </c>
      <c r="J7" s="40">
        <f t="shared" si="1"/>
        <v>899938</v>
      </c>
      <c r="K7" s="41"/>
      <c r="L7" s="31" t="s">
        <v>119</v>
      </c>
      <c r="M7" s="31" t="s">
        <v>120</v>
      </c>
      <c r="N7" s="31" t="s">
        <v>121</v>
      </c>
      <c r="O7" s="31" t="s">
        <v>118</v>
      </c>
      <c r="P7" s="31" t="s">
        <v>122</v>
      </c>
      <c r="Q7" s="31" t="s">
        <v>119</v>
      </c>
      <c r="R7" s="65" t="s">
        <v>132</v>
      </c>
      <c r="S7" s="65" t="s">
        <v>132</v>
      </c>
      <c r="T7" s="65" t="s">
        <v>132</v>
      </c>
      <c r="U7" s="65" t="s">
        <v>119</v>
      </c>
      <c r="V7" s="31" t="s">
        <v>119</v>
      </c>
    </row>
    <row r="8" spans="1:22" s="44" customFormat="1" x14ac:dyDescent="0.35">
      <c r="A8" s="36" t="s">
        <v>93</v>
      </c>
      <c r="B8" s="37" t="s">
        <v>45</v>
      </c>
      <c r="C8" s="37" t="s">
        <v>46</v>
      </c>
      <c r="D8" s="37" t="s">
        <v>67</v>
      </c>
      <c r="E8" s="37" t="s">
        <v>13</v>
      </c>
      <c r="F8" s="38"/>
      <c r="G8" s="39">
        <v>4391015</v>
      </c>
      <c r="H8" s="39">
        <f t="shared" si="0"/>
        <v>4609401</v>
      </c>
      <c r="I8" s="39">
        <v>835000</v>
      </c>
      <c r="J8" s="40">
        <f t="shared" si="1"/>
        <v>5444401</v>
      </c>
      <c r="K8" s="41"/>
      <c r="L8" s="32"/>
      <c r="M8" s="32"/>
      <c r="N8" s="32"/>
      <c r="O8" s="32"/>
      <c r="P8" s="32"/>
      <c r="Q8" s="32"/>
      <c r="R8" s="65" t="s">
        <v>132</v>
      </c>
      <c r="S8" s="65" t="s">
        <v>132</v>
      </c>
      <c r="T8" s="65" t="s">
        <v>132</v>
      </c>
      <c r="U8" s="63" t="s">
        <v>119</v>
      </c>
      <c r="V8" s="63" t="s">
        <v>119</v>
      </c>
    </row>
    <row r="9" spans="1:22" s="42" customFormat="1" x14ac:dyDescent="0.35">
      <c r="A9" s="36" t="s">
        <v>2</v>
      </c>
      <c r="B9" s="37" t="s">
        <v>45</v>
      </c>
      <c r="C9" s="37" t="s">
        <v>46</v>
      </c>
      <c r="D9" s="37" t="s">
        <v>67</v>
      </c>
      <c r="E9" s="37" t="s">
        <v>13</v>
      </c>
      <c r="F9" s="38"/>
      <c r="G9" s="39">
        <v>896095</v>
      </c>
      <c r="H9" s="39">
        <f t="shared" si="0"/>
        <v>940662</v>
      </c>
      <c r="I9" s="39"/>
      <c r="J9" s="40">
        <f t="shared" si="1"/>
        <v>940662</v>
      </c>
      <c r="K9" s="41"/>
      <c r="L9" s="32"/>
      <c r="M9" s="32"/>
      <c r="N9" s="32"/>
      <c r="O9" s="32"/>
      <c r="P9" s="32"/>
      <c r="Q9" s="32"/>
      <c r="R9" s="65" t="s">
        <v>132</v>
      </c>
      <c r="S9" s="65" t="s">
        <v>132</v>
      </c>
      <c r="T9" s="65" t="s">
        <v>132</v>
      </c>
      <c r="U9" s="63" t="s">
        <v>119</v>
      </c>
      <c r="V9" s="63" t="s">
        <v>119</v>
      </c>
    </row>
    <row r="10" spans="1:22" s="42" customFormat="1" ht="38.25" x14ac:dyDescent="0.35">
      <c r="A10" s="36" t="s">
        <v>2</v>
      </c>
      <c r="B10" s="37" t="s">
        <v>20</v>
      </c>
      <c r="C10" s="37" t="s">
        <v>19</v>
      </c>
      <c r="D10" s="37" t="s">
        <v>34</v>
      </c>
      <c r="E10" s="37" t="s">
        <v>13</v>
      </c>
      <c r="F10" s="38"/>
      <c r="G10" s="39">
        <v>294826</v>
      </c>
      <c r="H10" s="39">
        <f t="shared" si="0"/>
        <v>309489</v>
      </c>
      <c r="I10" s="39"/>
      <c r="J10" s="40">
        <f t="shared" si="1"/>
        <v>309489</v>
      </c>
      <c r="K10" s="41"/>
      <c r="L10" s="31" t="s">
        <v>119</v>
      </c>
      <c r="M10" s="31" t="s">
        <v>120</v>
      </c>
      <c r="N10" s="31" t="s">
        <v>119</v>
      </c>
      <c r="O10" s="31" t="s">
        <v>118</v>
      </c>
      <c r="P10" s="31" t="s">
        <v>116</v>
      </c>
      <c r="Q10" s="31" t="s">
        <v>120</v>
      </c>
      <c r="R10" s="63" t="s">
        <v>132</v>
      </c>
      <c r="S10" s="63" t="s">
        <v>132</v>
      </c>
      <c r="T10" s="63" t="s">
        <v>132</v>
      </c>
      <c r="U10" s="63" t="s">
        <v>136</v>
      </c>
      <c r="V10" s="65" t="s">
        <v>138</v>
      </c>
    </row>
    <row r="11" spans="1:22" s="42" customFormat="1" x14ac:dyDescent="0.35">
      <c r="A11" s="36" t="s">
        <v>2</v>
      </c>
      <c r="B11" s="37" t="s">
        <v>41</v>
      </c>
      <c r="C11" s="37" t="s">
        <v>5</v>
      </c>
      <c r="D11" s="37" t="s">
        <v>26</v>
      </c>
      <c r="E11" s="37" t="s">
        <v>13</v>
      </c>
      <c r="F11" s="38"/>
      <c r="G11" s="39">
        <v>150548</v>
      </c>
      <c r="H11" s="39">
        <f t="shared" si="0"/>
        <v>158035</v>
      </c>
      <c r="I11" s="39"/>
      <c r="J11" s="40">
        <f t="shared" si="1"/>
        <v>158035</v>
      </c>
      <c r="K11" s="41"/>
      <c r="L11" s="31" t="s">
        <v>119</v>
      </c>
      <c r="M11" s="31" t="s">
        <v>120</v>
      </c>
      <c r="N11" s="31" t="s">
        <v>122</v>
      </c>
      <c r="O11" s="31" t="s">
        <v>118</v>
      </c>
      <c r="P11" s="31" t="s">
        <v>119</v>
      </c>
      <c r="Q11" s="31" t="s">
        <v>119</v>
      </c>
      <c r="R11" s="63" t="s">
        <v>132</v>
      </c>
      <c r="S11" s="63" t="s">
        <v>132</v>
      </c>
      <c r="T11" s="63" t="s">
        <v>132</v>
      </c>
      <c r="U11" s="63" t="s">
        <v>119</v>
      </c>
      <c r="V11" s="63" t="s">
        <v>119</v>
      </c>
    </row>
    <row r="12" spans="1:22" s="42" customFormat="1" x14ac:dyDescent="0.35">
      <c r="A12" s="36" t="s">
        <v>93</v>
      </c>
      <c r="B12" s="37" t="s">
        <v>14</v>
      </c>
      <c r="C12" s="37" t="s">
        <v>77</v>
      </c>
      <c r="D12" s="37" t="s">
        <v>26</v>
      </c>
      <c r="E12" s="37" t="s">
        <v>13</v>
      </c>
      <c r="F12" s="38"/>
      <c r="G12" s="39">
        <v>3412445</v>
      </c>
      <c r="H12" s="39">
        <f t="shared" si="0"/>
        <v>3582162</v>
      </c>
      <c r="I12" s="39">
        <v>270000</v>
      </c>
      <c r="J12" s="40">
        <f t="shared" si="1"/>
        <v>3852162</v>
      </c>
      <c r="K12" s="41"/>
      <c r="L12" s="31" t="s">
        <v>119</v>
      </c>
      <c r="M12" s="31" t="s">
        <v>120</v>
      </c>
      <c r="N12" s="31" t="s">
        <v>122</v>
      </c>
      <c r="O12" s="31" t="s">
        <v>118</v>
      </c>
      <c r="P12" s="31" t="s">
        <v>116</v>
      </c>
      <c r="Q12" s="31" t="s">
        <v>119</v>
      </c>
      <c r="R12" s="63" t="s">
        <v>132</v>
      </c>
      <c r="S12" s="63" t="s">
        <v>132</v>
      </c>
      <c r="T12" s="63" t="s">
        <v>132</v>
      </c>
      <c r="U12" s="63" t="s">
        <v>119</v>
      </c>
      <c r="V12" s="63" t="s">
        <v>119</v>
      </c>
    </row>
    <row r="13" spans="1:22" s="42" customFormat="1" ht="38.25" x14ac:dyDescent="0.35">
      <c r="A13" s="36" t="s">
        <v>2</v>
      </c>
      <c r="B13" s="38" t="s">
        <v>78</v>
      </c>
      <c r="C13" s="37" t="s">
        <v>56</v>
      </c>
      <c r="D13" s="37" t="s">
        <v>68</v>
      </c>
      <c r="E13" s="37" t="s">
        <v>13</v>
      </c>
      <c r="F13" s="38"/>
      <c r="G13" s="39">
        <v>2750132</v>
      </c>
      <c r="H13" s="39">
        <f t="shared" si="0"/>
        <v>2886909</v>
      </c>
      <c r="I13" s="39"/>
      <c r="J13" s="40">
        <f t="shared" si="1"/>
        <v>2886909</v>
      </c>
      <c r="K13" s="41"/>
      <c r="L13" s="31" t="s">
        <v>116</v>
      </c>
      <c r="M13" s="31" t="s">
        <v>134</v>
      </c>
      <c r="N13" s="31" t="s">
        <v>116</v>
      </c>
      <c r="O13" s="31" t="s">
        <v>118</v>
      </c>
      <c r="P13" s="31" t="s">
        <v>119</v>
      </c>
      <c r="Q13" s="31" t="s">
        <v>119</v>
      </c>
      <c r="R13" s="63" t="s">
        <v>130</v>
      </c>
      <c r="S13" s="63" t="s">
        <v>116</v>
      </c>
      <c r="T13" s="63" t="s">
        <v>135</v>
      </c>
      <c r="U13" s="63" t="s">
        <v>119</v>
      </c>
      <c r="V13" s="65" t="s">
        <v>119</v>
      </c>
    </row>
    <row r="14" spans="1:22" s="42" customFormat="1" x14ac:dyDescent="0.35">
      <c r="A14" s="45" t="s">
        <v>1</v>
      </c>
      <c r="B14" s="46" t="s">
        <v>97</v>
      </c>
      <c r="C14" s="46" t="s">
        <v>56</v>
      </c>
      <c r="D14" s="46" t="s">
        <v>68</v>
      </c>
      <c r="E14" s="46" t="s">
        <v>13</v>
      </c>
      <c r="F14" s="46"/>
      <c r="G14" s="39">
        <v>0</v>
      </c>
      <c r="H14" s="39">
        <f t="shared" si="0"/>
        <v>0</v>
      </c>
      <c r="I14" s="39">
        <v>113500</v>
      </c>
      <c r="J14" s="40">
        <f t="shared" si="1"/>
        <v>113500</v>
      </c>
      <c r="K14" s="41"/>
      <c r="L14" s="31" t="s">
        <v>120</v>
      </c>
      <c r="M14" s="31" t="s">
        <v>120</v>
      </c>
      <c r="N14" s="31" t="s">
        <v>120</v>
      </c>
      <c r="O14" s="31" t="s">
        <v>120</v>
      </c>
      <c r="P14" s="31" t="s">
        <v>120</v>
      </c>
      <c r="Q14" s="31" t="s">
        <v>120</v>
      </c>
      <c r="R14" s="63" t="s">
        <v>133</v>
      </c>
      <c r="S14" s="63" t="s">
        <v>133</v>
      </c>
      <c r="T14" s="63" t="s">
        <v>133</v>
      </c>
      <c r="U14" s="63" t="s">
        <v>119</v>
      </c>
      <c r="V14" s="63" t="s">
        <v>132</v>
      </c>
    </row>
    <row r="15" spans="1:22" s="42" customFormat="1" x14ac:dyDescent="0.35">
      <c r="A15" s="36" t="s">
        <v>2</v>
      </c>
      <c r="B15" s="38" t="s">
        <v>58</v>
      </c>
      <c r="C15" s="37" t="s">
        <v>59</v>
      </c>
      <c r="D15" s="37" t="s">
        <v>68</v>
      </c>
      <c r="E15" s="37" t="s">
        <v>13</v>
      </c>
      <c r="F15" s="38"/>
      <c r="G15" s="39">
        <v>363826</v>
      </c>
      <c r="H15" s="39">
        <f t="shared" si="0"/>
        <v>381921</v>
      </c>
      <c r="I15" s="39"/>
      <c r="J15" s="40">
        <f t="shared" si="1"/>
        <v>381921</v>
      </c>
      <c r="K15" s="41"/>
      <c r="L15" s="31" t="s">
        <v>119</v>
      </c>
      <c r="M15" s="31" t="s">
        <v>120</v>
      </c>
      <c r="N15" s="31" t="s">
        <v>121</v>
      </c>
      <c r="O15" s="31" t="s">
        <v>119</v>
      </c>
      <c r="P15" s="31" t="s">
        <v>122</v>
      </c>
      <c r="Q15" s="31" t="s">
        <v>119</v>
      </c>
      <c r="R15" s="63" t="s">
        <v>133</v>
      </c>
      <c r="S15" s="63" t="s">
        <v>133</v>
      </c>
      <c r="T15" s="63" t="s">
        <v>133</v>
      </c>
      <c r="U15" s="63" t="s">
        <v>119</v>
      </c>
      <c r="V15" s="63" t="s">
        <v>119</v>
      </c>
    </row>
    <row r="16" spans="1:22" s="42" customFormat="1" x14ac:dyDescent="0.35">
      <c r="A16" s="36" t="s">
        <v>93</v>
      </c>
      <c r="B16" s="37" t="s">
        <v>38</v>
      </c>
      <c r="C16" s="37" t="s">
        <v>39</v>
      </c>
      <c r="D16" s="37" t="s">
        <v>69</v>
      </c>
      <c r="E16" s="37" t="s">
        <v>13</v>
      </c>
      <c r="F16" s="38"/>
      <c r="G16" s="39">
        <v>4641929</v>
      </c>
      <c r="H16" s="39">
        <f t="shared" si="0"/>
        <v>4872794</v>
      </c>
      <c r="I16" s="39">
        <v>665000</v>
      </c>
      <c r="J16" s="40">
        <f t="shared" si="1"/>
        <v>5537794</v>
      </c>
      <c r="K16" s="41"/>
      <c r="L16" s="32"/>
      <c r="M16" s="32"/>
      <c r="N16" s="32"/>
      <c r="O16" s="32"/>
      <c r="P16" s="32"/>
      <c r="Q16" s="32"/>
      <c r="R16" s="63" t="s">
        <v>133</v>
      </c>
      <c r="S16" s="63" t="s">
        <v>133</v>
      </c>
      <c r="T16" s="63" t="s">
        <v>133</v>
      </c>
      <c r="U16" s="63" t="s">
        <v>119</v>
      </c>
      <c r="V16" s="63" t="s">
        <v>119</v>
      </c>
    </row>
    <row r="17" spans="1:22" s="42" customFormat="1" x14ac:dyDescent="0.35">
      <c r="A17" s="36" t="s">
        <v>2</v>
      </c>
      <c r="B17" s="37" t="s">
        <v>42</v>
      </c>
      <c r="C17" s="37" t="s">
        <v>43</v>
      </c>
      <c r="D17" s="37" t="s">
        <v>70</v>
      </c>
      <c r="E17" s="37" t="s">
        <v>13</v>
      </c>
      <c r="F17" s="38"/>
      <c r="G17" s="39">
        <v>8938852</v>
      </c>
      <c r="H17" s="39">
        <f t="shared" si="0"/>
        <v>9383424</v>
      </c>
      <c r="I17" s="39"/>
      <c r="J17" s="40">
        <f t="shared" si="1"/>
        <v>9383424</v>
      </c>
      <c r="K17" s="41"/>
      <c r="L17" s="31" t="s">
        <v>119</v>
      </c>
      <c r="M17" s="31" t="s">
        <v>120</v>
      </c>
      <c r="N17" s="31" t="s">
        <v>116</v>
      </c>
      <c r="O17" s="33" t="s">
        <v>123</v>
      </c>
      <c r="P17" s="31" t="s">
        <v>116</v>
      </c>
      <c r="Q17" s="31" t="s">
        <v>119</v>
      </c>
      <c r="R17" s="65" t="s">
        <v>132</v>
      </c>
      <c r="S17" s="65" t="s">
        <v>132</v>
      </c>
      <c r="T17" s="65" t="s">
        <v>132</v>
      </c>
      <c r="U17" s="63" t="s">
        <v>119</v>
      </c>
      <c r="V17" s="63" t="s">
        <v>119</v>
      </c>
    </row>
    <row r="18" spans="1:22" s="42" customFormat="1" x14ac:dyDescent="0.35">
      <c r="A18" s="36" t="s">
        <v>1</v>
      </c>
      <c r="B18" s="37" t="s">
        <v>44</v>
      </c>
      <c r="C18" s="37" t="s">
        <v>79</v>
      </c>
      <c r="D18" s="37" t="s">
        <v>70</v>
      </c>
      <c r="E18" s="37" t="s">
        <v>13</v>
      </c>
      <c r="F18" s="38"/>
      <c r="G18" s="39">
        <v>0</v>
      </c>
      <c r="H18" s="39">
        <f t="shared" si="0"/>
        <v>0</v>
      </c>
      <c r="I18" s="39">
        <v>1085590</v>
      </c>
      <c r="J18" s="40">
        <f t="shared" si="1"/>
        <v>1085590</v>
      </c>
      <c r="K18" s="41"/>
      <c r="L18" s="31" t="s">
        <v>120</v>
      </c>
      <c r="M18" s="31" t="s">
        <v>120</v>
      </c>
      <c r="N18" s="31" t="s">
        <v>120</v>
      </c>
      <c r="O18" s="31" t="s">
        <v>120</v>
      </c>
      <c r="P18" s="31" t="s">
        <v>120</v>
      </c>
      <c r="Q18" s="31" t="s">
        <v>120</v>
      </c>
      <c r="R18" s="63" t="s">
        <v>132</v>
      </c>
      <c r="S18" s="63" t="s">
        <v>132</v>
      </c>
      <c r="T18" s="63" t="s">
        <v>132</v>
      </c>
      <c r="U18" s="63" t="s">
        <v>119</v>
      </c>
      <c r="V18" s="63" t="s">
        <v>132</v>
      </c>
    </row>
    <row r="19" spans="1:22" s="42" customFormat="1" x14ac:dyDescent="0.35">
      <c r="A19" s="36" t="s">
        <v>93</v>
      </c>
      <c r="B19" s="37" t="s">
        <v>62</v>
      </c>
      <c r="C19" s="37" t="s">
        <v>63</v>
      </c>
      <c r="D19" s="37" t="s">
        <v>71</v>
      </c>
      <c r="E19" s="37" t="s">
        <v>13</v>
      </c>
      <c r="F19" s="38"/>
      <c r="G19" s="39">
        <v>5206490</v>
      </c>
      <c r="H19" s="39">
        <f t="shared" si="0"/>
        <v>5465433</v>
      </c>
      <c r="I19" s="39">
        <v>751558</v>
      </c>
      <c r="J19" s="40">
        <f t="shared" si="1"/>
        <v>6216991</v>
      </c>
      <c r="K19" s="41"/>
      <c r="L19" s="31" t="s">
        <v>119</v>
      </c>
      <c r="M19" s="31" t="s">
        <v>120</v>
      </c>
      <c r="N19" s="31" t="s">
        <v>116</v>
      </c>
      <c r="O19" s="31" t="s">
        <v>123</v>
      </c>
      <c r="P19" s="31" t="s">
        <v>122</v>
      </c>
      <c r="Q19" s="31" t="s">
        <v>119</v>
      </c>
      <c r="R19" s="63" t="s">
        <v>132</v>
      </c>
      <c r="S19" s="63" t="s">
        <v>132</v>
      </c>
      <c r="T19" s="63" t="s">
        <v>132</v>
      </c>
      <c r="U19" s="63" t="s">
        <v>119</v>
      </c>
      <c r="V19" s="65" t="s">
        <v>119</v>
      </c>
    </row>
    <row r="20" spans="1:22" s="42" customFormat="1" x14ac:dyDescent="0.35">
      <c r="A20" s="36" t="s">
        <v>2</v>
      </c>
      <c r="B20" s="37" t="s">
        <v>15</v>
      </c>
      <c r="C20" s="37" t="s">
        <v>7</v>
      </c>
      <c r="D20" s="37" t="s">
        <v>28</v>
      </c>
      <c r="E20" s="37" t="s">
        <v>13</v>
      </c>
      <c r="F20" s="38"/>
      <c r="G20" s="39">
        <v>6355741</v>
      </c>
      <c r="H20" s="39">
        <f t="shared" si="0"/>
        <v>6671842</v>
      </c>
      <c r="I20" s="39"/>
      <c r="J20" s="40">
        <f t="shared" si="1"/>
        <v>6671842</v>
      </c>
      <c r="K20" s="41"/>
      <c r="L20" s="31" t="s">
        <v>116</v>
      </c>
      <c r="M20" s="31" t="s">
        <v>122</v>
      </c>
      <c r="N20" s="31" t="s">
        <v>122</v>
      </c>
      <c r="O20" s="31" t="s">
        <v>122</v>
      </c>
      <c r="P20" s="31" t="s">
        <v>122</v>
      </c>
      <c r="Q20" s="31" t="s">
        <v>119</v>
      </c>
      <c r="R20" s="63" t="s">
        <v>122</v>
      </c>
      <c r="S20" s="63" t="s">
        <v>122</v>
      </c>
      <c r="T20" s="63" t="s">
        <v>122</v>
      </c>
      <c r="U20" s="63" t="s">
        <v>119</v>
      </c>
      <c r="V20" s="63" t="s">
        <v>119</v>
      </c>
    </row>
    <row r="21" spans="1:22" s="47" customFormat="1" x14ac:dyDescent="0.35">
      <c r="A21" s="36" t="s">
        <v>1</v>
      </c>
      <c r="B21" s="37" t="s">
        <v>90</v>
      </c>
      <c r="C21" s="37" t="s">
        <v>7</v>
      </c>
      <c r="D21" s="37" t="s">
        <v>28</v>
      </c>
      <c r="E21" s="37" t="s">
        <v>13</v>
      </c>
      <c r="F21" s="38"/>
      <c r="G21" s="39">
        <v>0</v>
      </c>
      <c r="H21" s="39">
        <f t="shared" si="0"/>
        <v>0</v>
      </c>
      <c r="I21" s="39">
        <v>720000</v>
      </c>
      <c r="J21" s="40">
        <f t="shared" si="1"/>
        <v>720000</v>
      </c>
      <c r="K21" s="41"/>
      <c r="L21" s="31" t="s">
        <v>120</v>
      </c>
      <c r="M21" s="31" t="s">
        <v>120</v>
      </c>
      <c r="N21" s="31" t="s">
        <v>120</v>
      </c>
      <c r="O21" s="31" t="s">
        <v>120</v>
      </c>
      <c r="P21" s="31" t="s">
        <v>120</v>
      </c>
      <c r="Q21" s="31" t="s">
        <v>120</v>
      </c>
      <c r="R21" s="63" t="s">
        <v>132</v>
      </c>
      <c r="S21" s="63" t="s">
        <v>132</v>
      </c>
      <c r="T21" s="63" t="s">
        <v>132</v>
      </c>
      <c r="U21" s="63" t="s">
        <v>119</v>
      </c>
      <c r="V21" s="63" t="s">
        <v>132</v>
      </c>
    </row>
    <row r="22" spans="1:22" s="42" customFormat="1" x14ac:dyDescent="0.35">
      <c r="A22" s="36" t="s">
        <v>1</v>
      </c>
      <c r="B22" s="37" t="s">
        <v>91</v>
      </c>
      <c r="C22" s="37" t="s">
        <v>7</v>
      </c>
      <c r="D22" s="37" t="s">
        <v>28</v>
      </c>
      <c r="E22" s="37" t="s">
        <v>13</v>
      </c>
      <c r="F22" s="38"/>
      <c r="G22" s="39">
        <v>0</v>
      </c>
      <c r="H22" s="39">
        <f t="shared" si="0"/>
        <v>0</v>
      </c>
      <c r="I22" s="39">
        <v>135000</v>
      </c>
      <c r="J22" s="40">
        <f t="shared" si="1"/>
        <v>135000</v>
      </c>
      <c r="K22" s="41"/>
      <c r="L22" s="31" t="s">
        <v>120</v>
      </c>
      <c r="M22" s="31" t="s">
        <v>120</v>
      </c>
      <c r="N22" s="31" t="s">
        <v>120</v>
      </c>
      <c r="O22" s="31" t="s">
        <v>120</v>
      </c>
      <c r="P22" s="31" t="s">
        <v>120</v>
      </c>
      <c r="Q22" s="31" t="s">
        <v>120</v>
      </c>
      <c r="R22" s="63" t="s">
        <v>132</v>
      </c>
      <c r="S22" s="63" t="s">
        <v>132</v>
      </c>
      <c r="T22" s="63" t="s">
        <v>132</v>
      </c>
      <c r="U22" s="63" t="s">
        <v>119</v>
      </c>
      <c r="V22" s="63" t="s">
        <v>132</v>
      </c>
    </row>
    <row r="23" spans="1:22" s="42" customFormat="1" x14ac:dyDescent="0.35">
      <c r="A23" s="36" t="s">
        <v>1</v>
      </c>
      <c r="B23" s="37" t="s">
        <v>92</v>
      </c>
      <c r="C23" s="37" t="s">
        <v>7</v>
      </c>
      <c r="D23" s="37" t="s">
        <v>28</v>
      </c>
      <c r="E23" s="37" t="s">
        <v>13</v>
      </c>
      <c r="F23" s="38"/>
      <c r="G23" s="39">
        <v>0</v>
      </c>
      <c r="H23" s="39">
        <f t="shared" si="0"/>
        <v>0</v>
      </c>
      <c r="I23" s="39">
        <v>830582</v>
      </c>
      <c r="J23" s="40">
        <f t="shared" si="1"/>
        <v>830582</v>
      </c>
      <c r="K23" s="41"/>
      <c r="L23" s="31" t="s">
        <v>120</v>
      </c>
      <c r="M23" s="31" t="s">
        <v>120</v>
      </c>
      <c r="N23" s="31" t="s">
        <v>120</v>
      </c>
      <c r="O23" s="31" t="s">
        <v>120</v>
      </c>
      <c r="P23" s="31" t="s">
        <v>120</v>
      </c>
      <c r="Q23" s="31" t="s">
        <v>120</v>
      </c>
      <c r="R23" s="63" t="s">
        <v>132</v>
      </c>
      <c r="S23" s="63" t="s">
        <v>132</v>
      </c>
      <c r="T23" s="63" t="s">
        <v>132</v>
      </c>
      <c r="U23" s="63" t="s">
        <v>119</v>
      </c>
      <c r="V23" s="63" t="s">
        <v>132</v>
      </c>
    </row>
    <row r="24" spans="1:22" s="48" customFormat="1" ht="13.15" x14ac:dyDescent="0.35">
      <c r="A24" s="36" t="s">
        <v>93</v>
      </c>
      <c r="B24" s="37" t="s">
        <v>57</v>
      </c>
      <c r="C24" s="37" t="s">
        <v>80</v>
      </c>
      <c r="D24" s="37" t="s">
        <v>28</v>
      </c>
      <c r="E24" s="37" t="s">
        <v>13</v>
      </c>
      <c r="F24" s="38"/>
      <c r="G24" s="39">
        <v>1021905</v>
      </c>
      <c r="H24" s="39">
        <f t="shared" si="0"/>
        <v>1072729</v>
      </c>
      <c r="I24" s="39">
        <v>140000</v>
      </c>
      <c r="J24" s="40">
        <f t="shared" si="1"/>
        <v>1212729</v>
      </c>
      <c r="K24" s="41"/>
      <c r="L24" s="31" t="s">
        <v>116</v>
      </c>
      <c r="M24" s="31" t="s">
        <v>134</v>
      </c>
      <c r="N24" s="31" t="s">
        <v>119</v>
      </c>
      <c r="O24" s="31" t="s">
        <v>118</v>
      </c>
      <c r="P24" s="31" t="s">
        <v>119</v>
      </c>
      <c r="Q24" s="31" t="s">
        <v>119</v>
      </c>
      <c r="R24" s="63" t="s">
        <v>131</v>
      </c>
      <c r="S24" s="63" t="s">
        <v>116</v>
      </c>
      <c r="T24" s="63" t="s">
        <v>119</v>
      </c>
      <c r="U24" s="63" t="s">
        <v>119</v>
      </c>
      <c r="V24" s="63" t="s">
        <v>119</v>
      </c>
    </row>
    <row r="25" spans="1:22" s="49" customFormat="1" ht="25.5" customHeight="1" x14ac:dyDescent="0.35">
      <c r="A25" s="36" t="s">
        <v>93</v>
      </c>
      <c r="B25" s="43" t="s">
        <v>95</v>
      </c>
      <c r="C25" s="37" t="s">
        <v>11</v>
      </c>
      <c r="D25" s="37" t="s">
        <v>29</v>
      </c>
      <c r="E25" s="37" t="s">
        <v>13</v>
      </c>
      <c r="F25" s="38"/>
      <c r="G25" s="39">
        <v>8938966</v>
      </c>
      <c r="H25" s="39">
        <f t="shared" si="0"/>
        <v>9383543</v>
      </c>
      <c r="I25" s="39">
        <v>1254412</v>
      </c>
      <c r="J25" s="40">
        <f t="shared" si="1"/>
        <v>10637955</v>
      </c>
      <c r="K25" s="41"/>
      <c r="L25" s="31" t="s">
        <v>116</v>
      </c>
      <c r="M25" s="31" t="s">
        <v>122</v>
      </c>
      <c r="N25" s="31" t="s">
        <v>116</v>
      </c>
      <c r="O25" s="33" t="s">
        <v>124</v>
      </c>
      <c r="P25" s="31" t="s">
        <v>122</v>
      </c>
      <c r="Q25" s="31" t="s">
        <v>119</v>
      </c>
      <c r="R25" s="63" t="s">
        <v>122</v>
      </c>
      <c r="S25" s="63" t="s">
        <v>122</v>
      </c>
      <c r="T25" s="63" t="s">
        <v>122</v>
      </c>
      <c r="U25" s="63" t="s">
        <v>119</v>
      </c>
      <c r="V25" s="65" t="s">
        <v>119</v>
      </c>
    </row>
    <row r="26" spans="1:22" s="49" customFormat="1" x14ac:dyDescent="0.35">
      <c r="A26" s="36" t="s">
        <v>93</v>
      </c>
      <c r="B26" s="37" t="s">
        <v>16</v>
      </c>
      <c r="C26" s="37" t="s">
        <v>17</v>
      </c>
      <c r="D26" s="37" t="s">
        <v>29</v>
      </c>
      <c r="E26" s="37" t="s">
        <v>13</v>
      </c>
      <c r="F26" s="38"/>
      <c r="G26" s="39">
        <v>4453744</v>
      </c>
      <c r="H26" s="39">
        <f t="shared" si="0"/>
        <v>4675250</v>
      </c>
      <c r="I26" s="39">
        <v>445000</v>
      </c>
      <c r="J26" s="40">
        <f t="shared" si="1"/>
        <v>5120250</v>
      </c>
      <c r="K26" s="41"/>
      <c r="L26" s="31" t="s">
        <v>119</v>
      </c>
      <c r="M26" s="31" t="s">
        <v>120</v>
      </c>
      <c r="N26" s="31" t="s">
        <v>116</v>
      </c>
      <c r="O26" s="31" t="s">
        <v>122</v>
      </c>
      <c r="P26" s="31" t="s">
        <v>122</v>
      </c>
      <c r="Q26" s="31" t="s">
        <v>119</v>
      </c>
      <c r="R26" s="63" t="s">
        <v>132</v>
      </c>
      <c r="S26" s="63" t="s">
        <v>132</v>
      </c>
      <c r="T26" s="63" t="s">
        <v>132</v>
      </c>
      <c r="U26" s="63" t="s">
        <v>119</v>
      </c>
      <c r="V26" s="63" t="s">
        <v>119</v>
      </c>
    </row>
    <row r="27" spans="1:22" s="48" customFormat="1" ht="13.15" x14ac:dyDescent="0.35">
      <c r="A27" s="36" t="s">
        <v>2</v>
      </c>
      <c r="B27" s="37" t="s">
        <v>47</v>
      </c>
      <c r="C27" s="37" t="s">
        <v>48</v>
      </c>
      <c r="D27" s="37" t="s">
        <v>72</v>
      </c>
      <c r="E27" s="37" t="s">
        <v>13</v>
      </c>
      <c r="F27" s="38"/>
      <c r="G27" s="39">
        <v>87820</v>
      </c>
      <c r="H27" s="39">
        <f t="shared" si="0"/>
        <v>92188</v>
      </c>
      <c r="I27" s="39"/>
      <c r="J27" s="40">
        <f t="shared" si="1"/>
        <v>92188</v>
      </c>
      <c r="K27" s="41"/>
      <c r="L27" s="31" t="s">
        <v>119</v>
      </c>
      <c r="M27" s="31" t="s">
        <v>120</v>
      </c>
      <c r="N27" s="31" t="s">
        <v>119</v>
      </c>
      <c r="O27" s="31" t="s">
        <v>118</v>
      </c>
      <c r="P27" s="31" t="s">
        <v>119</v>
      </c>
      <c r="Q27" s="31" t="s">
        <v>120</v>
      </c>
      <c r="R27" s="63" t="s">
        <v>132</v>
      </c>
      <c r="S27" s="63" t="s">
        <v>132</v>
      </c>
      <c r="T27" s="63" t="s">
        <v>132</v>
      </c>
      <c r="U27" s="63" t="s">
        <v>119</v>
      </c>
      <c r="V27" s="63" t="s">
        <v>119</v>
      </c>
    </row>
    <row r="28" spans="1:22" s="48" customFormat="1" ht="13.15" x14ac:dyDescent="0.35">
      <c r="A28" s="36" t="s">
        <v>93</v>
      </c>
      <c r="B28" s="37" t="s">
        <v>40</v>
      </c>
      <c r="C28" s="38" t="s">
        <v>82</v>
      </c>
      <c r="D28" s="37" t="s">
        <v>73</v>
      </c>
      <c r="E28" s="37" t="s">
        <v>13</v>
      </c>
      <c r="F28" s="38"/>
      <c r="G28" s="39">
        <v>4055926</v>
      </c>
      <c r="H28" s="39">
        <f t="shared" si="0"/>
        <v>4257646</v>
      </c>
      <c r="I28" s="39">
        <v>770000</v>
      </c>
      <c r="J28" s="40">
        <f t="shared" si="1"/>
        <v>5027646</v>
      </c>
      <c r="K28" s="41"/>
      <c r="L28" s="31" t="s">
        <v>119</v>
      </c>
      <c r="M28" s="31" t="s">
        <v>120</v>
      </c>
      <c r="N28" s="31" t="s">
        <v>122</v>
      </c>
      <c r="O28" s="31" t="s">
        <v>122</v>
      </c>
      <c r="P28" s="31" t="s">
        <v>122</v>
      </c>
      <c r="Q28" s="31" t="s">
        <v>119</v>
      </c>
      <c r="R28" s="63" t="s">
        <v>132</v>
      </c>
      <c r="S28" s="63" t="s">
        <v>132</v>
      </c>
      <c r="T28" s="63" t="s">
        <v>132</v>
      </c>
      <c r="U28" s="63"/>
      <c r="V28" s="63" t="s">
        <v>119</v>
      </c>
    </row>
    <row r="29" spans="1:22" s="48" customFormat="1" ht="38.25" x14ac:dyDescent="0.35">
      <c r="A29" s="36" t="s">
        <v>93</v>
      </c>
      <c r="B29" s="37" t="s">
        <v>4</v>
      </c>
      <c r="C29" s="37" t="s">
        <v>9</v>
      </c>
      <c r="D29" s="37" t="s">
        <v>31</v>
      </c>
      <c r="E29" s="37" t="s">
        <v>13</v>
      </c>
      <c r="F29" s="38"/>
      <c r="G29" s="39">
        <v>13706239</v>
      </c>
      <c r="H29" s="39">
        <f t="shared" si="0"/>
        <v>14387915</v>
      </c>
      <c r="I29" s="39">
        <v>2600000</v>
      </c>
      <c r="J29" s="40">
        <f t="shared" si="1"/>
        <v>16987915</v>
      </c>
      <c r="K29" s="41"/>
      <c r="L29" s="31" t="s">
        <v>119</v>
      </c>
      <c r="M29" s="31" t="s">
        <v>120</v>
      </c>
      <c r="N29" s="31" t="s">
        <v>116</v>
      </c>
      <c r="O29" s="31" t="s">
        <v>118</v>
      </c>
      <c r="P29" s="31" t="s">
        <v>119</v>
      </c>
      <c r="Q29" s="31" t="s">
        <v>119</v>
      </c>
      <c r="R29" s="63" t="s">
        <v>132</v>
      </c>
      <c r="S29" s="63" t="s">
        <v>132</v>
      </c>
      <c r="T29" s="63" t="s">
        <v>132</v>
      </c>
      <c r="U29" s="63" t="s">
        <v>136</v>
      </c>
      <c r="V29" s="63" t="s">
        <v>119</v>
      </c>
    </row>
    <row r="30" spans="1:22" s="49" customFormat="1" x14ac:dyDescent="0.35">
      <c r="A30" s="36" t="s">
        <v>2</v>
      </c>
      <c r="B30" s="37" t="s">
        <v>35</v>
      </c>
      <c r="C30" s="37" t="s">
        <v>81</v>
      </c>
      <c r="D30" s="37" t="s">
        <v>31</v>
      </c>
      <c r="E30" s="37" t="s">
        <v>13</v>
      </c>
      <c r="F30" s="38"/>
      <c r="G30" s="39">
        <v>1756406</v>
      </c>
      <c r="H30" s="39">
        <f t="shared" si="0"/>
        <v>1843760</v>
      </c>
      <c r="I30" s="39"/>
      <c r="J30" s="40">
        <f t="shared" si="1"/>
        <v>1843760</v>
      </c>
      <c r="K30" s="41"/>
      <c r="L30" s="31" t="s">
        <v>119</v>
      </c>
      <c r="M30" s="31" t="s">
        <v>120</v>
      </c>
      <c r="N30" s="31" t="s">
        <v>119</v>
      </c>
      <c r="O30" s="31" t="s">
        <v>118</v>
      </c>
      <c r="P30" s="31" t="s">
        <v>116</v>
      </c>
      <c r="Q30" s="31" t="s">
        <v>119</v>
      </c>
      <c r="R30" s="63" t="s">
        <v>132</v>
      </c>
      <c r="S30" s="63" t="s">
        <v>132</v>
      </c>
      <c r="T30" s="63" t="s">
        <v>132</v>
      </c>
      <c r="U30" s="66" t="s">
        <v>119</v>
      </c>
      <c r="V30" s="63" t="s">
        <v>119</v>
      </c>
    </row>
    <row r="31" spans="1:22" s="49" customFormat="1" x14ac:dyDescent="0.35">
      <c r="A31" s="36" t="s">
        <v>93</v>
      </c>
      <c r="B31" s="37" t="s">
        <v>54</v>
      </c>
      <c r="C31" s="37" t="s">
        <v>55</v>
      </c>
      <c r="D31" s="37" t="s">
        <v>74</v>
      </c>
      <c r="E31" s="37" t="s">
        <v>13</v>
      </c>
      <c r="F31" s="38"/>
      <c r="G31" s="39">
        <v>4171465</v>
      </c>
      <c r="H31" s="39">
        <f t="shared" si="0"/>
        <v>4378932</v>
      </c>
      <c r="I31" s="39">
        <v>559500</v>
      </c>
      <c r="J31" s="40">
        <f t="shared" si="1"/>
        <v>4938432</v>
      </c>
      <c r="K31" s="41"/>
      <c r="L31" s="32"/>
      <c r="M31" s="32"/>
      <c r="N31" s="32"/>
      <c r="O31" s="32"/>
      <c r="P31" s="32"/>
      <c r="Q31" s="32"/>
      <c r="R31" s="63" t="s">
        <v>132</v>
      </c>
      <c r="S31" s="63" t="s">
        <v>132</v>
      </c>
      <c r="T31" s="63" t="s">
        <v>132</v>
      </c>
      <c r="U31" s="66" t="s">
        <v>116</v>
      </c>
      <c r="V31" s="65" t="s">
        <v>119</v>
      </c>
    </row>
    <row r="32" spans="1:22" s="48" customFormat="1" ht="13.15" x14ac:dyDescent="0.35">
      <c r="A32" s="36" t="s">
        <v>2</v>
      </c>
      <c r="B32" s="38" t="s">
        <v>83</v>
      </c>
      <c r="C32" s="37" t="s">
        <v>12</v>
      </c>
      <c r="D32" s="37" t="s">
        <v>33</v>
      </c>
      <c r="E32" s="37" t="s">
        <v>13</v>
      </c>
      <c r="F32" s="38"/>
      <c r="G32" s="39">
        <v>8531114</v>
      </c>
      <c r="H32" s="39">
        <f t="shared" si="0"/>
        <v>8955407</v>
      </c>
      <c r="I32" s="39"/>
      <c r="J32" s="40">
        <f t="shared" si="1"/>
        <v>8955407</v>
      </c>
      <c r="K32" s="41"/>
      <c r="L32" s="31" t="s">
        <v>119</v>
      </c>
      <c r="M32" s="31" t="s">
        <v>120</v>
      </c>
      <c r="N32" s="31" t="s">
        <v>116</v>
      </c>
      <c r="O32" s="31" t="s">
        <v>118</v>
      </c>
      <c r="P32" s="31" t="s">
        <v>119</v>
      </c>
      <c r="Q32" s="31" t="s">
        <v>119</v>
      </c>
      <c r="R32" s="63" t="s">
        <v>132</v>
      </c>
      <c r="S32" s="63" t="s">
        <v>132</v>
      </c>
      <c r="T32" s="63" t="s">
        <v>132</v>
      </c>
      <c r="U32" s="66" t="s">
        <v>119</v>
      </c>
      <c r="V32" s="63" t="s">
        <v>119</v>
      </c>
    </row>
    <row r="33" spans="1:22" s="50" customFormat="1" ht="13.15" x14ac:dyDescent="0.35">
      <c r="A33" s="36" t="s">
        <v>1</v>
      </c>
      <c r="B33" s="38" t="s">
        <v>84</v>
      </c>
      <c r="C33" s="37" t="s">
        <v>12</v>
      </c>
      <c r="D33" s="37" t="s">
        <v>33</v>
      </c>
      <c r="E33" s="37" t="s">
        <v>13</v>
      </c>
      <c r="F33" s="38"/>
      <c r="G33" s="39">
        <v>0</v>
      </c>
      <c r="H33" s="39">
        <f t="shared" si="0"/>
        <v>0</v>
      </c>
      <c r="I33" s="39">
        <v>518000</v>
      </c>
      <c r="J33" s="40">
        <f t="shared" si="1"/>
        <v>518000</v>
      </c>
      <c r="K33" s="41"/>
      <c r="L33" s="31" t="s">
        <v>120</v>
      </c>
      <c r="M33" s="31" t="s">
        <v>120</v>
      </c>
      <c r="N33" s="31" t="s">
        <v>120</v>
      </c>
      <c r="O33" s="31" t="s">
        <v>120</v>
      </c>
      <c r="P33" s="31" t="s">
        <v>119</v>
      </c>
      <c r="Q33" s="31" t="s">
        <v>119</v>
      </c>
      <c r="R33" s="63" t="s">
        <v>132</v>
      </c>
      <c r="S33" s="63" t="s">
        <v>132</v>
      </c>
      <c r="T33" s="63" t="s">
        <v>132</v>
      </c>
      <c r="U33" s="66" t="s">
        <v>119</v>
      </c>
      <c r="V33" s="63" t="s">
        <v>132</v>
      </c>
    </row>
    <row r="34" spans="1:22" s="48" customFormat="1" ht="13.15" x14ac:dyDescent="0.35">
      <c r="A34" s="36" t="s">
        <v>1</v>
      </c>
      <c r="B34" s="38" t="s">
        <v>85</v>
      </c>
      <c r="C34" s="37" t="s">
        <v>12</v>
      </c>
      <c r="D34" s="37" t="s">
        <v>33</v>
      </c>
      <c r="E34" s="37" t="s">
        <v>13</v>
      </c>
      <c r="F34" s="38"/>
      <c r="G34" s="39">
        <v>0</v>
      </c>
      <c r="H34" s="39">
        <f t="shared" si="0"/>
        <v>0</v>
      </c>
      <c r="I34" s="39">
        <v>80000</v>
      </c>
      <c r="J34" s="40">
        <f t="shared" si="1"/>
        <v>80000</v>
      </c>
      <c r="K34" s="41"/>
      <c r="L34" s="31" t="s">
        <v>120</v>
      </c>
      <c r="M34" s="31" t="s">
        <v>120</v>
      </c>
      <c r="N34" s="31" t="s">
        <v>120</v>
      </c>
      <c r="O34" s="31" t="s">
        <v>120</v>
      </c>
      <c r="P34" s="31" t="s">
        <v>119</v>
      </c>
      <c r="Q34" s="31" t="s">
        <v>119</v>
      </c>
      <c r="R34" s="63" t="s">
        <v>132</v>
      </c>
      <c r="S34" s="63" t="s">
        <v>132</v>
      </c>
      <c r="T34" s="63" t="s">
        <v>132</v>
      </c>
      <c r="U34" s="66" t="s">
        <v>119</v>
      </c>
      <c r="V34" s="63" t="s">
        <v>132</v>
      </c>
    </row>
    <row r="35" spans="1:22" s="48" customFormat="1" ht="13.15" x14ac:dyDescent="0.35">
      <c r="A35" s="36" t="s">
        <v>1</v>
      </c>
      <c r="B35" s="38" t="s">
        <v>86</v>
      </c>
      <c r="C35" s="37" t="s">
        <v>12</v>
      </c>
      <c r="D35" s="37" t="s">
        <v>33</v>
      </c>
      <c r="E35" s="37" t="s">
        <v>13</v>
      </c>
      <c r="F35" s="38"/>
      <c r="G35" s="39">
        <v>0</v>
      </c>
      <c r="H35" s="39">
        <f t="shared" si="0"/>
        <v>0</v>
      </c>
      <c r="I35" s="39">
        <v>115000</v>
      </c>
      <c r="J35" s="40">
        <f t="shared" si="1"/>
        <v>115000</v>
      </c>
      <c r="K35" s="41"/>
      <c r="L35" s="31" t="s">
        <v>120</v>
      </c>
      <c r="M35" s="31" t="s">
        <v>120</v>
      </c>
      <c r="N35" s="31" t="s">
        <v>120</v>
      </c>
      <c r="O35" s="31" t="s">
        <v>120</v>
      </c>
      <c r="P35" s="31" t="s">
        <v>119</v>
      </c>
      <c r="Q35" s="31" t="s">
        <v>119</v>
      </c>
      <c r="R35" s="63" t="s">
        <v>132</v>
      </c>
      <c r="S35" s="63" t="s">
        <v>132</v>
      </c>
      <c r="T35" s="63" t="s">
        <v>132</v>
      </c>
      <c r="U35" s="66" t="s">
        <v>119</v>
      </c>
      <c r="V35" s="63" t="s">
        <v>132</v>
      </c>
    </row>
    <row r="36" spans="1:22" s="52" customFormat="1" ht="13.15" x14ac:dyDescent="0.35">
      <c r="A36" s="36" t="s">
        <v>1</v>
      </c>
      <c r="B36" s="38" t="s">
        <v>98</v>
      </c>
      <c r="C36" s="37" t="s">
        <v>12</v>
      </c>
      <c r="D36" s="37" t="s">
        <v>33</v>
      </c>
      <c r="E36" s="37" t="s">
        <v>13</v>
      </c>
      <c r="F36" s="38"/>
      <c r="G36" s="39"/>
      <c r="H36" s="39">
        <f t="shared" si="0"/>
        <v>0</v>
      </c>
      <c r="I36" s="39">
        <v>100000</v>
      </c>
      <c r="J36" s="40">
        <f t="shared" si="1"/>
        <v>100000</v>
      </c>
      <c r="K36" s="51"/>
      <c r="L36" s="31" t="s">
        <v>120</v>
      </c>
      <c r="M36" s="31" t="s">
        <v>120</v>
      </c>
      <c r="N36" s="31" t="s">
        <v>120</v>
      </c>
      <c r="O36" s="31" t="s">
        <v>120</v>
      </c>
      <c r="P36" s="31" t="s">
        <v>119</v>
      </c>
      <c r="Q36" s="31" t="s">
        <v>119</v>
      </c>
      <c r="R36" s="63" t="s">
        <v>132</v>
      </c>
      <c r="S36" s="63" t="s">
        <v>132</v>
      </c>
      <c r="T36" s="63" t="s">
        <v>132</v>
      </c>
      <c r="U36" s="66" t="s">
        <v>119</v>
      </c>
      <c r="V36" s="63" t="s">
        <v>132</v>
      </c>
    </row>
    <row r="37" spans="1:22" s="49" customFormat="1" ht="38.25" x14ac:dyDescent="0.35">
      <c r="A37" s="36" t="s">
        <v>93</v>
      </c>
      <c r="B37" s="37" t="s">
        <v>51</v>
      </c>
      <c r="C37" s="37" t="s">
        <v>76</v>
      </c>
      <c r="D37" s="37" t="s">
        <v>65</v>
      </c>
      <c r="E37" s="37" t="s">
        <v>13</v>
      </c>
      <c r="F37" s="38"/>
      <c r="G37" s="39">
        <v>5488770</v>
      </c>
      <c r="H37" s="39">
        <f t="shared" si="0"/>
        <v>5761753</v>
      </c>
      <c r="I37" s="39">
        <f>938545+139000</f>
        <v>1077545</v>
      </c>
      <c r="J37" s="40">
        <f t="shared" si="1"/>
        <v>6839298</v>
      </c>
      <c r="K37" s="41"/>
      <c r="L37" s="31" t="s">
        <v>119</v>
      </c>
      <c r="M37" s="31" t="s">
        <v>120</v>
      </c>
      <c r="N37" s="31" t="s">
        <v>122</v>
      </c>
      <c r="O37" s="31" t="s">
        <v>122</v>
      </c>
      <c r="P37" s="31" t="s">
        <v>122</v>
      </c>
      <c r="Q37" s="31" t="s">
        <v>119</v>
      </c>
      <c r="R37" s="63" t="s">
        <v>132</v>
      </c>
      <c r="S37" s="63" t="s">
        <v>132</v>
      </c>
      <c r="T37" s="63" t="s">
        <v>132</v>
      </c>
      <c r="U37" s="67" t="s">
        <v>137</v>
      </c>
      <c r="V37" s="65" t="s">
        <v>119</v>
      </c>
    </row>
    <row r="38" spans="1:22" s="55" customFormat="1" x14ac:dyDescent="0.35">
      <c r="A38" s="53" t="s">
        <v>2</v>
      </c>
      <c r="B38" s="46" t="s">
        <v>102</v>
      </c>
      <c r="C38" s="37" t="s">
        <v>76</v>
      </c>
      <c r="D38" s="37" t="s">
        <v>65</v>
      </c>
      <c r="E38" s="46" t="s">
        <v>13</v>
      </c>
      <c r="F38" s="46"/>
      <c r="G38" s="39">
        <v>124883</v>
      </c>
      <c r="H38" s="39">
        <f t="shared" si="0"/>
        <v>131094</v>
      </c>
      <c r="I38" s="54"/>
      <c r="J38" s="40">
        <f t="shared" si="1"/>
        <v>131094</v>
      </c>
      <c r="K38" s="51"/>
      <c r="L38" s="31" t="s">
        <v>119</v>
      </c>
      <c r="M38" s="31" t="s">
        <v>120</v>
      </c>
      <c r="N38" s="31" t="s">
        <v>119</v>
      </c>
      <c r="O38" s="31" t="s">
        <v>116</v>
      </c>
      <c r="P38" s="31" t="s">
        <v>116</v>
      </c>
      <c r="Q38" s="31" t="s">
        <v>116</v>
      </c>
      <c r="R38" s="63" t="s">
        <v>132</v>
      </c>
      <c r="S38" s="63" t="s">
        <v>132</v>
      </c>
      <c r="T38" s="63" t="s">
        <v>132</v>
      </c>
      <c r="U38" s="66" t="s">
        <v>119</v>
      </c>
      <c r="V38" s="63" t="s">
        <v>132</v>
      </c>
    </row>
    <row r="39" spans="1:22" s="49" customFormat="1" x14ac:dyDescent="0.35">
      <c r="A39" s="36" t="s">
        <v>2</v>
      </c>
      <c r="B39" s="37" t="s">
        <v>49</v>
      </c>
      <c r="C39" s="37" t="s">
        <v>50</v>
      </c>
      <c r="D39" s="37" t="s">
        <v>27</v>
      </c>
      <c r="E39" s="37" t="s">
        <v>13</v>
      </c>
      <c r="F39" s="38"/>
      <c r="G39" s="39">
        <v>388919</v>
      </c>
      <c r="H39" s="39">
        <f t="shared" si="0"/>
        <v>408262</v>
      </c>
      <c r="I39" s="39"/>
      <c r="J39" s="40">
        <f t="shared" si="1"/>
        <v>408262</v>
      </c>
      <c r="K39" s="41"/>
      <c r="L39" s="31" t="s">
        <v>116</v>
      </c>
      <c r="M39" s="31" t="s">
        <v>122</v>
      </c>
      <c r="N39" s="31" t="s">
        <v>119</v>
      </c>
      <c r="O39" s="31" t="s">
        <v>118</v>
      </c>
      <c r="P39" s="31" t="s">
        <v>122</v>
      </c>
      <c r="Q39" s="31" t="s">
        <v>119</v>
      </c>
      <c r="R39" s="63" t="s">
        <v>122</v>
      </c>
      <c r="S39" s="63" t="s">
        <v>122</v>
      </c>
      <c r="T39" s="63" t="s">
        <v>122</v>
      </c>
      <c r="U39" s="66" t="s">
        <v>119</v>
      </c>
      <c r="V39" s="63" t="s">
        <v>119</v>
      </c>
    </row>
    <row r="40" spans="1:22" s="49" customFormat="1" x14ac:dyDescent="0.35">
      <c r="A40" s="36" t="s">
        <v>2</v>
      </c>
      <c r="B40" s="37" t="s">
        <v>3</v>
      </c>
      <c r="C40" s="37" t="s">
        <v>6</v>
      </c>
      <c r="D40" s="37" t="s">
        <v>27</v>
      </c>
      <c r="E40" s="37" t="s">
        <v>13</v>
      </c>
      <c r="F40" s="38"/>
      <c r="G40" s="39">
        <v>476739</v>
      </c>
      <c r="H40" s="39">
        <f t="shared" si="0"/>
        <v>500449</v>
      </c>
      <c r="I40" s="39"/>
      <c r="J40" s="40">
        <f t="shared" si="1"/>
        <v>500449</v>
      </c>
      <c r="K40" s="41"/>
      <c r="L40" s="31" t="s">
        <v>122</v>
      </c>
      <c r="M40" s="31" t="s">
        <v>122</v>
      </c>
      <c r="N40" s="31" t="s">
        <v>122</v>
      </c>
      <c r="O40" s="31" t="s">
        <v>122</v>
      </c>
      <c r="P40" s="31" t="s">
        <v>122</v>
      </c>
      <c r="Q40" s="31" t="s">
        <v>119</v>
      </c>
      <c r="R40" s="63" t="s">
        <v>132</v>
      </c>
      <c r="S40" s="63" t="s">
        <v>132</v>
      </c>
      <c r="T40" s="63" t="s">
        <v>132</v>
      </c>
      <c r="U40" s="66" t="s">
        <v>119</v>
      </c>
      <c r="V40" s="63" t="s">
        <v>119</v>
      </c>
    </row>
    <row r="41" spans="1:22" s="49" customFormat="1" x14ac:dyDescent="0.35">
      <c r="A41" s="36" t="s">
        <v>93</v>
      </c>
      <c r="B41" s="37" t="s">
        <v>18</v>
      </c>
      <c r="C41" s="37" t="s">
        <v>8</v>
      </c>
      <c r="D41" s="37" t="s">
        <v>30</v>
      </c>
      <c r="E41" s="37" t="s">
        <v>13</v>
      </c>
      <c r="F41" s="38"/>
      <c r="G41" s="39">
        <v>3700997</v>
      </c>
      <c r="H41" s="39">
        <f t="shared" si="0"/>
        <v>3885065</v>
      </c>
      <c r="I41" s="39">
        <v>499000</v>
      </c>
      <c r="J41" s="40">
        <f t="shared" si="1"/>
        <v>4384065</v>
      </c>
      <c r="K41" s="41"/>
      <c r="L41" s="32"/>
      <c r="M41" s="32"/>
      <c r="N41" s="32"/>
      <c r="O41" s="32"/>
      <c r="P41" s="32"/>
      <c r="Q41" s="32"/>
      <c r="R41" s="63" t="s">
        <v>132</v>
      </c>
      <c r="S41" s="63" t="s">
        <v>132</v>
      </c>
      <c r="T41" s="63" t="s">
        <v>132</v>
      </c>
      <c r="U41" s="66" t="s">
        <v>119</v>
      </c>
      <c r="V41" s="63" t="s">
        <v>119</v>
      </c>
    </row>
    <row r="42" spans="1:22" s="48" customFormat="1" ht="13.15" x14ac:dyDescent="0.35">
      <c r="A42" s="36" t="s">
        <v>93</v>
      </c>
      <c r="B42" s="37" t="s">
        <v>96</v>
      </c>
      <c r="C42" s="37" t="s">
        <v>53</v>
      </c>
      <c r="D42" s="37" t="s">
        <v>75</v>
      </c>
      <c r="E42" s="37" t="s">
        <v>13</v>
      </c>
      <c r="F42" s="38"/>
      <c r="G42" s="39">
        <v>12798464</v>
      </c>
      <c r="H42" s="39">
        <f t="shared" si="0"/>
        <v>13434992</v>
      </c>
      <c r="I42" s="39">
        <v>2310139</v>
      </c>
      <c r="J42" s="40">
        <f t="shared" si="1"/>
        <v>15745131</v>
      </c>
      <c r="K42" s="41"/>
      <c r="L42" s="32" t="s">
        <v>139</v>
      </c>
      <c r="M42" s="32"/>
      <c r="N42" s="32"/>
      <c r="O42" s="32"/>
      <c r="P42" s="32"/>
      <c r="Q42" s="32"/>
      <c r="R42" s="63" t="s">
        <v>122</v>
      </c>
      <c r="S42" s="63" t="s">
        <v>122</v>
      </c>
      <c r="T42" s="63" t="s">
        <v>122</v>
      </c>
      <c r="U42" s="68" t="s">
        <v>119</v>
      </c>
      <c r="V42" s="63" t="s">
        <v>119</v>
      </c>
    </row>
    <row r="43" spans="1:22" s="48" customFormat="1" ht="13.15" x14ac:dyDescent="0.35">
      <c r="A43" s="36" t="s">
        <v>2</v>
      </c>
      <c r="B43" s="38" t="s">
        <v>87</v>
      </c>
      <c r="C43" s="37" t="s">
        <v>53</v>
      </c>
      <c r="D43" s="37" t="s">
        <v>75</v>
      </c>
      <c r="E43" s="37" t="s">
        <v>13</v>
      </c>
      <c r="F43" s="38"/>
      <c r="G43" s="39">
        <v>2415057</v>
      </c>
      <c r="H43" s="39">
        <f t="shared" si="0"/>
        <v>2535169</v>
      </c>
      <c r="I43" s="39"/>
      <c r="J43" s="40">
        <f t="shared" si="1"/>
        <v>2535169</v>
      </c>
      <c r="K43" s="41"/>
      <c r="L43" s="32"/>
      <c r="M43" s="32"/>
      <c r="N43" s="32"/>
      <c r="O43" s="32"/>
      <c r="P43" s="32"/>
      <c r="Q43" s="32"/>
      <c r="R43" s="63" t="s">
        <v>132</v>
      </c>
      <c r="S43" s="63" t="s">
        <v>132</v>
      </c>
      <c r="T43" s="63" t="s">
        <v>132</v>
      </c>
      <c r="U43" s="66" t="s">
        <v>119</v>
      </c>
      <c r="V43" s="65" t="s">
        <v>119</v>
      </c>
    </row>
    <row r="44" spans="1:22" s="60" customFormat="1" ht="13.15" x14ac:dyDescent="0.35">
      <c r="A44" s="56"/>
      <c r="B44" s="57"/>
      <c r="C44" s="57"/>
      <c r="D44" s="57"/>
      <c r="E44" s="57"/>
      <c r="F44" s="57"/>
      <c r="G44" s="58"/>
      <c r="H44" s="58"/>
      <c r="I44" s="58"/>
      <c r="J44" s="58"/>
      <c r="K44" s="59"/>
      <c r="L44" s="61"/>
      <c r="M44" s="61"/>
      <c r="N44" s="61"/>
      <c r="O44" s="61"/>
      <c r="P44" s="61"/>
      <c r="Q44" s="61"/>
      <c r="R44" s="63"/>
      <c r="S44" s="61"/>
      <c r="T44" s="61"/>
      <c r="U44" s="61"/>
      <c r="V44" s="61"/>
    </row>
    <row r="45" spans="1:22" s="17" customFormat="1" ht="13.15" x14ac:dyDescent="0.4">
      <c r="A45" s="13"/>
      <c r="B45" s="14"/>
      <c r="C45" s="14"/>
      <c r="D45" s="14"/>
      <c r="E45" s="14"/>
      <c r="F45" s="14"/>
      <c r="G45" s="15">
        <f>SUM(G4:G44)</f>
        <v>143554684</v>
      </c>
      <c r="H45" s="15">
        <f>SUM(H4:H44)</f>
        <v>150694338</v>
      </c>
      <c r="I45" s="15">
        <f>SUM(I4:I44)</f>
        <v>20872332</v>
      </c>
      <c r="J45" s="15">
        <f>SUM(J4:J44)</f>
        <v>171566670</v>
      </c>
      <c r="K45" s="16"/>
      <c r="L45" s="34"/>
      <c r="M45" s="34"/>
      <c r="N45" s="34"/>
      <c r="O45" s="34"/>
      <c r="P45" s="34"/>
      <c r="Q45" s="34"/>
      <c r="R45" s="63"/>
      <c r="S45" s="69"/>
      <c r="T45" s="69"/>
      <c r="U45" s="69"/>
      <c r="V45" s="69"/>
    </row>
    <row r="46" spans="1:22" ht="13.15" x14ac:dyDescent="0.35">
      <c r="A46" s="17"/>
    </row>
    <row r="47" spans="1:22" x14ac:dyDescent="0.35">
      <c r="A47" s="12"/>
      <c r="B47" s="21"/>
      <c r="C47" s="21"/>
      <c r="D47" s="21"/>
      <c r="E47" s="21"/>
      <c r="F47" s="12"/>
      <c r="G47" s="22"/>
      <c r="H47" s="22"/>
      <c r="I47" s="22"/>
      <c r="J47" s="22"/>
    </row>
    <row r="48" spans="1:22" s="9" customFormat="1" ht="13.15" x14ac:dyDescent="0.35">
      <c r="A48" s="23"/>
      <c r="B48" s="21"/>
      <c r="C48" s="21"/>
      <c r="D48" s="21"/>
      <c r="E48" s="21"/>
      <c r="F48" s="24"/>
      <c r="G48" s="25"/>
      <c r="H48" s="25"/>
      <c r="I48" s="25"/>
      <c r="J48" s="25"/>
      <c r="K48" s="26"/>
      <c r="L48" s="35"/>
      <c r="M48" s="35"/>
      <c r="N48" s="35"/>
      <c r="O48" s="35"/>
      <c r="P48" s="35"/>
      <c r="Q48" s="35"/>
    </row>
  </sheetData>
  <pageMargins left="0.39370078740157483" right="0.39370078740157483" top="1.5748031496062993" bottom="0.94488188976377963" header="0.31496062992125984" footer="0.70866141732283472"/>
  <pageSetup paperSize="9" scale="79" fitToHeight="2" orientation="landscape" r:id="rId1"/>
  <headerFooter>
    <oddFooter>&amp;L&amp;F &amp;A&amp;C&amp;P</oddFooter>
  </headerFooter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E5F6FE04DD6684BAD4D6D2D39830723" ma:contentTypeVersion="12" ma:contentTypeDescription="Een nieuw document maken." ma:contentTypeScope="" ma:versionID="06e7afab1a69d67fa7b7233243ee13ff">
  <xsd:schema xmlns:xsd="http://www.w3.org/2001/XMLSchema" xmlns:xs="http://www.w3.org/2001/XMLSchema" xmlns:p="http://schemas.microsoft.com/office/2006/metadata/properties" xmlns:ns2="0485e711-00f7-49fb-9846-87ddc432b1ae" xmlns:ns3="f44d33a5-536b-488f-8061-f6e8dfec16c7" targetNamespace="http://schemas.microsoft.com/office/2006/metadata/properties" ma:root="true" ma:fieldsID="92eace1dd9b7e443765a12a9e67d2543" ns2:_="" ns3:_="">
    <xsd:import namespace="0485e711-00f7-49fb-9846-87ddc432b1ae"/>
    <xsd:import namespace="f44d33a5-536b-488f-8061-f6e8dfec16c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85e711-00f7-49fb-9846-87ddc432b1a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Afbeeldingtags" ma:readOnly="false" ma:fieldId="{5cf76f15-5ced-4ddc-b409-7134ff3c332f}" ma:taxonomyMulti="true" ma:sspId="56398cce-5e72-4ed0-8ed8-ac683322ec6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4d33a5-536b-488f-8061-f6e8dfec16c7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47b5f531-f5b1-43f7-8527-922478490159}" ma:internalName="TaxCatchAll" ma:showField="CatchAllData" ma:web="f44d33a5-536b-488f-8061-f6e8dfec16c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4DAEC16-2312-4AD6-9CD9-0D2952D6D064}"/>
</file>

<file path=customXml/itemProps2.xml><?xml version="1.0" encoding="utf-8"?>
<ds:datastoreItem xmlns:ds="http://schemas.openxmlformats.org/officeDocument/2006/customXml" ds:itemID="{031B9303-C2AE-4BDD-8324-38BACCC806D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2</vt:i4>
      </vt:variant>
    </vt:vector>
  </HeadingPairs>
  <TitlesOfParts>
    <vt:vector size="3" baseType="lpstr">
      <vt:lpstr>specificatie</vt:lpstr>
      <vt:lpstr>specificatie!Afdrukbereik</vt:lpstr>
      <vt:lpstr>specificatie!Afdruktitels</vt:lpstr>
    </vt:vector>
  </TitlesOfParts>
  <Company>Servicepunt71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Binkhorst, Beau</dc:creator>
  <cp:lastModifiedBy>Nelissen, Izaak</cp:lastModifiedBy>
  <cp:lastPrinted>2021-10-21T09:00:11Z</cp:lastPrinted>
  <dcterms:created xsi:type="dcterms:W3CDTF">2013-07-04T08:52:17Z</dcterms:created>
  <dcterms:modified xsi:type="dcterms:W3CDTF">2021-11-09T16:05:41Z</dcterms:modified>
</cp:coreProperties>
</file>