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sparkparkeren.sharepoint.com/sites/GemeenteRoosendaal-Parkeervisie/Intern/Motie Fin_verantwoord_parkeren/"/>
    </mc:Choice>
  </mc:AlternateContent>
  <xr:revisionPtr revIDLastSave="124" documentId="8_{65AC27C4-CE28-4C72-847A-8E9484C66FB4}" xr6:coauthVersionLast="47" xr6:coauthVersionMax="47" xr10:uidLastSave="{12DD7503-4C67-4C53-B9C7-5D3C78859D83}"/>
  <bookViews>
    <workbookView xWindow="240" yWindow="-16824" windowWidth="16980" windowHeight="15840" xr2:uid="{00000000-000D-0000-FFFF-FFFF00000000}"/>
  </bookViews>
  <sheets>
    <sheet name="Prijsformulier" sheetId="3" r:id="rId1"/>
  </sheets>
  <definedNames>
    <definedName name="_xlnm.Print_Area" localSheetId="0">Prijsformulier!$A$1:$L$71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7" i="3" l="1"/>
  <c r="G48" i="3" s="1"/>
  <c r="G43" i="3"/>
  <c r="G42" i="3"/>
  <c r="G41" i="3"/>
  <c r="G40" i="3"/>
  <c r="G39" i="3"/>
  <c r="G9" i="3"/>
  <c r="H10" i="3"/>
  <c r="G8" i="3"/>
  <c r="E19" i="3"/>
  <c r="I23" i="3" l="1"/>
  <c r="H7" i="3"/>
  <c r="G33" i="3"/>
  <c r="H13" i="3" l="1"/>
  <c r="E33" i="3"/>
  <c r="F33" i="3"/>
  <c r="D33" i="3"/>
  <c r="H12" i="3"/>
  <c r="H11" i="3" l="1"/>
  <c r="I25" i="3" l="1"/>
  <c r="I24" i="3"/>
  <c r="I31" i="3"/>
  <c r="I26" i="3"/>
  <c r="I27" i="3"/>
  <c r="I28" i="3"/>
  <c r="I29" i="3"/>
  <c r="I30" i="3"/>
  <c r="I32" i="3"/>
  <c r="H33" i="3"/>
  <c r="H6" i="3"/>
  <c r="I34" i="3" l="1"/>
  <c r="H59" i="3" s="1"/>
  <c r="H8" i="3"/>
  <c r="H39" i="3"/>
  <c r="H41" i="3"/>
  <c r="H42" i="3"/>
  <c r="H43" i="3"/>
  <c r="B60" i="3"/>
  <c r="B59" i="3"/>
  <c r="B58" i="3"/>
  <c r="C53" i="3"/>
  <c r="C60" i="3" s="1"/>
  <c r="C52" i="3"/>
  <c r="C51" i="3"/>
  <c r="H40" i="3"/>
  <c r="C34" i="3"/>
  <c r="C59" i="3" s="1"/>
  <c r="H44" i="3" l="1"/>
  <c r="H51" i="3" s="1"/>
  <c r="H48" i="3"/>
  <c r="H47" i="3"/>
  <c r="H49" i="3" l="1"/>
  <c r="H52" i="3" s="1"/>
  <c r="H53" i="3" s="1"/>
  <c r="H60" i="3" s="1"/>
  <c r="C14" i="3"/>
  <c r="C58" i="3" s="1"/>
  <c r="H9" i="3" l="1"/>
  <c r="H14" i="3" s="1"/>
  <c r="H58" i="3" s="1"/>
  <c r="H61" i="3" s="1"/>
</calcChain>
</file>

<file path=xl/sharedStrings.xml><?xml version="1.0" encoding="utf-8"?>
<sst xmlns="http://schemas.openxmlformats.org/spreadsheetml/2006/main" count="119" uniqueCount="90">
  <si>
    <t>Positie 1: Levering en installatie</t>
  </si>
  <si>
    <t>Positie</t>
  </si>
  <si>
    <t xml:space="preserve">Onderdeel </t>
  </si>
  <si>
    <t>Prijs/stuk</t>
  </si>
  <si>
    <t>Aantal</t>
  </si>
  <si>
    <t>Totaal</t>
  </si>
  <si>
    <t>1.1</t>
  </si>
  <si>
    <t>1.2</t>
  </si>
  <si>
    <t>1.3</t>
  </si>
  <si>
    <t>1.4</t>
  </si>
  <si>
    <t xml:space="preserve">Fundatie incl. montage </t>
  </si>
  <si>
    <t>1.5</t>
  </si>
  <si>
    <t>Kosten benodigde vergunningen voor het uitvoeren van de werkzaamheden rond installatie*</t>
  </si>
  <si>
    <t>Opleiding medewerkers beheer en onderhoud van Opdrachtgever</t>
  </si>
  <si>
    <t>* Noodzaak van vergunningen dient aantoonbaar te zijn, kosten zijn gebaseerd op levering en plaatsing van Parkeerautomaten in één fase.</t>
  </si>
  <si>
    <t>Positie 2: Jaarlijkse kosten op basis van maandtarieven</t>
  </si>
  <si>
    <t xml:space="preserve">
</t>
  </si>
  <si>
    <t xml:space="preserve">Aantal Parkeerautomaten conform levering: </t>
  </si>
  <si>
    <r>
      <rPr>
        <b/>
        <sz val="9"/>
        <color rgb="FFFFFFFF"/>
        <rFont val="Arial"/>
        <family val="2"/>
      </rPr>
      <t>Jaar</t>
    </r>
    <r>
      <rPr>
        <sz val="9"/>
        <color indexed="9"/>
        <rFont val="Arial"/>
        <family val="2"/>
      </rPr>
      <t>bedrag</t>
    </r>
  </si>
  <si>
    <r>
      <t xml:space="preserve">Bedrag per Parkeerautomaat per </t>
    </r>
    <r>
      <rPr>
        <b/>
        <sz val="9"/>
        <color rgb="FFFFFFFF"/>
        <rFont val="Arial"/>
        <family val="2"/>
      </rPr>
      <t>maand</t>
    </r>
  </si>
  <si>
    <t>Jaar</t>
  </si>
  <si>
    <t>Herhalings-opleiding beheer en onderhoud</t>
  </si>
  <si>
    <t>Onderhoud 
EMV lezers</t>
  </si>
  <si>
    <t>Hosting, beveiliging, koppelingen en licenties Beheersysteem</t>
  </si>
  <si>
    <t>2.1</t>
  </si>
  <si>
    <t>2.2</t>
  </si>
  <si>
    <t>2.3</t>
  </si>
  <si>
    <t>jaar 3</t>
  </si>
  <si>
    <t>2.4</t>
  </si>
  <si>
    <t>jaar 4</t>
  </si>
  <si>
    <t>2.5</t>
  </si>
  <si>
    <t>jaar 5</t>
  </si>
  <si>
    <t>2.6</t>
  </si>
  <si>
    <t>jaar 6</t>
  </si>
  <si>
    <t>2.7</t>
  </si>
  <si>
    <t>jaar 7</t>
  </si>
  <si>
    <t>2.8</t>
  </si>
  <si>
    <t>jaar 8</t>
  </si>
  <si>
    <t>2.9</t>
  </si>
  <si>
    <t>jaar 9</t>
  </si>
  <si>
    <t>2.10</t>
  </si>
  <si>
    <t>jaar 10</t>
  </si>
  <si>
    <t>Maand-/jaarbedrag na het 10e jaar**</t>
  </si>
  <si>
    <t xml:space="preserve">** Na het tiende jaar wordt het gemiddelde maandbedrag per Parkeerautomaat over de eerste 10 jaar gehanteerd als maandbedrag en wordt het gemiddelde jaarbedrag voor opleidingen over de eerste 10 jaar gehanteerd als jaarbedrag. Deze bedragen worden niet opgenomen in de TCO-berekening. </t>
  </si>
  <si>
    <t>Positie 3: Schade, vandalisme en storingsherstel buiten het contract</t>
  </si>
  <si>
    <t>overzicht van de meest te vervangen onderdelen /componenten bij schade en of vandalisme</t>
  </si>
  <si>
    <t>Stukprijs</t>
  </si>
  <si>
    <t>Forfaittair aantal in 10 jaar</t>
  </si>
  <si>
    <t>Prijs</t>
  </si>
  <si>
    <t>3.1</t>
  </si>
  <si>
    <t>Scherm gebruikersinterface (touchscreen)</t>
  </si>
  <si>
    <t>3.2</t>
  </si>
  <si>
    <t>Moederboard/hoofdkaart Parkeerautomaat</t>
  </si>
  <si>
    <t>3.3</t>
  </si>
  <si>
    <t>Kaartlezer</t>
  </si>
  <si>
    <t>3.4</t>
  </si>
  <si>
    <t>3.5</t>
  </si>
  <si>
    <t>Subtotaal schade en vandalisme</t>
  </si>
  <si>
    <t>Storingsherstel buiten onderhoudscontract (uurtarief, inclusief eventuele voorrijkosten)</t>
  </si>
  <si>
    <t>Uurtarief</t>
  </si>
  <si>
    <t>3.6</t>
  </si>
  <si>
    <t xml:space="preserve">voor werkzaamheden die worden uitgevoerd op maandag - zaterdag tussen 8.00 en 18.00 uur. </t>
  </si>
  <si>
    <t>3.7</t>
  </si>
  <si>
    <t xml:space="preserve">voor werkzaamheden die worden uitgevoerd op maandag - zaterdag tussen 18:00 en 8:00 uur. </t>
  </si>
  <si>
    <t>Subtotaal storingsherstel buiten onderhoudscontract</t>
  </si>
  <si>
    <t>Total Cost of Ownership gedurende 10 jaar</t>
  </si>
  <si>
    <t>TCO onderdeel</t>
  </si>
  <si>
    <t>TCO gedurende 10 jaar</t>
  </si>
  <si>
    <t>Ondertekening rechtsgeldig vertegenwoordiger</t>
  </si>
  <si>
    <t>Handtekening:</t>
  </si>
  <si>
    <t>Datum:</t>
  </si>
  <si>
    <t>Naam :</t>
  </si>
  <si>
    <t>Alleen de nietgeblokkeerde paarse cellen invullen, de overige cellen zijn vastgesteld of worden automatisch gevuld.</t>
  </si>
  <si>
    <t>Alle prijzen op basis prijspeil 1-1-2025, exclusief btw.</t>
  </si>
  <si>
    <t>Prijzenblad Parkeerautomaten Roosendaal</t>
  </si>
  <si>
    <t>jaar 1 (incl. garantie; geen vergoeding voor 'Tweede lijn Correctief en Preventief Onderhoud en Derde lijn Correctief onderhoud' en geen herhalingsopleiding)</t>
  </si>
  <si>
    <t>jaar 2 (incl. garantie; geen vergoeding voor 'Tweede lijn Correctief en Preventief Onderhoud en Derde lijn Correctief onderhoud' ')</t>
  </si>
  <si>
    <t>Accu conform eis 122 (indien deze vervangen moet worden als gevolg van Exogenen oorzaken, in overige gevallen geldt eis 123 gedurende de TCO)</t>
  </si>
  <si>
    <t>Aanstraalunit LED conform eis 127 PvE</t>
  </si>
  <si>
    <t>Tweede en derde lijn Correctief en Preventief onderhoud</t>
  </si>
  <si>
    <t>1.6</t>
  </si>
  <si>
    <t>Vervangen aardpen (stelpost)</t>
  </si>
  <si>
    <t>Communicatie</t>
  </si>
  <si>
    <r>
      <t xml:space="preserve">Parkeerautomaten op basis van omschrijving Programma van Eisen </t>
    </r>
    <r>
      <rPr>
        <u/>
        <sz val="8"/>
        <rFont val="Arial"/>
        <family val="2"/>
      </rPr>
      <t>op vaste aansluiting</t>
    </r>
  </si>
  <si>
    <r>
      <t xml:space="preserve">Parkeerautomaten op basis van omschrijving Programma van Eisen </t>
    </r>
    <r>
      <rPr>
        <u/>
        <sz val="8"/>
        <rFont val="Arial"/>
        <family val="2"/>
      </rPr>
      <t>op zonne-energie</t>
    </r>
  </si>
  <si>
    <t>1.7</t>
  </si>
  <si>
    <t>P24</t>
  </si>
  <si>
    <t>1.8</t>
  </si>
  <si>
    <t>Installatie en plaatsing per Parkeerautomaat op bestaande locatie van een parkeerautomaat (incl. verwijdering en afvoer oude parkeerautomaat)</t>
  </si>
  <si>
    <t>Verwijdering oude parkeerautomaten en herstel straatwerk voor locaties waar geen nieuwe Parkeerautomaat terugkomt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</si>
</sst>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 [$€-413]\ * #,##0.00_ ;_ [$€-413]\ * \-#,##0.00_ ;_ [$€-413]\ * &quot;-&quot;??_ ;_ @_ "/>
    <numFmt numFmtId="166" formatCode="[$-413]mmm/yy;@"/>
    <numFmt numFmtId="167" formatCode="_-&quot;€&quot;\ * #,##0_-;_-&quot;€&quot;\ * #,##0\-;_-&quot;€&quot;\ * &quot;-&quot;_-;_-@_-"/>
    <numFmt numFmtId="168" formatCode="_-&quot;€&quot;\ * #,##0.00_-;_-&quot;€&quot;\ * #,##0.00\-;_-&quot;€&quot;\ * &quot;-&quot;_-;_-@_-"/>
  </numFmts>
  <fonts count="17" x14ac:knownFonts="1">
    <font>
      <sz val="10"/>
      <name val="Arial"/>
    </font>
    <font>
      <sz val="11"/>
      <color theme="1"/>
      <name val="Calibri"/>
      <family val="2"/>
      <scheme val="minor"/>
    </font>
    <font>
      <sz val="10"/>
      <name val="Arial"/>
      <family val="2"/>
    </font>
    <font>
      <sz val="10"/>
      <name val="Arial"/>
      <family val="2"/>
    </font>
    <font>
      <sz val="11"/>
      <color theme="1"/>
      <name val="Franklin Gothic Book"/>
      <family val="2"/>
    </font>
    <font>
      <sz val="11"/>
      <color indexed="8"/>
      <name val="Calibri"/>
      <family val="2"/>
    </font>
    <font>
      <sz val="9"/>
      <name val="Arial"/>
      <family val="2"/>
    </font>
    <font>
      <sz val="9"/>
      <color indexed="9"/>
      <name val="Arial"/>
      <family val="2"/>
    </font>
    <font>
      <sz val="8"/>
      <name val="Arial"/>
      <family val="2"/>
    </font>
    <font>
      <sz val="9"/>
      <color rgb="FFFFFFFF"/>
      <name val="Arial"/>
      <family val="2"/>
    </font>
    <font>
      <b/>
      <sz val="12"/>
      <color rgb="FFFFFFFF"/>
      <name val="Arial"/>
      <family val="2"/>
    </font>
    <font>
      <b/>
      <sz val="9"/>
      <color indexed="9"/>
      <name val="Arial"/>
      <family val="2"/>
    </font>
    <font>
      <sz val="10"/>
      <color theme="0" tint="-0.249977111117893"/>
      <name val="Arial"/>
      <family val="2"/>
    </font>
    <font>
      <u/>
      <sz val="8"/>
      <name val="Arial"/>
      <family val="2"/>
    </font>
    <font>
      <b/>
      <sz val="9"/>
      <color rgb="FFFFFFFF"/>
      <name val="Arial"/>
      <family val="2"/>
    </font>
    <font>
      <b/>
      <i/>
      <sz val="9"/>
      <color indexed="9"/>
      <name val="Arial"/>
      <family val="2"/>
    </font>
    <font>
      <b/>
      <sz val="14"/>
      <color rgb="FF007099"/>
      <name val="Arial"/>
      <family val="2"/>
    </font>
  </fonts>
  <fills count="10">
    <fill>
      <patternFill patternType="none"/>
    </fill>
    <fill>
      <patternFill patternType="gray125"/>
    </fill>
    <fill>
      <patternFill patternType="solid">
        <fgColor indexed="22"/>
        <bgColor indexed="64"/>
      </patternFill>
    </fill>
    <fill>
      <patternFill patternType="solid">
        <fgColor rgb="FF007099"/>
        <bgColor indexed="64"/>
      </patternFill>
    </fill>
    <fill>
      <patternFill patternType="solid">
        <fgColor rgb="FFD0EBEC"/>
        <bgColor indexed="64"/>
      </patternFill>
    </fill>
    <fill>
      <patternFill patternType="solid">
        <fgColor rgb="FFCE97CA"/>
        <bgColor indexed="64"/>
      </patternFill>
    </fill>
    <fill>
      <patternFill patternType="solid">
        <fgColor rgb="FFE7F5F5"/>
        <bgColor indexed="64"/>
      </patternFill>
    </fill>
    <fill>
      <patternFill patternType="solid">
        <fgColor rgb="FFE7CBE5"/>
        <bgColor indexed="64"/>
      </patternFill>
    </fill>
    <fill>
      <patternFill patternType="solid">
        <fgColor theme="0" tint="-0.249977111117893"/>
        <bgColor indexed="64"/>
      </patternFill>
    </fill>
    <fill>
      <patternFill patternType="solid">
        <fgColor rgb="FF007099"/>
        <bgColor rgb="FF000000"/>
      </patternFill>
    </fill>
  </fills>
  <borders count="1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s>
  <cellStyleXfs count="8">
    <xf numFmtId="0" fontId="0" fillId="0" borderId="0"/>
    <xf numFmtId="9" fontId="3" fillId="0" borderId="0" applyFont="0" applyFill="0" applyBorder="0" applyAlignment="0" applyProtection="0"/>
    <xf numFmtId="0" fontId="4" fillId="0" borderId="0"/>
    <xf numFmtId="9" fontId="4" fillId="0" borderId="0" applyFont="0" applyFill="0" applyBorder="0" applyAlignment="0" applyProtection="0"/>
    <xf numFmtId="9" fontId="2" fillId="0" borderId="0" applyFont="0" applyFill="0" applyBorder="0" applyAlignment="0" applyProtection="0"/>
    <xf numFmtId="0" fontId="2" fillId="0" borderId="0"/>
    <xf numFmtId="164" fontId="5" fillId="0" borderId="0" applyFont="0" applyFill="0" applyBorder="0" applyAlignment="0" applyProtection="0"/>
    <xf numFmtId="0" fontId="1" fillId="0" borderId="0"/>
  </cellStyleXfs>
  <cellXfs count="114">
    <xf numFmtId="0" fontId="0" fillId="0" borderId="0" xfId="0"/>
    <xf numFmtId="0" fontId="2" fillId="2" borderId="0" xfId="0" applyFont="1" applyFill="1"/>
    <xf numFmtId="167" fontId="7" fillId="3" borderId="1" xfId="0" applyNumberFormat="1" applyFont="1" applyFill="1" applyBorder="1" applyAlignment="1">
      <alignment horizontal="center" vertical="center" wrapText="1"/>
    </xf>
    <xf numFmtId="0" fontId="2" fillId="2" borderId="0" xfId="0" applyFont="1" applyFill="1" applyAlignment="1">
      <alignment wrapText="1"/>
    </xf>
    <xf numFmtId="0" fontId="2" fillId="2" borderId="0" xfId="0" applyFont="1" applyFill="1" applyAlignment="1">
      <alignment vertical="center"/>
    </xf>
    <xf numFmtId="0" fontId="2" fillId="0" borderId="0" xfId="0" applyFont="1" applyAlignment="1">
      <alignment vertical="center"/>
    </xf>
    <xf numFmtId="0" fontId="0" fillId="0" borderId="0" xfId="0" applyAlignment="1">
      <alignment vertical="center"/>
    </xf>
    <xf numFmtId="0" fontId="8" fillId="4" borderId="1" xfId="7" applyFont="1" applyFill="1" applyBorder="1" applyAlignment="1">
      <alignment horizontal="left" vertical="center" indent="1"/>
    </xf>
    <xf numFmtId="0" fontId="8" fillId="4" borderId="1" xfId="7" applyFont="1" applyFill="1" applyBorder="1" applyAlignment="1">
      <alignment horizontal="right" vertical="center" indent="1"/>
    </xf>
    <xf numFmtId="9" fontId="8" fillId="6" borderId="1" xfId="1" applyFont="1" applyFill="1" applyBorder="1" applyAlignment="1" applyProtection="1">
      <alignment horizontal="left" vertical="center" indent="1"/>
    </xf>
    <xf numFmtId="0" fontId="8" fillId="6" borderId="1" xfId="1" applyNumberFormat="1" applyFont="1" applyFill="1" applyBorder="1" applyAlignment="1" applyProtection="1">
      <alignment horizontal="right" vertical="center" indent="1"/>
    </xf>
    <xf numFmtId="1" fontId="7" fillId="3" borderId="1" xfId="0" applyNumberFormat="1" applyFont="1" applyFill="1" applyBorder="1" applyAlignment="1">
      <alignment horizontal="left" vertical="center" wrapText="1" indent="1"/>
    </xf>
    <xf numFmtId="0" fontId="6" fillId="0" borderId="0" xfId="0" applyFont="1" applyAlignment="1">
      <alignment vertical="center"/>
    </xf>
    <xf numFmtId="1" fontId="8" fillId="4" borderId="1" xfId="7" applyNumberFormat="1" applyFont="1" applyFill="1" applyBorder="1" applyAlignment="1">
      <alignment horizontal="right" vertical="center" indent="1"/>
    </xf>
    <xf numFmtId="9" fontId="8" fillId="4" borderId="1" xfId="1" applyFont="1" applyFill="1" applyBorder="1" applyAlignment="1" applyProtection="1">
      <alignment horizontal="left" indent="1"/>
    </xf>
    <xf numFmtId="9" fontId="8" fillId="6" borderId="1" xfId="1" applyFont="1" applyFill="1" applyBorder="1" applyAlignment="1" applyProtection="1">
      <alignment horizontal="left" indent="1"/>
    </xf>
    <xf numFmtId="0" fontId="2" fillId="0" borderId="0" xfId="0" applyFont="1"/>
    <xf numFmtId="0" fontId="6" fillId="0" borderId="0" xfId="0" applyFont="1"/>
    <xf numFmtId="165" fontId="6" fillId="0" borderId="0" xfId="0" applyNumberFormat="1" applyFont="1"/>
    <xf numFmtId="166" fontId="7" fillId="3" borderId="1" xfId="0" applyNumberFormat="1" applyFont="1" applyFill="1" applyBorder="1" applyAlignment="1">
      <alignment horizontal="left" vertical="center" wrapText="1" indent="2"/>
    </xf>
    <xf numFmtId="1" fontId="8" fillId="4" borderId="1" xfId="1" applyNumberFormat="1" applyFont="1" applyFill="1" applyBorder="1" applyAlignment="1" applyProtection="1">
      <alignment horizontal="left" indent="1"/>
    </xf>
    <xf numFmtId="1" fontId="8" fillId="6" borderId="1" xfId="1" applyNumberFormat="1" applyFont="1" applyFill="1" applyBorder="1" applyAlignment="1" applyProtection="1">
      <alignment horizontal="left" indent="1"/>
    </xf>
    <xf numFmtId="168" fontId="8" fillId="4" borderId="1" xfId="7" applyNumberFormat="1" applyFont="1" applyFill="1" applyBorder="1" applyAlignment="1">
      <alignment horizontal="right" vertical="center"/>
    </xf>
    <xf numFmtId="168" fontId="8" fillId="5" borderId="1" xfId="7" applyNumberFormat="1" applyFont="1" applyFill="1" applyBorder="1" applyAlignment="1" applyProtection="1">
      <alignment horizontal="right" vertical="center"/>
      <protection locked="0"/>
    </xf>
    <xf numFmtId="168" fontId="8" fillId="7" borderId="1" xfId="7" applyNumberFormat="1" applyFont="1" applyFill="1" applyBorder="1" applyAlignment="1" applyProtection="1">
      <alignment horizontal="right" vertical="center"/>
      <protection locked="0"/>
    </xf>
    <xf numFmtId="168" fontId="8" fillId="6" borderId="1" xfId="7" applyNumberFormat="1" applyFont="1" applyFill="1" applyBorder="1" applyAlignment="1">
      <alignment horizontal="right" vertical="center"/>
    </xf>
    <xf numFmtId="168" fontId="8" fillId="4" borderId="1" xfId="7" applyNumberFormat="1" applyFont="1" applyFill="1" applyBorder="1" applyAlignment="1">
      <alignment horizontal="right"/>
    </xf>
    <xf numFmtId="168" fontId="8" fillId="6" borderId="1" xfId="7" applyNumberFormat="1" applyFont="1" applyFill="1" applyBorder="1" applyAlignment="1">
      <alignment horizontal="right"/>
    </xf>
    <xf numFmtId="168" fontId="7" fillId="3" borderId="1" xfId="0" applyNumberFormat="1" applyFont="1" applyFill="1" applyBorder="1" applyAlignment="1">
      <alignment horizontal="center" vertical="center" wrapText="1"/>
    </xf>
    <xf numFmtId="166" fontId="7" fillId="3" borderId="1" xfId="0" applyNumberFormat="1" applyFont="1" applyFill="1" applyBorder="1" applyAlignment="1">
      <alignment horizontal="left" vertical="center" wrapText="1" indent="1"/>
    </xf>
    <xf numFmtId="166" fontId="7" fillId="3" borderId="1" xfId="0" applyNumberFormat="1" applyFont="1" applyFill="1" applyBorder="1" applyAlignment="1">
      <alignment horizontal="center" vertical="center" wrapText="1"/>
    </xf>
    <xf numFmtId="166" fontId="7" fillId="3" borderId="2" xfId="0" applyNumberFormat="1" applyFont="1" applyFill="1" applyBorder="1" applyAlignment="1">
      <alignment horizontal="left" vertical="center" wrapText="1" indent="1"/>
    </xf>
    <xf numFmtId="166" fontId="7" fillId="3" borderId="4" xfId="0" applyNumberFormat="1" applyFont="1" applyFill="1" applyBorder="1" applyAlignment="1">
      <alignment horizontal="left" vertical="center" wrapText="1" indent="1"/>
    </xf>
    <xf numFmtId="166" fontId="11" fillId="3" borderId="1" xfId="0" applyNumberFormat="1" applyFont="1" applyFill="1" applyBorder="1" applyAlignment="1">
      <alignment vertical="center" wrapText="1"/>
    </xf>
    <xf numFmtId="168" fontId="11" fillId="3" borderId="1" xfId="0" applyNumberFormat="1" applyFont="1" applyFill="1" applyBorder="1" applyAlignment="1">
      <alignment horizontal="center" vertical="center" wrapText="1"/>
    </xf>
    <xf numFmtId="0" fontId="12" fillId="2" borderId="0" xfId="0" applyFont="1" applyFill="1"/>
    <xf numFmtId="0" fontId="12" fillId="2" borderId="0" xfId="0" applyFont="1" applyFill="1" applyProtection="1">
      <protection locked="0"/>
    </xf>
    <xf numFmtId="167" fontId="8" fillId="8" borderId="5" xfId="7" applyNumberFormat="1" applyFont="1" applyFill="1" applyBorder="1" applyAlignment="1">
      <alignment horizontal="left" vertical="center" wrapText="1"/>
    </xf>
    <xf numFmtId="1" fontId="7" fillId="3" borderId="11" xfId="0" applyNumberFormat="1" applyFont="1" applyFill="1" applyBorder="1" applyAlignment="1">
      <alignment horizontal="left" vertical="center" wrapText="1" indent="1"/>
    </xf>
    <xf numFmtId="9" fontId="8" fillId="6" borderId="2" xfId="1" applyFont="1" applyFill="1" applyBorder="1" applyAlignment="1" applyProtection="1">
      <alignment horizontal="left" wrapText="1" indent="1"/>
    </xf>
    <xf numFmtId="9" fontId="8" fillId="4" borderId="2" xfId="1" applyFont="1" applyFill="1" applyBorder="1" applyAlignment="1" applyProtection="1">
      <alignment horizontal="left" indent="1"/>
    </xf>
    <xf numFmtId="9" fontId="8" fillId="6" borderId="2" xfId="1" applyFont="1" applyFill="1" applyBorder="1" applyAlignment="1" applyProtection="1">
      <alignment horizontal="left" indent="1"/>
    </xf>
    <xf numFmtId="9" fontId="8" fillId="4" borderId="2" xfId="4" applyFont="1" applyFill="1" applyBorder="1" applyAlignment="1" applyProtection="1">
      <alignment horizontal="left" indent="1"/>
    </xf>
    <xf numFmtId="9" fontId="8" fillId="4" borderId="3" xfId="4" applyFont="1" applyFill="1" applyBorder="1" applyAlignment="1" applyProtection="1">
      <alignment horizontal="left" indent="1"/>
    </xf>
    <xf numFmtId="0" fontId="8" fillId="6" borderId="1" xfId="7" applyFont="1" applyFill="1" applyBorder="1" applyAlignment="1">
      <alignment horizontal="right" vertical="center"/>
    </xf>
    <xf numFmtId="0" fontId="8" fillId="4" borderId="1" xfId="7" applyFont="1" applyFill="1" applyBorder="1" applyAlignment="1">
      <alignment horizontal="right" vertical="center"/>
    </xf>
    <xf numFmtId="1" fontId="8" fillId="6" borderId="1" xfId="7" applyNumberFormat="1" applyFont="1" applyFill="1" applyBorder="1" applyAlignment="1">
      <alignment horizontal="left" vertical="center" indent="1"/>
    </xf>
    <xf numFmtId="1" fontId="8" fillId="4" borderId="1" xfId="7" applyNumberFormat="1" applyFont="1" applyFill="1" applyBorder="1" applyAlignment="1">
      <alignment horizontal="left" vertical="center" indent="1"/>
    </xf>
    <xf numFmtId="1" fontId="8" fillId="4" borderId="11" xfId="7" applyNumberFormat="1" applyFont="1" applyFill="1" applyBorder="1" applyAlignment="1">
      <alignment horizontal="left" vertical="center" indent="1"/>
    </xf>
    <xf numFmtId="9" fontId="8" fillId="4" borderId="1" xfId="1" applyFont="1" applyFill="1" applyBorder="1" applyAlignment="1" applyProtection="1">
      <alignment horizontal="left" vertical="center" indent="1"/>
    </xf>
    <xf numFmtId="49" fontId="8" fillId="8" borderId="9" xfId="7" quotePrefix="1" applyNumberFormat="1" applyFont="1" applyFill="1" applyBorder="1" applyAlignment="1">
      <alignment horizontal="left" vertical="center" wrapText="1"/>
    </xf>
    <xf numFmtId="49" fontId="8" fillId="8" borderId="9" xfId="7" applyNumberFormat="1" applyFont="1" applyFill="1" applyBorder="1" applyAlignment="1">
      <alignment horizontal="left" vertical="center" wrapText="1"/>
    </xf>
    <xf numFmtId="166" fontId="7" fillId="3" borderId="2" xfId="0" applyNumberFormat="1" applyFont="1" applyFill="1" applyBorder="1" applyAlignment="1">
      <alignment horizontal="left" vertical="center" wrapText="1" indent="1"/>
    </xf>
    <xf numFmtId="166" fontId="7" fillId="3" borderId="3" xfId="0" applyNumberFormat="1" applyFont="1" applyFill="1" applyBorder="1" applyAlignment="1">
      <alignment horizontal="left" vertical="center" wrapText="1" indent="1"/>
    </xf>
    <xf numFmtId="1" fontId="8" fillId="6" borderId="6" xfId="7" applyNumberFormat="1" applyFont="1" applyFill="1" applyBorder="1" applyAlignment="1">
      <alignment horizontal="left" vertical="top" wrapText="1"/>
    </xf>
    <xf numFmtId="1" fontId="8" fillId="6" borderId="0" xfId="7" applyNumberFormat="1" applyFont="1" applyFill="1" applyAlignment="1">
      <alignment horizontal="left" vertical="top" wrapText="1"/>
    </xf>
    <xf numFmtId="1" fontId="8" fillId="4" borderId="6" xfId="7" applyNumberFormat="1" applyFont="1" applyFill="1" applyBorder="1" applyAlignment="1">
      <alignment horizontal="left" vertical="top" wrapText="1"/>
    </xf>
    <xf numFmtId="1" fontId="8" fillId="4" borderId="0" xfId="7" applyNumberFormat="1" applyFont="1" applyFill="1" applyAlignment="1">
      <alignment horizontal="left" vertical="top" wrapText="1"/>
    </xf>
    <xf numFmtId="166" fontId="7" fillId="3" borderId="4" xfId="0" applyNumberFormat="1" applyFont="1" applyFill="1" applyBorder="1" applyAlignment="1">
      <alignment horizontal="left" vertical="center" wrapText="1" indent="1"/>
    </xf>
    <xf numFmtId="166" fontId="9" fillId="9" borderId="6" xfId="0" applyNumberFormat="1" applyFont="1" applyFill="1" applyBorder="1" applyAlignment="1">
      <alignment horizontal="center" vertical="center" wrapText="1"/>
    </xf>
    <xf numFmtId="166" fontId="9" fillId="9" borderId="0" xfId="0" applyNumberFormat="1" applyFont="1" applyFill="1" applyAlignment="1">
      <alignment horizontal="center" vertical="center" wrapText="1"/>
    </xf>
    <xf numFmtId="166" fontId="10" fillId="9" borderId="2" xfId="0" applyNumberFormat="1" applyFont="1" applyFill="1" applyBorder="1" applyAlignment="1">
      <alignment horizontal="left" vertical="center" wrapText="1"/>
    </xf>
    <xf numFmtId="166" fontId="10" fillId="9" borderId="3" xfId="0" applyNumberFormat="1" applyFont="1" applyFill="1" applyBorder="1" applyAlignment="1">
      <alignment horizontal="left" vertical="center" wrapText="1"/>
    </xf>
    <xf numFmtId="166" fontId="10" fillId="9" borderId="4" xfId="0" applyNumberFormat="1" applyFont="1" applyFill="1" applyBorder="1" applyAlignment="1">
      <alignment horizontal="left" vertical="center" wrapText="1"/>
    </xf>
    <xf numFmtId="14" fontId="8" fillId="5" borderId="2" xfId="7" applyNumberFormat="1" applyFont="1" applyFill="1" applyBorder="1" applyAlignment="1" applyProtection="1">
      <alignment horizontal="center"/>
      <protection locked="0"/>
    </xf>
    <xf numFmtId="14" fontId="8" fillId="5" borderId="3" xfId="7" applyNumberFormat="1" applyFont="1" applyFill="1" applyBorder="1" applyAlignment="1" applyProtection="1">
      <alignment horizontal="center"/>
      <protection locked="0"/>
    </xf>
    <xf numFmtId="14" fontId="8" fillId="5" borderId="4" xfId="7" applyNumberFormat="1" applyFont="1" applyFill="1" applyBorder="1" applyAlignment="1" applyProtection="1">
      <alignment horizontal="center"/>
      <protection locked="0"/>
    </xf>
    <xf numFmtId="167" fontId="8" fillId="7" borderId="2" xfId="7" applyNumberFormat="1" applyFont="1" applyFill="1" applyBorder="1" applyAlignment="1" applyProtection="1">
      <alignment horizontal="center"/>
      <protection locked="0"/>
    </xf>
    <xf numFmtId="167" fontId="8" fillId="7" borderId="3" xfId="7" applyNumberFormat="1" applyFont="1" applyFill="1" applyBorder="1" applyAlignment="1" applyProtection="1">
      <alignment horizontal="center"/>
      <protection locked="0"/>
    </xf>
    <xf numFmtId="167" fontId="8" fillId="7" borderId="4" xfId="7" applyNumberFormat="1" applyFont="1" applyFill="1" applyBorder="1" applyAlignment="1" applyProtection="1">
      <alignment horizontal="center"/>
      <protection locked="0"/>
    </xf>
    <xf numFmtId="167" fontId="8" fillId="8" borderId="0" xfId="7" applyNumberFormat="1" applyFont="1" applyFill="1" applyAlignment="1">
      <alignment horizontal="center" vertical="center" wrapText="1"/>
    </xf>
    <xf numFmtId="166" fontId="7" fillId="3" borderId="1" xfId="0" applyNumberFormat="1" applyFont="1" applyFill="1" applyBorder="1" applyAlignment="1">
      <alignment horizontal="left" vertical="center" wrapText="1" indent="1"/>
    </xf>
    <xf numFmtId="167" fontId="8" fillId="7" borderId="8" xfId="7" applyNumberFormat="1" applyFont="1" applyFill="1" applyBorder="1" applyAlignment="1" applyProtection="1">
      <alignment horizontal="center"/>
      <protection locked="0"/>
    </xf>
    <xf numFmtId="167" fontId="8" fillId="7" borderId="9" xfId="7" applyNumberFormat="1" applyFont="1" applyFill="1" applyBorder="1" applyAlignment="1" applyProtection="1">
      <alignment horizontal="center"/>
      <protection locked="0"/>
    </xf>
    <xf numFmtId="167" fontId="8" fillId="7" borderId="10" xfId="7" applyNumberFormat="1" applyFont="1" applyFill="1" applyBorder="1" applyAlignment="1" applyProtection="1">
      <alignment horizontal="center"/>
      <protection locked="0"/>
    </xf>
    <xf numFmtId="167" fontId="8" fillId="7" borderId="5" xfId="7" applyNumberFormat="1" applyFont="1" applyFill="1" applyBorder="1" applyAlignment="1" applyProtection="1">
      <alignment horizontal="center"/>
      <protection locked="0"/>
    </xf>
    <xf numFmtId="166" fontId="15" fillId="3" borderId="1" xfId="0" applyNumberFormat="1" applyFont="1" applyFill="1" applyBorder="1" applyAlignment="1">
      <alignment horizontal="left" vertical="center" wrapText="1" indent="1"/>
    </xf>
    <xf numFmtId="166" fontId="8" fillId="4" borderId="6" xfId="7" applyNumberFormat="1" applyFont="1" applyFill="1" applyBorder="1" applyAlignment="1">
      <alignment vertical="center" wrapText="1"/>
    </xf>
    <xf numFmtId="166" fontId="8" fillId="4" borderId="0" xfId="7" applyNumberFormat="1" applyFont="1" applyFill="1" applyAlignment="1">
      <alignment vertical="center" wrapText="1"/>
    </xf>
    <xf numFmtId="166" fontId="8" fillId="4" borderId="7" xfId="7" applyNumberFormat="1" applyFont="1" applyFill="1" applyBorder="1" applyAlignment="1">
      <alignment vertical="center" wrapText="1"/>
    </xf>
    <xf numFmtId="166" fontId="8" fillId="4" borderId="6" xfId="1" applyNumberFormat="1" applyFont="1" applyFill="1" applyBorder="1" applyAlignment="1" applyProtection="1">
      <alignment horizontal="left" indent="1"/>
    </xf>
    <xf numFmtId="9" fontId="8" fillId="4" borderId="0" xfId="1" applyFont="1" applyFill="1" applyBorder="1" applyAlignment="1" applyProtection="1">
      <alignment horizontal="left" indent="1"/>
    </xf>
    <xf numFmtId="9" fontId="8" fillId="4" borderId="7" xfId="1" applyFont="1" applyFill="1" applyBorder="1" applyAlignment="1" applyProtection="1">
      <alignment horizontal="left" indent="1"/>
    </xf>
    <xf numFmtId="166" fontId="8" fillId="6" borderId="6" xfId="1" applyNumberFormat="1" applyFont="1" applyFill="1" applyBorder="1" applyAlignment="1" applyProtection="1">
      <alignment horizontal="left" indent="1"/>
    </xf>
    <xf numFmtId="9" fontId="8" fillId="6" borderId="0" xfId="1" applyFont="1" applyFill="1" applyBorder="1" applyAlignment="1" applyProtection="1">
      <alignment horizontal="left" indent="1"/>
    </xf>
    <xf numFmtId="9" fontId="8" fillId="6" borderId="7" xfId="1" applyFont="1" applyFill="1" applyBorder="1" applyAlignment="1" applyProtection="1">
      <alignment horizontal="left" indent="1"/>
    </xf>
    <xf numFmtId="166" fontId="8" fillId="6" borderId="6" xfId="1" applyNumberFormat="1" applyFont="1" applyFill="1" applyBorder="1" applyAlignment="1" applyProtection="1">
      <alignment vertical="center" wrapText="1"/>
    </xf>
    <xf numFmtId="166" fontId="8" fillId="6" borderId="0" xfId="1" applyNumberFormat="1" applyFont="1" applyFill="1" applyBorder="1" applyAlignment="1" applyProtection="1">
      <alignment vertical="center" wrapText="1"/>
    </xf>
    <xf numFmtId="166" fontId="8" fillId="6" borderId="7" xfId="1" applyNumberFormat="1" applyFont="1" applyFill="1" applyBorder="1" applyAlignment="1" applyProtection="1">
      <alignment vertical="center" wrapText="1"/>
    </xf>
    <xf numFmtId="0" fontId="8" fillId="4" borderId="8" xfId="7" applyFont="1" applyFill="1" applyBorder="1" applyAlignment="1">
      <alignment horizontal="left" vertical="center"/>
    </xf>
    <xf numFmtId="0" fontId="8" fillId="4" borderId="9" xfId="7" applyFont="1" applyFill="1" applyBorder="1" applyAlignment="1">
      <alignment horizontal="left" vertical="center"/>
    </xf>
    <xf numFmtId="0" fontId="8" fillId="4" borderId="8" xfId="7" applyFont="1" applyFill="1" applyBorder="1" applyAlignment="1">
      <alignment horizontal="left" vertical="center" wrapText="1"/>
    </xf>
    <xf numFmtId="0" fontId="8" fillId="4" borderId="9" xfId="7" applyFont="1" applyFill="1" applyBorder="1" applyAlignment="1">
      <alignment horizontal="left" vertical="center" wrapText="1"/>
    </xf>
    <xf numFmtId="9" fontId="8" fillId="6" borderId="10" xfId="1" applyFont="1" applyFill="1" applyBorder="1" applyAlignment="1" applyProtection="1">
      <alignment horizontal="left" vertical="center"/>
    </xf>
    <xf numFmtId="9" fontId="8" fillId="6" borderId="5" xfId="1" applyFont="1" applyFill="1" applyBorder="1" applyAlignment="1" applyProtection="1">
      <alignment horizontal="left" vertical="center"/>
    </xf>
    <xf numFmtId="9" fontId="8" fillId="6" borderId="10" xfId="1" applyFont="1" applyFill="1" applyBorder="1" applyAlignment="1" applyProtection="1">
      <alignment horizontal="left" vertical="center" wrapText="1"/>
    </xf>
    <xf numFmtId="9" fontId="8" fillId="6" borderId="5" xfId="1" applyFont="1" applyFill="1" applyBorder="1" applyAlignment="1" applyProtection="1">
      <alignment horizontal="left" vertical="center" wrapText="1"/>
    </xf>
    <xf numFmtId="0" fontId="16" fillId="2" borderId="0" xfId="0" applyFont="1" applyFill="1" applyAlignment="1">
      <alignment horizontal="center"/>
    </xf>
    <xf numFmtId="9" fontId="8" fillId="4" borderId="2" xfId="1" applyFont="1" applyFill="1" applyBorder="1" applyAlignment="1" applyProtection="1">
      <alignment horizontal="left" vertical="top" wrapText="1" indent="1"/>
    </xf>
    <xf numFmtId="9" fontId="8" fillId="4" borderId="4" xfId="1" applyFont="1" applyFill="1" applyBorder="1" applyAlignment="1" applyProtection="1">
      <alignment horizontal="left" vertical="top" wrapText="1" indent="1"/>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9" fillId="9" borderId="4" xfId="0" applyFont="1" applyFill="1" applyBorder="1" applyAlignment="1">
      <alignment horizontal="left" vertical="center" wrapText="1"/>
    </xf>
    <xf numFmtId="1" fontId="8" fillId="4" borderId="7" xfId="7" applyNumberFormat="1" applyFont="1" applyFill="1" applyBorder="1" applyAlignment="1">
      <alignment horizontal="left" vertical="top" wrapText="1"/>
    </xf>
    <xf numFmtId="1" fontId="7" fillId="3" borderId="8" xfId="0" applyNumberFormat="1" applyFont="1" applyFill="1" applyBorder="1" applyAlignment="1">
      <alignment horizontal="left" vertical="center" wrapText="1" indent="1"/>
    </xf>
    <xf numFmtId="1" fontId="7" fillId="3" borderId="9" xfId="0" applyNumberFormat="1" applyFont="1" applyFill="1" applyBorder="1" applyAlignment="1">
      <alignment horizontal="left" vertical="center" wrapText="1" indent="1"/>
    </xf>
    <xf numFmtId="1" fontId="7" fillId="3" borderId="12" xfId="0" applyNumberFormat="1" applyFont="1" applyFill="1" applyBorder="1" applyAlignment="1">
      <alignment horizontal="left" vertical="center" wrapText="1" indent="1"/>
    </xf>
    <xf numFmtId="166" fontId="7" fillId="3" borderId="2" xfId="0" applyNumberFormat="1"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4" xfId="0" applyNumberFormat="1" applyFont="1" applyFill="1" applyBorder="1" applyAlignment="1">
      <alignment horizontal="center" vertical="center" wrapText="1"/>
    </xf>
    <xf numFmtId="167" fontId="8" fillId="8" borderId="0" xfId="7" applyNumberFormat="1" applyFont="1" applyFill="1" applyAlignment="1">
      <alignment horizontal="left" vertical="center" wrapText="1"/>
    </xf>
    <xf numFmtId="167" fontId="8" fillId="8" borderId="5" xfId="7" applyNumberFormat="1" applyFont="1" applyFill="1" applyBorder="1" applyAlignment="1">
      <alignment horizontal="left" vertical="center" wrapText="1"/>
    </xf>
    <xf numFmtId="0" fontId="2" fillId="2" borderId="0" xfId="0" applyFont="1" applyFill="1"/>
    <xf numFmtId="1" fontId="8" fillId="4" borderId="0" xfId="7" applyNumberFormat="1" applyFont="1" applyFill="1" applyBorder="1" applyAlignment="1">
      <alignment horizontal="left" vertical="top" wrapText="1"/>
    </xf>
  </cellXfs>
  <cellStyles count="8">
    <cellStyle name="Procent" xfId="1" builtinId="5"/>
    <cellStyle name="Procent 2" xfId="3" xr:uid="{00000000-0005-0000-0000-000001000000}"/>
    <cellStyle name="Procent 3" xfId="4" xr:uid="{00000000-0005-0000-0000-000002000000}"/>
    <cellStyle name="Standaard" xfId="0" builtinId="0"/>
    <cellStyle name="Standaard 2" xfId="2" xr:uid="{00000000-0005-0000-0000-000004000000}"/>
    <cellStyle name="Standaard 3" xfId="5" xr:uid="{00000000-0005-0000-0000-000005000000}"/>
    <cellStyle name="Standaard 4" xfId="7" xr:uid="{00000000-0005-0000-0000-000006000000}"/>
    <cellStyle name="Valuta 2" xfId="6" xr:uid="{00000000-0005-0000-0000-000007000000}"/>
  </cellStyles>
  <dxfs count="0"/>
  <tableStyles count="0" defaultTableStyle="TableStyleMedium9" defaultPivotStyle="PivotStyleLight16"/>
  <colors>
    <mruColors>
      <color rgb="FF007099"/>
      <color rgb="FFCE97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1"/>
  <sheetViews>
    <sheetView tabSelected="1" zoomScale="115" zoomScaleNormal="115" workbookViewId="0">
      <selection activeCell="A72" sqref="A72:XFD72"/>
    </sheetView>
  </sheetViews>
  <sheetFormatPr defaultColWidth="0" defaultRowHeight="12.75" zeroHeight="1" x14ac:dyDescent="0.35"/>
  <cols>
    <col min="1" max="1" width="2.46484375" style="16" customWidth="1"/>
    <col min="2" max="2" width="10.46484375" customWidth="1"/>
    <col min="3" max="3" width="20.86328125" customWidth="1"/>
    <col min="4" max="5" width="14.53125" customWidth="1"/>
    <col min="6" max="6" width="14.6640625" customWidth="1"/>
    <col min="7" max="7" width="14.6640625" style="16" customWidth="1"/>
    <col min="8" max="8" width="15.53125" customWidth="1"/>
    <col min="9" max="9" width="14" customWidth="1"/>
    <col min="10" max="10" width="3.1328125" customWidth="1"/>
    <col min="11" max="11" width="11.53125" hidden="1" customWidth="1"/>
    <col min="12" max="16384" width="11.53125" hidden="1"/>
  </cols>
  <sheetData>
    <row r="1" spans="1:10" s="97" customFormat="1" ht="17.649999999999999" x14ac:dyDescent="0.5">
      <c r="A1" s="97" t="s">
        <v>74</v>
      </c>
    </row>
    <row r="2" spans="1:10" s="16" customFormat="1" x14ac:dyDescent="0.35">
      <c r="A2" s="35"/>
      <c r="B2" s="1"/>
      <c r="C2" s="112"/>
      <c r="D2" s="112"/>
      <c r="E2" s="1"/>
      <c r="F2" s="1"/>
      <c r="G2" s="1"/>
      <c r="H2" s="1"/>
      <c r="I2" s="1"/>
      <c r="J2" s="1"/>
    </row>
    <row r="3" spans="1:10" s="16" customFormat="1" ht="25.25" customHeight="1" x14ac:dyDescent="0.35">
      <c r="A3" s="1"/>
      <c r="B3" s="61" t="s">
        <v>0</v>
      </c>
      <c r="C3" s="62"/>
      <c r="D3" s="62"/>
      <c r="E3" s="62"/>
      <c r="F3" s="62"/>
      <c r="G3" s="62"/>
      <c r="H3" s="63"/>
      <c r="I3" s="1"/>
      <c r="J3" s="1"/>
    </row>
    <row r="4" spans="1:10" s="16" customFormat="1" x14ac:dyDescent="0.35">
      <c r="A4" s="1"/>
      <c r="B4" s="1"/>
      <c r="C4" s="112"/>
      <c r="D4" s="112"/>
      <c r="E4" s="112"/>
      <c r="F4" s="112"/>
      <c r="G4" s="1"/>
      <c r="H4" s="1"/>
      <c r="I4" s="1"/>
      <c r="J4" s="1"/>
    </row>
    <row r="5" spans="1:10" x14ac:dyDescent="0.35">
      <c r="A5" s="1"/>
      <c r="B5" s="29" t="s">
        <v>1</v>
      </c>
      <c r="C5" s="52" t="s">
        <v>2</v>
      </c>
      <c r="D5" s="53"/>
      <c r="E5" s="53"/>
      <c r="F5" s="19" t="s">
        <v>3</v>
      </c>
      <c r="G5" s="29" t="s">
        <v>4</v>
      </c>
      <c r="H5" s="29" t="s">
        <v>5</v>
      </c>
      <c r="I5" s="1"/>
      <c r="J5" s="1"/>
    </row>
    <row r="6" spans="1:10" ht="21.5" customHeight="1" x14ac:dyDescent="0.35">
      <c r="A6" s="1"/>
      <c r="B6" s="46" t="s">
        <v>6</v>
      </c>
      <c r="C6" s="54" t="s">
        <v>83</v>
      </c>
      <c r="D6" s="55"/>
      <c r="E6" s="55"/>
      <c r="F6" s="24">
        <v>0</v>
      </c>
      <c r="G6" s="44">
        <v>10</v>
      </c>
      <c r="H6" s="25">
        <f t="shared" ref="H6:H7" si="0">F6*G6</f>
        <v>0</v>
      </c>
      <c r="I6" s="1"/>
      <c r="J6" s="1"/>
    </row>
    <row r="7" spans="1:10" ht="25.5" customHeight="1" x14ac:dyDescent="0.35">
      <c r="A7" s="1"/>
      <c r="B7" s="47" t="s">
        <v>7</v>
      </c>
      <c r="C7" s="56" t="s">
        <v>84</v>
      </c>
      <c r="D7" s="113"/>
      <c r="E7" s="103"/>
      <c r="F7" s="23">
        <v>0</v>
      </c>
      <c r="G7" s="45">
        <v>32</v>
      </c>
      <c r="H7" s="22">
        <f t="shared" si="0"/>
        <v>0</v>
      </c>
      <c r="I7" s="1"/>
      <c r="J7" s="1"/>
    </row>
    <row r="8" spans="1:10" x14ac:dyDescent="0.35">
      <c r="A8" s="1"/>
      <c r="B8" s="46" t="s">
        <v>8</v>
      </c>
      <c r="C8" s="54" t="s">
        <v>10</v>
      </c>
      <c r="D8" s="55"/>
      <c r="E8" s="55"/>
      <c r="F8" s="24">
        <v>0</v>
      </c>
      <c r="G8" s="44">
        <f>G6+G7</f>
        <v>42</v>
      </c>
      <c r="H8" s="25">
        <f t="shared" ref="H8" si="1">F8*G8</f>
        <v>0</v>
      </c>
      <c r="I8" s="1"/>
      <c r="J8" s="1"/>
    </row>
    <row r="9" spans="1:10" ht="23" customHeight="1" x14ac:dyDescent="0.35">
      <c r="A9" s="1"/>
      <c r="B9" s="48" t="s">
        <v>9</v>
      </c>
      <c r="C9" s="56" t="s">
        <v>88</v>
      </c>
      <c r="D9" s="57"/>
      <c r="E9" s="103"/>
      <c r="F9" s="23">
        <v>0</v>
      </c>
      <c r="G9" s="45">
        <f>G6+G7</f>
        <v>42</v>
      </c>
      <c r="H9" s="22">
        <f>F9*G9</f>
        <v>0</v>
      </c>
      <c r="I9" s="1"/>
      <c r="J9" s="1"/>
    </row>
    <row r="10" spans="1:10" ht="21.5" customHeight="1" x14ac:dyDescent="0.35">
      <c r="A10" s="1"/>
      <c r="B10" s="46" t="s">
        <v>11</v>
      </c>
      <c r="C10" s="54" t="s">
        <v>89</v>
      </c>
      <c r="D10" s="55"/>
      <c r="E10" s="55"/>
      <c r="F10" s="24">
        <v>0</v>
      </c>
      <c r="G10" s="44">
        <v>28</v>
      </c>
      <c r="H10" s="25">
        <f>F10*G10</f>
        <v>0</v>
      </c>
      <c r="I10" s="1"/>
      <c r="J10" s="1"/>
    </row>
    <row r="11" spans="1:10" ht="23" customHeight="1" x14ac:dyDescent="0.35">
      <c r="A11" s="1"/>
      <c r="B11" s="48" t="s">
        <v>80</v>
      </c>
      <c r="C11" s="56" t="s">
        <v>12</v>
      </c>
      <c r="D11" s="57"/>
      <c r="E11" s="103"/>
      <c r="F11" s="23">
        <v>0</v>
      </c>
      <c r="G11" s="45">
        <v>1</v>
      </c>
      <c r="H11" s="22">
        <f>F11*G11</f>
        <v>0</v>
      </c>
      <c r="I11" s="1"/>
      <c r="J11" s="1"/>
    </row>
    <row r="12" spans="1:10" x14ac:dyDescent="0.35">
      <c r="A12" s="1"/>
      <c r="B12" s="46" t="s">
        <v>85</v>
      </c>
      <c r="C12" s="54" t="s">
        <v>13</v>
      </c>
      <c r="D12" s="55"/>
      <c r="E12" s="55"/>
      <c r="F12" s="24">
        <v>0</v>
      </c>
      <c r="G12" s="44">
        <v>1</v>
      </c>
      <c r="H12" s="25">
        <f>F12*G12</f>
        <v>0</v>
      </c>
      <c r="I12" s="1"/>
      <c r="J12" s="1"/>
    </row>
    <row r="13" spans="1:10" x14ac:dyDescent="0.35">
      <c r="A13" s="1"/>
      <c r="B13" s="48" t="s">
        <v>87</v>
      </c>
      <c r="C13" s="56" t="s">
        <v>81</v>
      </c>
      <c r="D13" s="57"/>
      <c r="E13" s="103"/>
      <c r="F13" s="23">
        <v>0</v>
      </c>
      <c r="G13" s="45">
        <v>10</v>
      </c>
      <c r="H13" s="22">
        <f>F13*G13</f>
        <v>0</v>
      </c>
      <c r="I13" s="1"/>
      <c r="J13" s="1"/>
    </row>
    <row r="14" spans="1:10" ht="24.6" customHeight="1" x14ac:dyDescent="0.35">
      <c r="A14" s="1"/>
      <c r="B14" s="38">
        <v>1</v>
      </c>
      <c r="C14" s="104" t="str">
        <f>B3</f>
        <v>Positie 1: Levering en installatie</v>
      </c>
      <c r="D14" s="105"/>
      <c r="E14" s="105"/>
      <c r="F14" s="105"/>
      <c r="G14" s="106"/>
      <c r="H14" s="28">
        <f>SUM(H6:H13)</f>
        <v>0</v>
      </c>
      <c r="I14" s="1"/>
      <c r="J14" s="1"/>
    </row>
    <row r="15" spans="1:10" s="16" customFormat="1" x14ac:dyDescent="0.35">
      <c r="A15" s="1"/>
      <c r="B15" s="110" t="s">
        <v>14</v>
      </c>
      <c r="C15" s="110"/>
      <c r="D15" s="110"/>
      <c r="E15" s="110"/>
      <c r="F15" s="110"/>
      <c r="G15" s="110"/>
      <c r="H15" s="1"/>
      <c r="I15" s="1"/>
      <c r="J15" s="1"/>
    </row>
    <row r="16" spans="1:10" s="16" customFormat="1" x14ac:dyDescent="0.35">
      <c r="A16" s="1"/>
      <c r="B16" s="111"/>
      <c r="C16" s="111"/>
      <c r="D16" s="111"/>
      <c r="E16" s="111"/>
      <c r="F16" s="111"/>
      <c r="G16" s="111"/>
      <c r="H16" s="1"/>
      <c r="I16" s="1"/>
      <c r="J16" s="1"/>
    </row>
    <row r="17" spans="1:11" s="16" customFormat="1" ht="25.5" x14ac:dyDescent="0.35">
      <c r="A17" s="1"/>
      <c r="B17" s="61" t="s">
        <v>15</v>
      </c>
      <c r="C17" s="62"/>
      <c r="D17" s="62"/>
      <c r="E17" s="62"/>
      <c r="F17" s="62"/>
      <c r="G17" s="62"/>
      <c r="H17" s="63"/>
      <c r="I17" s="3" t="s">
        <v>16</v>
      </c>
      <c r="J17" s="1"/>
    </row>
    <row r="18" spans="1:11" s="16" customFormat="1" x14ac:dyDescent="0.35">
      <c r="A18" s="1"/>
      <c r="B18" s="1"/>
      <c r="C18" s="1"/>
      <c r="D18" s="1"/>
      <c r="E18" s="1"/>
      <c r="F18" s="1"/>
      <c r="G18" s="1"/>
      <c r="H18" s="1"/>
      <c r="I18" s="1"/>
      <c r="J18" s="1"/>
    </row>
    <row r="19" spans="1:11" s="16" customFormat="1" ht="12.6" customHeight="1" x14ac:dyDescent="0.35">
      <c r="A19" s="1"/>
      <c r="B19" s="52" t="s">
        <v>17</v>
      </c>
      <c r="C19" s="53"/>
      <c r="D19" s="58"/>
      <c r="E19" s="100">
        <f>G6+G7</f>
        <v>42</v>
      </c>
      <c r="F19" s="101"/>
      <c r="G19" s="101"/>
      <c r="H19" s="102"/>
      <c r="I19" s="1"/>
      <c r="J19" s="1"/>
    </row>
    <row r="20" spans="1:11" s="16" customFormat="1" x14ac:dyDescent="0.35">
      <c r="A20" s="1"/>
      <c r="B20" s="1"/>
      <c r="C20" s="1"/>
      <c r="D20" s="1"/>
      <c r="E20" s="1"/>
      <c r="F20" s="1"/>
      <c r="G20" s="1"/>
      <c r="H20" s="1"/>
      <c r="I20" s="1"/>
      <c r="J20" s="1"/>
    </row>
    <row r="21" spans="1:11" s="16" customFormat="1" ht="12.75" customHeight="1" x14ac:dyDescent="0.35">
      <c r="A21" s="1"/>
      <c r="B21" s="1"/>
      <c r="C21" s="1"/>
      <c r="D21" s="29" t="s">
        <v>18</v>
      </c>
      <c r="E21" s="107" t="s">
        <v>19</v>
      </c>
      <c r="F21" s="108"/>
      <c r="G21" s="109"/>
      <c r="H21" s="1"/>
      <c r="I21" s="1"/>
      <c r="J21" s="1"/>
    </row>
    <row r="22" spans="1:11" s="16" customFormat="1" ht="58.15" x14ac:dyDescent="0.35">
      <c r="A22" s="1"/>
      <c r="B22" s="29" t="s">
        <v>1</v>
      </c>
      <c r="C22" s="31" t="s">
        <v>20</v>
      </c>
      <c r="D22" s="29" t="s">
        <v>21</v>
      </c>
      <c r="E22" s="29" t="s">
        <v>79</v>
      </c>
      <c r="F22" s="29" t="s">
        <v>22</v>
      </c>
      <c r="G22" s="29" t="s">
        <v>82</v>
      </c>
      <c r="H22" s="29" t="s">
        <v>23</v>
      </c>
      <c r="I22" s="30" t="s">
        <v>5</v>
      </c>
      <c r="J22" s="1"/>
    </row>
    <row r="23" spans="1:11" s="17" customFormat="1" ht="24" customHeight="1" x14ac:dyDescent="0.35">
      <c r="A23" s="1"/>
      <c r="B23" s="7" t="s">
        <v>24</v>
      </c>
      <c r="C23" s="98" t="s">
        <v>75</v>
      </c>
      <c r="D23" s="99"/>
      <c r="E23" s="22">
        <v>0</v>
      </c>
      <c r="F23" s="23">
        <v>0</v>
      </c>
      <c r="G23" s="23">
        <v>0</v>
      </c>
      <c r="H23" s="23">
        <v>0</v>
      </c>
      <c r="I23" s="22">
        <f>(12*(SUM(F23:H23)*$E$19))</f>
        <v>0</v>
      </c>
      <c r="J23" s="1"/>
    </row>
    <row r="24" spans="1:11" s="17" customFormat="1" ht="51" x14ac:dyDescent="0.35">
      <c r="A24" s="1"/>
      <c r="B24" s="9" t="s">
        <v>25</v>
      </c>
      <c r="C24" s="39" t="s">
        <v>76</v>
      </c>
      <c r="D24" s="24">
        <v>0</v>
      </c>
      <c r="E24" s="25">
        <v>0</v>
      </c>
      <c r="F24" s="24">
        <v>0</v>
      </c>
      <c r="G24" s="24">
        <v>0</v>
      </c>
      <c r="H24" s="24">
        <v>0</v>
      </c>
      <c r="I24" s="25">
        <f>D24+(12*(SUM(F24:H24)*$E$19))</f>
        <v>0</v>
      </c>
      <c r="J24" s="1"/>
    </row>
    <row r="25" spans="1:11" s="17" customFormat="1" x14ac:dyDescent="0.35">
      <c r="A25" s="1"/>
      <c r="B25" s="49" t="s">
        <v>26</v>
      </c>
      <c r="C25" s="40" t="s">
        <v>27</v>
      </c>
      <c r="D25" s="23">
        <v>0</v>
      </c>
      <c r="E25" s="23">
        <v>0</v>
      </c>
      <c r="F25" s="23">
        <v>0</v>
      </c>
      <c r="G25" s="23">
        <v>0</v>
      </c>
      <c r="H25" s="23">
        <v>0</v>
      </c>
      <c r="I25" s="26">
        <f t="shared" ref="I25:I32" si="2">D25+12*(SUM(E25:H25)*$E$19)</f>
        <v>0</v>
      </c>
      <c r="J25" s="1"/>
      <c r="K25" s="18"/>
    </row>
    <row r="26" spans="1:11" s="17" customFormat="1" hidden="1" x14ac:dyDescent="0.35">
      <c r="A26" s="1"/>
      <c r="B26" s="9" t="s">
        <v>28</v>
      </c>
      <c r="C26" s="41" t="s">
        <v>29</v>
      </c>
      <c r="D26" s="24">
        <v>0</v>
      </c>
      <c r="E26" s="24">
        <v>0</v>
      </c>
      <c r="F26" s="24">
        <v>0</v>
      </c>
      <c r="G26" s="24">
        <v>0</v>
      </c>
      <c r="H26" s="24">
        <v>0</v>
      </c>
      <c r="I26" s="27">
        <f t="shared" si="2"/>
        <v>0</v>
      </c>
      <c r="J26" s="1"/>
      <c r="K26" s="18"/>
    </row>
    <row r="27" spans="1:11" s="17" customFormat="1" x14ac:dyDescent="0.35">
      <c r="A27" s="1"/>
      <c r="B27" s="49" t="s">
        <v>30</v>
      </c>
      <c r="C27" s="40" t="s">
        <v>31</v>
      </c>
      <c r="D27" s="23">
        <v>0</v>
      </c>
      <c r="E27" s="23">
        <v>0</v>
      </c>
      <c r="F27" s="23">
        <v>0</v>
      </c>
      <c r="G27" s="23">
        <v>0</v>
      </c>
      <c r="H27" s="23">
        <v>0</v>
      </c>
      <c r="I27" s="26">
        <f t="shared" si="2"/>
        <v>0</v>
      </c>
      <c r="J27" s="1"/>
      <c r="K27" s="18"/>
    </row>
    <row r="28" spans="1:11" s="17" customFormat="1" x14ac:dyDescent="0.35">
      <c r="A28" s="1"/>
      <c r="B28" s="9" t="s">
        <v>32</v>
      </c>
      <c r="C28" s="41" t="s">
        <v>33</v>
      </c>
      <c r="D28" s="24">
        <v>0</v>
      </c>
      <c r="E28" s="24">
        <v>0</v>
      </c>
      <c r="F28" s="24">
        <v>0</v>
      </c>
      <c r="G28" s="24">
        <v>0</v>
      </c>
      <c r="H28" s="24">
        <v>0</v>
      </c>
      <c r="I28" s="27">
        <f t="shared" si="2"/>
        <v>0</v>
      </c>
      <c r="J28" s="1"/>
      <c r="K28" s="18"/>
    </row>
    <row r="29" spans="1:11" s="17" customFormat="1" x14ac:dyDescent="0.35">
      <c r="A29" s="1"/>
      <c r="B29" s="49" t="s">
        <v>34</v>
      </c>
      <c r="C29" s="40" t="s">
        <v>35</v>
      </c>
      <c r="D29" s="23">
        <v>0</v>
      </c>
      <c r="E29" s="23">
        <v>0</v>
      </c>
      <c r="F29" s="23">
        <v>0</v>
      </c>
      <c r="G29" s="23">
        <v>0</v>
      </c>
      <c r="H29" s="23">
        <v>0</v>
      </c>
      <c r="I29" s="26">
        <f t="shared" si="2"/>
        <v>0</v>
      </c>
      <c r="J29" s="1"/>
      <c r="K29" s="18"/>
    </row>
    <row r="30" spans="1:11" s="17" customFormat="1" x14ac:dyDescent="0.35">
      <c r="A30" s="1"/>
      <c r="B30" s="9" t="s">
        <v>36</v>
      </c>
      <c r="C30" s="41" t="s">
        <v>37</v>
      </c>
      <c r="D30" s="24">
        <v>0</v>
      </c>
      <c r="E30" s="24">
        <v>0</v>
      </c>
      <c r="F30" s="24">
        <v>0</v>
      </c>
      <c r="G30" s="24">
        <v>0</v>
      </c>
      <c r="H30" s="24">
        <v>0</v>
      </c>
      <c r="I30" s="27">
        <f t="shared" si="2"/>
        <v>0</v>
      </c>
      <c r="J30" s="1"/>
      <c r="K30" s="18"/>
    </row>
    <row r="31" spans="1:11" s="17" customFormat="1" x14ac:dyDescent="0.35">
      <c r="A31" s="1"/>
      <c r="B31" s="49" t="s">
        <v>38</v>
      </c>
      <c r="C31" s="40" t="s">
        <v>39</v>
      </c>
      <c r="D31" s="23">
        <v>0</v>
      </c>
      <c r="E31" s="23">
        <v>0</v>
      </c>
      <c r="F31" s="23">
        <v>0</v>
      </c>
      <c r="G31" s="23">
        <v>0</v>
      </c>
      <c r="H31" s="23">
        <v>0</v>
      </c>
      <c r="I31" s="26">
        <f t="shared" si="2"/>
        <v>0</v>
      </c>
      <c r="J31" s="1"/>
      <c r="K31" s="18"/>
    </row>
    <row r="32" spans="1:11" s="17" customFormat="1" x14ac:dyDescent="0.35">
      <c r="A32" s="1"/>
      <c r="B32" s="9" t="s">
        <v>40</v>
      </c>
      <c r="C32" s="41" t="s">
        <v>41</v>
      </c>
      <c r="D32" s="24">
        <v>0</v>
      </c>
      <c r="E32" s="24">
        <v>0</v>
      </c>
      <c r="F32" s="24">
        <v>0</v>
      </c>
      <c r="G32" s="24">
        <v>0</v>
      </c>
      <c r="H32" s="24">
        <v>0</v>
      </c>
      <c r="I32" s="27">
        <f t="shared" si="2"/>
        <v>0</v>
      </c>
      <c r="J32" s="1"/>
      <c r="K32" s="18"/>
    </row>
    <row r="33" spans="1:11" s="17" customFormat="1" x14ac:dyDescent="0.35">
      <c r="A33" s="1"/>
      <c r="B33" s="42" t="s">
        <v>42</v>
      </c>
      <c r="C33" s="43"/>
      <c r="D33" s="26">
        <f>AVERAGE(D24:D32)</f>
        <v>0</v>
      </c>
      <c r="E33" s="26">
        <f>AVERAGE(E25:E32)</f>
        <v>0</v>
      </c>
      <c r="F33" s="26">
        <f>AVERAGE(F23:F32)</f>
        <v>0</v>
      </c>
      <c r="G33" s="26">
        <f t="shared" ref="G33:H33" si="3">AVERAGE(G23:G32)</f>
        <v>0</v>
      </c>
      <c r="H33" s="26">
        <f t="shared" si="3"/>
        <v>0</v>
      </c>
      <c r="I33" s="26"/>
      <c r="J33" s="1"/>
      <c r="K33" s="18"/>
    </row>
    <row r="34" spans="1:11" s="16" customFormat="1" ht="25.5" x14ac:dyDescent="0.35">
      <c r="A34" s="3" t="s">
        <v>16</v>
      </c>
      <c r="B34" s="11">
        <v>2</v>
      </c>
      <c r="C34" s="52" t="str">
        <f>B17</f>
        <v>Positie 2: Jaarlijkse kosten op basis van maandtarieven</v>
      </c>
      <c r="D34" s="53"/>
      <c r="E34" s="53"/>
      <c r="F34" s="53"/>
      <c r="G34" s="53"/>
      <c r="H34" s="58"/>
      <c r="I34" s="28">
        <f>SUM(I23:I32)</f>
        <v>0</v>
      </c>
      <c r="J34" s="1"/>
    </row>
    <row r="35" spans="1:11" s="16" customFormat="1" ht="35" customHeight="1" x14ac:dyDescent="0.35">
      <c r="A35" s="1"/>
      <c r="B35" s="50" t="s">
        <v>43</v>
      </c>
      <c r="C35" s="51"/>
      <c r="D35" s="51"/>
      <c r="E35" s="51"/>
      <c r="F35" s="51"/>
      <c r="G35" s="51"/>
      <c r="H35" s="51"/>
      <c r="I35" s="1"/>
      <c r="J35" s="1"/>
    </row>
    <row r="36" spans="1:11" s="5" customFormat="1" ht="25.5" customHeight="1" x14ac:dyDescent="0.35">
      <c r="A36" s="1"/>
      <c r="B36" s="61" t="s">
        <v>44</v>
      </c>
      <c r="C36" s="62"/>
      <c r="D36" s="62"/>
      <c r="E36" s="62"/>
      <c r="F36" s="62"/>
      <c r="G36" s="62"/>
      <c r="H36" s="63"/>
      <c r="I36" s="3" t="s">
        <v>16</v>
      </c>
      <c r="J36" s="1"/>
    </row>
    <row r="37" spans="1:11" s="6" customFormat="1" ht="12.75" customHeight="1" x14ac:dyDescent="0.35">
      <c r="A37" s="1"/>
      <c r="B37" s="4"/>
      <c r="C37" s="4"/>
      <c r="D37" s="4"/>
      <c r="E37" s="4"/>
      <c r="F37" s="4"/>
      <c r="G37" s="1"/>
      <c r="H37" s="1"/>
      <c r="I37" s="3" t="s">
        <v>16</v>
      </c>
      <c r="J37" s="1"/>
    </row>
    <row r="38" spans="1:11" s="6" customFormat="1" ht="25.5" customHeight="1" x14ac:dyDescent="0.35">
      <c r="A38" s="1"/>
      <c r="B38" s="29" t="s">
        <v>1</v>
      </c>
      <c r="C38" s="52" t="s">
        <v>45</v>
      </c>
      <c r="D38" s="53"/>
      <c r="E38" s="53"/>
      <c r="F38" s="30" t="s">
        <v>46</v>
      </c>
      <c r="G38" s="30" t="s">
        <v>47</v>
      </c>
      <c r="H38" s="30" t="s">
        <v>48</v>
      </c>
      <c r="I38" s="3" t="s">
        <v>16</v>
      </c>
      <c r="J38" s="1"/>
    </row>
    <row r="39" spans="1:11" s="6" customFormat="1" ht="12.6" customHeight="1" x14ac:dyDescent="0.35">
      <c r="A39" s="1"/>
      <c r="B39" s="7" t="s">
        <v>49</v>
      </c>
      <c r="C39" s="89" t="s">
        <v>50</v>
      </c>
      <c r="D39" s="90"/>
      <c r="E39" s="90"/>
      <c r="F39" s="23">
        <v>0</v>
      </c>
      <c r="G39" s="8">
        <f>CEILING(5%*(Prijsformulier!$G$6+G7)*10,1)</f>
        <v>21</v>
      </c>
      <c r="H39" s="22">
        <f>G39*F39</f>
        <v>0</v>
      </c>
      <c r="I39" s="3" t="s">
        <v>16</v>
      </c>
      <c r="J39" s="1"/>
    </row>
    <row r="40" spans="1:11" s="6" customFormat="1" ht="12.6" customHeight="1" x14ac:dyDescent="0.35">
      <c r="A40" s="1"/>
      <c r="B40" s="9" t="s">
        <v>51</v>
      </c>
      <c r="C40" s="93" t="s">
        <v>52</v>
      </c>
      <c r="D40" s="94"/>
      <c r="E40" s="94"/>
      <c r="F40" s="24">
        <v>0</v>
      </c>
      <c r="G40" s="10">
        <f>CEILING(2.5%*(Prijsformulier!$G$6+G7)*10,1)</f>
        <v>11</v>
      </c>
      <c r="H40" s="25">
        <f t="shared" ref="H40:H43" si="4">G40*F40</f>
        <v>0</v>
      </c>
      <c r="I40" s="3" t="s">
        <v>16</v>
      </c>
      <c r="J40" s="1"/>
    </row>
    <row r="41" spans="1:11" s="6" customFormat="1" ht="12.6" customHeight="1" x14ac:dyDescent="0.35">
      <c r="A41" s="1"/>
      <c r="B41" s="7" t="s">
        <v>53</v>
      </c>
      <c r="C41" s="89" t="s">
        <v>54</v>
      </c>
      <c r="D41" s="90"/>
      <c r="E41" s="90"/>
      <c r="F41" s="23">
        <v>0</v>
      </c>
      <c r="G41" s="8">
        <f>CEILING(5%*(Prijsformulier!$G$6+G7)*10,1)</f>
        <v>21</v>
      </c>
      <c r="H41" s="22">
        <f t="shared" si="4"/>
        <v>0</v>
      </c>
      <c r="I41" s="3"/>
      <c r="J41" s="1"/>
    </row>
    <row r="42" spans="1:11" s="6" customFormat="1" ht="25.5" x14ac:dyDescent="0.35">
      <c r="A42" s="1"/>
      <c r="B42" s="9" t="s">
        <v>55</v>
      </c>
      <c r="C42" s="95" t="s">
        <v>77</v>
      </c>
      <c r="D42" s="96"/>
      <c r="E42" s="96"/>
      <c r="F42" s="24">
        <v>0</v>
      </c>
      <c r="G42" s="10">
        <f>CEILING(1%*(Prijsformulier!$G$6+G7)*10,1)</f>
        <v>5</v>
      </c>
      <c r="H42" s="25">
        <f>G42*F42</f>
        <v>0</v>
      </c>
      <c r="I42" s="3" t="s">
        <v>16</v>
      </c>
      <c r="J42" s="1"/>
    </row>
    <row r="43" spans="1:11" s="6" customFormat="1" ht="12.6" customHeight="1" x14ac:dyDescent="0.35">
      <c r="A43" s="1"/>
      <c r="B43" s="7" t="s">
        <v>56</v>
      </c>
      <c r="C43" s="89" t="s">
        <v>78</v>
      </c>
      <c r="D43" s="90"/>
      <c r="E43" s="90"/>
      <c r="F43" s="23">
        <v>0</v>
      </c>
      <c r="G43" s="8">
        <f>CEILING(2.5%*(Prijsformulier!$G$6+G7)*10,1)</f>
        <v>11</v>
      </c>
      <c r="H43" s="22">
        <f t="shared" si="4"/>
        <v>0</v>
      </c>
      <c r="I43" s="3" t="s">
        <v>16</v>
      </c>
      <c r="J43" s="1"/>
    </row>
    <row r="44" spans="1:11" s="12" customFormat="1" ht="24.6" customHeight="1" x14ac:dyDescent="0.35">
      <c r="A44" s="1"/>
      <c r="B44" s="11"/>
      <c r="C44" s="71" t="s">
        <v>57</v>
      </c>
      <c r="D44" s="71"/>
      <c r="E44" s="71"/>
      <c r="F44" s="71"/>
      <c r="G44" s="71"/>
      <c r="H44" s="2">
        <f>SUM(H39:H43)</f>
        <v>0</v>
      </c>
      <c r="I44" s="3" t="s">
        <v>16</v>
      </c>
      <c r="J44" s="1"/>
    </row>
    <row r="45" spans="1:11" s="6" customFormat="1" ht="12.6" customHeight="1" x14ac:dyDescent="0.35">
      <c r="A45" s="1"/>
      <c r="B45" s="1"/>
      <c r="C45" s="1"/>
      <c r="D45" s="1"/>
      <c r="E45" s="1"/>
      <c r="F45" s="1"/>
      <c r="G45" s="1"/>
      <c r="H45" s="1"/>
      <c r="I45" s="3" t="s">
        <v>16</v>
      </c>
      <c r="J45" s="1"/>
    </row>
    <row r="46" spans="1:11" s="5" customFormat="1" ht="25.25" customHeight="1" x14ac:dyDescent="0.35">
      <c r="A46" s="1"/>
      <c r="B46" s="29"/>
      <c r="C46" s="52" t="s">
        <v>58</v>
      </c>
      <c r="D46" s="53"/>
      <c r="E46" s="53"/>
      <c r="F46" s="30" t="s">
        <v>59</v>
      </c>
      <c r="G46" s="30" t="s">
        <v>47</v>
      </c>
      <c r="H46" s="30" t="s">
        <v>48</v>
      </c>
      <c r="I46" s="3" t="s">
        <v>16</v>
      </c>
      <c r="J46" s="1"/>
    </row>
    <row r="47" spans="1:11" s="12" customFormat="1" ht="25.5" customHeight="1" x14ac:dyDescent="0.35">
      <c r="A47" s="1"/>
      <c r="B47" s="7" t="s">
        <v>60</v>
      </c>
      <c r="C47" s="91" t="s">
        <v>61</v>
      </c>
      <c r="D47" s="92"/>
      <c r="E47" s="92"/>
      <c r="F47" s="23">
        <v>0</v>
      </c>
      <c r="G47" s="13">
        <f>SUM(G39:G43)</f>
        <v>69</v>
      </c>
      <c r="H47" s="22">
        <f>G47*F47</f>
        <v>0</v>
      </c>
      <c r="I47" s="3" t="s">
        <v>16</v>
      </c>
      <c r="J47" s="1"/>
    </row>
    <row r="48" spans="1:11" s="12" customFormat="1" ht="25.5" customHeight="1" x14ac:dyDescent="0.35">
      <c r="A48" s="1"/>
      <c r="B48" s="9" t="s">
        <v>62</v>
      </c>
      <c r="C48" s="95" t="s">
        <v>63</v>
      </c>
      <c r="D48" s="96"/>
      <c r="E48" s="96"/>
      <c r="F48" s="24">
        <v>0</v>
      </c>
      <c r="G48" s="10">
        <f>ROUNDUP(G47/2,0)</f>
        <v>35</v>
      </c>
      <c r="H48" s="25">
        <f>G48*F48</f>
        <v>0</v>
      </c>
      <c r="I48" s="3" t="s">
        <v>16</v>
      </c>
      <c r="J48" s="1"/>
    </row>
    <row r="49" spans="1:10" s="12" customFormat="1" ht="25.25" customHeight="1" x14ac:dyDescent="0.35">
      <c r="A49" s="1"/>
      <c r="B49" s="11"/>
      <c r="C49" s="71" t="s">
        <v>64</v>
      </c>
      <c r="D49" s="71"/>
      <c r="E49" s="71"/>
      <c r="F49" s="71"/>
      <c r="G49" s="71"/>
      <c r="H49" s="2">
        <f>SUM(H47:H48)</f>
        <v>0</v>
      </c>
      <c r="I49" s="3" t="s">
        <v>16</v>
      </c>
      <c r="J49" s="1"/>
    </row>
    <row r="50" spans="1:10" s="12" customFormat="1" ht="12.6" customHeight="1" x14ac:dyDescent="0.35">
      <c r="A50" s="1"/>
      <c r="B50" s="4"/>
      <c r="C50" s="4"/>
      <c r="D50" s="4"/>
      <c r="E50" s="4"/>
      <c r="F50" s="4"/>
      <c r="G50" s="4"/>
      <c r="H50" s="4"/>
      <c r="I50" s="3" t="s">
        <v>16</v>
      </c>
      <c r="J50" s="1"/>
    </row>
    <row r="51" spans="1:10" s="12" customFormat="1" ht="12.6" customHeight="1" x14ac:dyDescent="0.35">
      <c r="A51" s="3"/>
      <c r="B51" s="3"/>
      <c r="C51" s="77" t="str">
        <f>C44</f>
        <v>Subtotaal schade en vandalisme</v>
      </c>
      <c r="D51" s="78"/>
      <c r="E51" s="78"/>
      <c r="F51" s="78"/>
      <c r="G51" s="79"/>
      <c r="H51" s="22">
        <f>H44</f>
        <v>0</v>
      </c>
      <c r="I51" s="3" t="s">
        <v>16</v>
      </c>
      <c r="J51" s="1"/>
    </row>
    <row r="52" spans="1:10" s="12" customFormat="1" ht="12.6" customHeight="1" x14ac:dyDescent="0.35">
      <c r="A52" s="3"/>
      <c r="B52" s="3"/>
      <c r="C52" s="86" t="str">
        <f>C49</f>
        <v>Subtotaal storingsherstel buiten onderhoudscontract</v>
      </c>
      <c r="D52" s="87"/>
      <c r="E52" s="87"/>
      <c r="F52" s="87"/>
      <c r="G52" s="88"/>
      <c r="H52" s="25">
        <f>H49</f>
        <v>0</v>
      </c>
      <c r="I52" s="3" t="s">
        <v>16</v>
      </c>
      <c r="J52" s="1"/>
    </row>
    <row r="53" spans="1:10" s="5" customFormat="1" ht="25.5" customHeight="1" x14ac:dyDescent="0.35">
      <c r="A53" s="1"/>
      <c r="B53" s="11">
        <v>3</v>
      </c>
      <c r="C53" s="71" t="str">
        <f>B36</f>
        <v>Positie 3: Schade, vandalisme en storingsherstel buiten het contract</v>
      </c>
      <c r="D53" s="71"/>
      <c r="E53" s="71"/>
      <c r="F53" s="71"/>
      <c r="G53" s="71"/>
      <c r="H53" s="2">
        <f>SUM(H51:H52)</f>
        <v>0</v>
      </c>
      <c r="I53" s="3" t="s">
        <v>16</v>
      </c>
      <c r="J53" s="1"/>
    </row>
    <row r="54" spans="1:10" s="5" customFormat="1" ht="25.5" x14ac:dyDescent="0.35">
      <c r="A54" s="1"/>
      <c r="B54" s="4"/>
      <c r="C54" s="4"/>
      <c r="D54" s="4"/>
      <c r="E54" s="4"/>
      <c r="F54" s="4"/>
      <c r="G54" s="4"/>
      <c r="H54" s="1"/>
      <c r="I54" s="3" t="s">
        <v>16</v>
      </c>
      <c r="J54" s="1"/>
    </row>
    <row r="55" spans="1:10" s="5" customFormat="1" ht="25.5" customHeight="1" x14ac:dyDescent="0.35">
      <c r="A55" s="1"/>
      <c r="B55" s="61" t="s">
        <v>65</v>
      </c>
      <c r="C55" s="62"/>
      <c r="D55" s="62"/>
      <c r="E55" s="62"/>
      <c r="F55" s="62"/>
      <c r="G55" s="62"/>
      <c r="H55" s="63"/>
      <c r="I55" s="3" t="s">
        <v>16</v>
      </c>
      <c r="J55" s="1"/>
    </row>
    <row r="56" spans="1:10" s="5" customFormat="1" x14ac:dyDescent="0.35">
      <c r="A56" s="1"/>
      <c r="B56" s="4"/>
      <c r="C56" s="4"/>
      <c r="D56" s="4"/>
      <c r="E56" s="4"/>
      <c r="F56" s="4"/>
      <c r="G56" s="4"/>
      <c r="H56" s="1"/>
      <c r="I56" s="3"/>
      <c r="J56" s="1"/>
    </row>
    <row r="57" spans="1:10" s="16" customFormat="1" x14ac:dyDescent="0.35">
      <c r="A57" s="1"/>
      <c r="B57" s="29" t="s">
        <v>1</v>
      </c>
      <c r="C57" s="71" t="s">
        <v>66</v>
      </c>
      <c r="D57" s="71"/>
      <c r="E57" s="71"/>
      <c r="F57" s="71"/>
      <c r="G57" s="71"/>
      <c r="H57" s="30" t="s">
        <v>5</v>
      </c>
      <c r="I57" s="1"/>
      <c r="J57" s="1"/>
    </row>
    <row r="58" spans="1:10" s="17" customFormat="1" x14ac:dyDescent="0.35">
      <c r="A58" s="1"/>
      <c r="B58" s="20">
        <f>B14</f>
        <v>1</v>
      </c>
      <c r="C58" s="80" t="str">
        <f>C14</f>
        <v>Positie 1: Levering en installatie</v>
      </c>
      <c r="D58" s="81"/>
      <c r="E58" s="81"/>
      <c r="F58" s="81"/>
      <c r="G58" s="82"/>
      <c r="H58" s="26">
        <f>H14</f>
        <v>0</v>
      </c>
      <c r="I58" s="1"/>
      <c r="J58" s="1"/>
    </row>
    <row r="59" spans="1:10" s="17" customFormat="1" x14ac:dyDescent="0.35">
      <c r="A59" s="1"/>
      <c r="B59" s="21">
        <f>B34</f>
        <v>2</v>
      </c>
      <c r="C59" s="83" t="str">
        <f>C34</f>
        <v>Positie 2: Jaarlijkse kosten op basis van maandtarieven</v>
      </c>
      <c r="D59" s="84"/>
      <c r="E59" s="84"/>
      <c r="F59" s="84"/>
      <c r="G59" s="85"/>
      <c r="H59" s="27">
        <f>I34</f>
        <v>0</v>
      </c>
      <c r="I59" s="1"/>
      <c r="J59" s="1"/>
    </row>
    <row r="60" spans="1:10" s="17" customFormat="1" x14ac:dyDescent="0.35">
      <c r="A60" s="1"/>
      <c r="B60" s="20">
        <f>B53</f>
        <v>3</v>
      </c>
      <c r="C60" s="80" t="str">
        <f>C53</f>
        <v>Positie 3: Schade, vandalisme en storingsherstel buiten het contract</v>
      </c>
      <c r="D60" s="81"/>
      <c r="E60" s="81"/>
      <c r="F60" s="81"/>
      <c r="G60" s="82"/>
      <c r="H60" s="26">
        <f>H53</f>
        <v>0</v>
      </c>
      <c r="I60" s="1"/>
      <c r="J60" s="1"/>
    </row>
    <row r="61" spans="1:10" s="16" customFormat="1" ht="25.5" x14ac:dyDescent="0.35">
      <c r="A61" s="3" t="s">
        <v>16</v>
      </c>
      <c r="B61" s="33"/>
      <c r="C61" s="76" t="s">
        <v>67</v>
      </c>
      <c r="D61" s="76"/>
      <c r="E61" s="76"/>
      <c r="F61" s="76"/>
      <c r="G61" s="76"/>
      <c r="H61" s="34">
        <f>SUM(H58:H60)</f>
        <v>0</v>
      </c>
      <c r="I61" s="3" t="s">
        <v>16</v>
      </c>
      <c r="J61" s="1"/>
    </row>
    <row r="62" spans="1:10" s="16" customFormat="1" x14ac:dyDescent="0.35">
      <c r="A62" s="1"/>
      <c r="B62" s="1"/>
      <c r="C62" s="1"/>
      <c r="D62" s="1"/>
      <c r="E62" s="1"/>
      <c r="F62" s="1"/>
      <c r="G62" s="1"/>
      <c r="H62" s="1"/>
      <c r="I62" s="1"/>
      <c r="J62" s="1"/>
    </row>
    <row r="63" spans="1:10" s="16" customFormat="1" hidden="1" x14ac:dyDescent="0.35">
      <c r="A63" s="1"/>
      <c r="B63" s="37"/>
      <c r="C63" s="37"/>
      <c r="D63" s="37"/>
      <c r="E63" s="37"/>
      <c r="F63" s="37"/>
      <c r="G63" s="37"/>
      <c r="H63" s="1"/>
      <c r="I63" s="1"/>
      <c r="J63" s="1"/>
    </row>
    <row r="64" spans="1:10" s="16" customFormat="1" ht="23" customHeight="1" x14ac:dyDescent="0.35">
      <c r="A64" s="1"/>
      <c r="B64" s="52" t="s">
        <v>68</v>
      </c>
      <c r="C64" s="53"/>
      <c r="D64" s="53"/>
      <c r="E64" s="53"/>
      <c r="F64" s="58"/>
      <c r="G64" s="31" t="s">
        <v>69</v>
      </c>
      <c r="H64" s="32"/>
      <c r="I64" s="1"/>
      <c r="J64" s="1"/>
    </row>
    <row r="65" spans="1:10" s="16" customFormat="1" ht="23" customHeight="1" x14ac:dyDescent="0.35">
      <c r="A65" s="1"/>
      <c r="B65" s="14" t="s">
        <v>70</v>
      </c>
      <c r="C65" s="64"/>
      <c r="D65" s="65"/>
      <c r="E65" s="65"/>
      <c r="F65" s="66"/>
      <c r="G65" s="72"/>
      <c r="H65" s="73"/>
      <c r="I65" s="1"/>
      <c r="J65" s="1"/>
    </row>
    <row r="66" spans="1:10" s="16" customFormat="1" ht="23" customHeight="1" x14ac:dyDescent="0.35">
      <c r="A66" s="1"/>
      <c r="B66" s="15" t="s">
        <v>71</v>
      </c>
      <c r="C66" s="67"/>
      <c r="D66" s="68"/>
      <c r="E66" s="68"/>
      <c r="F66" s="69"/>
      <c r="G66" s="74"/>
      <c r="H66" s="75"/>
      <c r="I66" s="1"/>
      <c r="J66" s="1"/>
    </row>
    <row r="67" spans="1:10" s="16" customFormat="1" x14ac:dyDescent="0.35">
      <c r="A67" s="1"/>
      <c r="B67" s="1"/>
      <c r="C67" s="1"/>
      <c r="D67" s="1"/>
      <c r="E67" s="1"/>
      <c r="F67" s="1"/>
      <c r="G67" s="1"/>
      <c r="H67" s="1"/>
      <c r="I67" s="1"/>
      <c r="J67" s="1"/>
    </row>
    <row r="68" spans="1:10" s="16" customFormat="1" x14ac:dyDescent="0.35">
      <c r="A68" s="1"/>
      <c r="B68" s="70" t="s">
        <v>72</v>
      </c>
      <c r="C68" s="70"/>
      <c r="D68" s="70"/>
      <c r="E68" s="70"/>
      <c r="F68" s="70"/>
      <c r="G68" s="70"/>
      <c r="H68" s="70"/>
      <c r="I68" s="1"/>
      <c r="J68" s="1"/>
    </row>
    <row r="69" spans="1:10" s="16" customFormat="1" x14ac:dyDescent="0.35">
      <c r="A69" s="1"/>
      <c r="B69" s="1"/>
      <c r="C69" s="1"/>
      <c r="D69" s="1"/>
      <c r="E69" s="1"/>
      <c r="F69" s="1"/>
      <c r="G69" s="1"/>
      <c r="H69" s="1"/>
      <c r="I69" s="1"/>
      <c r="J69" s="1"/>
    </row>
    <row r="70" spans="1:10" s="16" customFormat="1" x14ac:dyDescent="0.35">
      <c r="A70" s="1"/>
      <c r="B70" s="59" t="s">
        <v>73</v>
      </c>
      <c r="C70" s="60"/>
      <c r="D70" s="60"/>
      <c r="E70" s="60"/>
      <c r="F70" s="60"/>
      <c r="G70" s="60"/>
      <c r="H70" s="60"/>
      <c r="I70" s="1"/>
      <c r="J70" s="1"/>
    </row>
    <row r="71" spans="1:10" s="16" customFormat="1" x14ac:dyDescent="0.35">
      <c r="A71" s="1"/>
      <c r="B71" s="1"/>
      <c r="C71" s="1"/>
      <c r="D71" s="1"/>
      <c r="E71" s="1"/>
      <c r="F71" s="1"/>
      <c r="G71" s="1"/>
      <c r="H71" s="1"/>
      <c r="I71" s="36" t="s">
        <v>86</v>
      </c>
      <c r="J71" s="1"/>
    </row>
  </sheetData>
  <sheetProtection algorithmName="SHA-512" hashValue="EL5HXcf26w5yLSSTaVHpCB4ohBg//w5HoF965Fc9dPDzDZ8kZC/zJmXdS5ZRU1SVG/0OgE58ZnP8pQ2pFFcglA==" saltValue="575G/ucNRui9gPdNS776CA==" spinCount="100000" sheet="1" objects="1" scenarios="1"/>
  <mergeCells count="50">
    <mergeCell ref="A1:XFD1"/>
    <mergeCell ref="C23:D23"/>
    <mergeCell ref="C12:E12"/>
    <mergeCell ref="E19:H19"/>
    <mergeCell ref="C8:E8"/>
    <mergeCell ref="C11:E11"/>
    <mergeCell ref="C14:G14"/>
    <mergeCell ref="E21:G21"/>
    <mergeCell ref="B15:G16"/>
    <mergeCell ref="C2:D2"/>
    <mergeCell ref="C4:D4"/>
    <mergeCell ref="B3:H3"/>
    <mergeCell ref="E4:F4"/>
    <mergeCell ref="C13:E13"/>
    <mergeCell ref="C10:E10"/>
    <mergeCell ref="C60:G60"/>
    <mergeCell ref="C49:G49"/>
    <mergeCell ref="C52:G52"/>
    <mergeCell ref="C38:E38"/>
    <mergeCell ref="C46:E46"/>
    <mergeCell ref="C39:E39"/>
    <mergeCell ref="C41:E41"/>
    <mergeCell ref="C43:E43"/>
    <mergeCell ref="C47:E47"/>
    <mergeCell ref="C40:E40"/>
    <mergeCell ref="C42:E42"/>
    <mergeCell ref="C48:E48"/>
    <mergeCell ref="C44:G44"/>
    <mergeCell ref="B70:H70"/>
    <mergeCell ref="B17:H17"/>
    <mergeCell ref="B19:D19"/>
    <mergeCell ref="B64:F64"/>
    <mergeCell ref="C65:F65"/>
    <mergeCell ref="C66:F66"/>
    <mergeCell ref="B68:H68"/>
    <mergeCell ref="C53:G53"/>
    <mergeCell ref="G65:H66"/>
    <mergeCell ref="B55:H55"/>
    <mergeCell ref="C61:G61"/>
    <mergeCell ref="C51:G51"/>
    <mergeCell ref="C57:G57"/>
    <mergeCell ref="C58:G58"/>
    <mergeCell ref="C59:G59"/>
    <mergeCell ref="B36:H36"/>
    <mergeCell ref="B35:H35"/>
    <mergeCell ref="C5:E5"/>
    <mergeCell ref="C6:E6"/>
    <mergeCell ref="C9:E9"/>
    <mergeCell ref="C7:E7"/>
    <mergeCell ref="C34:H34"/>
  </mergeCells>
  <printOptions horizontalCentered="1"/>
  <pageMargins left="0.25650000000000001" right="0.70866141732283472" top="1.0295000000000001" bottom="0.74803149606299213" header="0.31496062992125984" footer="0.31496062992125984"/>
  <pageSetup paperSize="9" scale="57" orientation="portrait" r:id="rId1"/>
  <headerFooter>
    <oddHeader>&amp;L
&amp;C&amp;G</oddHeader>
    <oddFooter>&amp;L&amp;F&amp;RBlad: &amp;A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48D8D15F1C2F489908E87CE1B4F5E7" ma:contentTypeVersion="11" ma:contentTypeDescription="Een nieuw document maken." ma:contentTypeScope="" ma:versionID="632f811480fa5a38421cdbbb2da8b94e">
  <xsd:schema xmlns:xsd="http://www.w3.org/2001/XMLSchema" xmlns:xs="http://www.w3.org/2001/XMLSchema" xmlns:p="http://schemas.microsoft.com/office/2006/metadata/properties" xmlns:ns2="791feecb-207d-495f-960f-f8416a3bfb9a" xmlns:ns3="1c0d4bee-8997-4e0e-ac46-5314e68d794d" targetNamespace="http://schemas.microsoft.com/office/2006/metadata/properties" ma:root="true" ma:fieldsID="229c274e85c1ee6b27aec3b04313031d" ns2:_="" ns3:_="">
    <xsd:import namespace="791feecb-207d-495f-960f-f8416a3bfb9a"/>
    <xsd:import namespace="1c0d4bee-8997-4e0e-ac46-5314e68d79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feecb-207d-495f-960f-f8416a3bfb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e5ce9d9-975e-485d-91d7-9f3ac49512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0d4bee-8997-4e0e-ac46-5314e68d794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d8a8828-905f-495e-980d-a6cbbd370703}" ma:internalName="TaxCatchAll" ma:showField="CatchAllData" ma:web="1c0d4bee-8997-4e0e-ac46-5314e68d79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c0d4bee-8997-4e0e-ac46-5314e68d794d" xsi:nil="true"/>
    <lcf76f155ced4ddcb4097134ff3c332f xmlns="791feecb-207d-495f-960f-f8416a3bfb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AB16E8-5AA9-4693-AF4E-7BA5B884B437}"/>
</file>

<file path=customXml/itemProps2.xml><?xml version="1.0" encoding="utf-8"?>
<ds:datastoreItem xmlns:ds="http://schemas.openxmlformats.org/officeDocument/2006/customXml" ds:itemID="{705CF2F5-FF4F-48A5-B535-2FBEF0F1781B}">
  <ds:schemaRefs>
    <ds:schemaRef ds:uri="http://schemas.microsoft.com/sharepoint/v3/contenttype/forms"/>
  </ds:schemaRefs>
</ds:datastoreItem>
</file>

<file path=customXml/itemProps3.xml><?xml version="1.0" encoding="utf-8"?>
<ds:datastoreItem xmlns:ds="http://schemas.openxmlformats.org/officeDocument/2006/customXml" ds:itemID="{EA1FF9A9-0D94-469C-AED7-6DECD570795F}">
  <ds:schemaRefs>
    <ds:schemaRef ds:uri="http://purl.org/dc/dcmitype/"/>
    <ds:schemaRef ds:uri="791feecb-207d-495f-960f-f8416a3bfb9a"/>
    <ds:schemaRef ds:uri="http://www.w3.org/XML/1998/namespace"/>
    <ds:schemaRef ds:uri="1c0d4bee-8997-4e0e-ac46-5314e68d794d"/>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Spark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Prijsformulier Gemeente Roosendaal</dc:subject>
  <dc:creator>Spark</dc:creator>
  <cp:keywords/>
  <dc:description/>
  <cp:lastModifiedBy>Arie Pijp</cp:lastModifiedBy>
  <cp:revision/>
  <dcterms:created xsi:type="dcterms:W3CDTF">2002-11-08T13:13:10Z</dcterms:created>
  <dcterms:modified xsi:type="dcterms:W3CDTF">2024-09-27T07:29:10Z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0x0101008448D8D15F1C2F489908E87CE1B4F5E7</vt:lpwstr>
  </property>
  <property fmtid="{D5CDD505-2E9C-101B-9397-08002B2CF9AE}" pid="3" name="TaxKeyword">
    <vt:lpwstr/>
  </property>
  <property fmtid="{D5CDD505-2E9C-101B-9397-08002B2CF9AE}" pid="4" name="MediaServiceImageTags">
    <vt:lpwstr/>
  </property>
  <property fmtid="{D5CDD505-2E9C-101B-9397-08002B2CF9AE}" pid="5" name="Order">
    <vt:r8>53500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