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hidePivotFieldList="1"/>
  <mc:AlternateContent xmlns:mc="http://schemas.openxmlformats.org/markup-compatibility/2006">
    <mc:Choice Requires="x15">
      <x15ac:absPath xmlns:x15ac="http://schemas.microsoft.com/office/spreadsheetml/2010/11/ac" url="https://amsterdamumc.sharepoint.com/sites/1_VWS/Gedeelde documenten/00.Upload naar Tenderned/Prijs/"/>
    </mc:Choice>
  </mc:AlternateContent>
  <xr:revisionPtr revIDLastSave="249" documentId="8_{8F1DBB59-3D26-4268-9185-1A9248231122}" xr6:coauthVersionLast="47" xr6:coauthVersionMax="47" xr10:uidLastSave="{7473B0D0-A5FA-4C1F-BF2D-C41FA09FDB27}"/>
  <bookViews>
    <workbookView xWindow="-120" yWindow="-120" windowWidth="29040" windowHeight="15840" xr2:uid="{00000000-000D-0000-FFFF-FFFF00000000}"/>
  </bookViews>
  <sheets>
    <sheet name="Overzicht offerte" sheetId="10" r:id="rId1"/>
    <sheet name="offerte" sheetId="13" r:id="rId2"/>
    <sheet name="tarieven" sheetId="11" r:id="rId3"/>
    <sheet name="Blad1" sheetId="3" state="hidden" r:id="rId4"/>
  </sheets>
  <calcPr calcId="191028"/>
  <pivotCaches>
    <pivotCache cacheId="57" r:id="rId5"/>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4" i="10" l="1"/>
  <c r="G44" i="10"/>
  <c r="J44" i="10" s="1"/>
  <c r="H44" i="10"/>
  <c r="E45" i="10"/>
  <c r="G45" i="10"/>
  <c r="H45" i="10"/>
  <c r="E46" i="10"/>
  <c r="G46" i="10" s="1"/>
  <c r="I46" i="10" s="1"/>
  <c r="H46" i="10"/>
  <c r="E47" i="10"/>
  <c r="G47" i="10" s="1"/>
  <c r="H47" i="10"/>
  <c r="E48" i="10"/>
  <c r="G48" i="10" s="1"/>
  <c r="H48" i="10"/>
  <c r="E49" i="10"/>
  <c r="G49" i="10" s="1"/>
  <c r="H49" i="10"/>
  <c r="E50" i="10"/>
  <c r="G50" i="10" s="1"/>
  <c r="H50" i="10"/>
  <c r="E43" i="10"/>
  <c r="H43" i="10"/>
  <c r="H39" i="10"/>
  <c r="H36" i="10"/>
  <c r="H33" i="10"/>
  <c r="E39" i="10"/>
  <c r="E36" i="10"/>
  <c r="E33" i="10"/>
  <c r="L29" i="13"/>
  <c r="N29" i="13"/>
  <c r="T29" i="13"/>
  <c r="V29" i="13" s="1"/>
  <c r="L30" i="13"/>
  <c r="N30" i="13" s="1"/>
  <c r="T30" i="13"/>
  <c r="V30" i="13" s="1"/>
  <c r="L25" i="13"/>
  <c r="N25" i="13" s="1"/>
  <c r="T25" i="13"/>
  <c r="V25" i="13" s="1"/>
  <c r="L26" i="13"/>
  <c r="N26" i="13" s="1"/>
  <c r="T26" i="13"/>
  <c r="V26" i="13" s="1"/>
  <c r="L22" i="13"/>
  <c r="N22" i="13" s="1"/>
  <c r="T22" i="13"/>
  <c r="V22" i="13" s="1"/>
  <c r="L23" i="13"/>
  <c r="N23" i="13"/>
  <c r="T23" i="13"/>
  <c r="V23" i="13" s="1"/>
  <c r="L19" i="13"/>
  <c r="N19" i="13" s="1"/>
  <c r="T19" i="13"/>
  <c r="V19" i="13" s="1"/>
  <c r="L20" i="13"/>
  <c r="N20" i="13" s="1"/>
  <c r="T20" i="13"/>
  <c r="V20" i="13" s="1"/>
  <c r="L51" i="13"/>
  <c r="N51" i="13" s="1"/>
  <c r="T51" i="13"/>
  <c r="V51" i="13" s="1"/>
  <c r="L52" i="13"/>
  <c r="N52" i="13" s="1"/>
  <c r="T52" i="13"/>
  <c r="V52" i="13" s="1"/>
  <c r="I49" i="10" l="1"/>
  <c r="I45" i="10"/>
  <c r="I44" i="10"/>
  <c r="J48" i="10"/>
  <c r="I48" i="10"/>
  <c r="I50" i="10"/>
  <c r="I47" i="10"/>
  <c r="J47" i="10"/>
  <c r="J50" i="10"/>
  <c r="J46" i="10"/>
  <c r="J49" i="10"/>
  <c r="J45" i="10"/>
  <c r="H29" i="10"/>
  <c r="E29" i="10"/>
  <c r="G29" i="10" s="1"/>
  <c r="J29" i="10" s="1"/>
  <c r="T6" i="13"/>
  <c r="V6" i="13" s="1"/>
  <c r="T7" i="13"/>
  <c r="V7" i="13" s="1"/>
  <c r="T8" i="13"/>
  <c r="V8" i="13" s="1"/>
  <c r="T9" i="13"/>
  <c r="V9" i="13" s="1"/>
  <c r="T10" i="13"/>
  <c r="V10" i="13" s="1"/>
  <c r="T11" i="13"/>
  <c r="V11" i="13" s="1"/>
  <c r="T12" i="13"/>
  <c r="V12" i="13" s="1"/>
  <c r="T13" i="13"/>
  <c r="V13" i="13" s="1"/>
  <c r="T14" i="13"/>
  <c r="V14" i="13" s="1"/>
  <c r="T15" i="13"/>
  <c r="V15" i="13" s="1"/>
  <c r="T16" i="13"/>
  <c r="V16" i="13" s="1"/>
  <c r="T17" i="13"/>
  <c r="V17" i="13" s="1"/>
  <c r="T18" i="13"/>
  <c r="V18" i="13" s="1"/>
  <c r="T21" i="13"/>
  <c r="V21" i="13" s="1"/>
  <c r="T24" i="13"/>
  <c r="V24" i="13" s="1"/>
  <c r="T27" i="13"/>
  <c r="V27" i="13" s="1"/>
  <c r="T28" i="13"/>
  <c r="V28" i="13" s="1"/>
  <c r="T31" i="13"/>
  <c r="V31" i="13" s="1"/>
  <c r="T32" i="13"/>
  <c r="V32" i="13" s="1"/>
  <c r="T33" i="13"/>
  <c r="V33" i="13" s="1"/>
  <c r="T34" i="13"/>
  <c r="V34" i="13" s="1"/>
  <c r="T35" i="13"/>
  <c r="V35" i="13" s="1"/>
  <c r="T36" i="13"/>
  <c r="V36" i="13" s="1"/>
  <c r="T37" i="13"/>
  <c r="V37" i="13" s="1"/>
  <c r="T38" i="13"/>
  <c r="V38" i="13" s="1"/>
  <c r="T39" i="13"/>
  <c r="V39" i="13" s="1"/>
  <c r="T40" i="13"/>
  <c r="V40" i="13" s="1"/>
  <c r="T41" i="13"/>
  <c r="V41" i="13" s="1"/>
  <c r="T42" i="13"/>
  <c r="V42" i="13" s="1"/>
  <c r="T43" i="13"/>
  <c r="V43" i="13" s="1"/>
  <c r="T44" i="13"/>
  <c r="V44" i="13" s="1"/>
  <c r="T45" i="13"/>
  <c r="V45" i="13" s="1"/>
  <c r="T46" i="13"/>
  <c r="V46" i="13" s="1"/>
  <c r="T47" i="13"/>
  <c r="V47" i="13" s="1"/>
  <c r="T48" i="13"/>
  <c r="V48" i="13" s="1"/>
  <c r="T49" i="13"/>
  <c r="V49" i="13" s="1"/>
  <c r="T50" i="13"/>
  <c r="V50" i="13" s="1"/>
  <c r="T53" i="13"/>
  <c r="V53" i="13" s="1"/>
  <c r="T54" i="13"/>
  <c r="V54" i="13" s="1"/>
  <c r="T55" i="13"/>
  <c r="V55" i="13" s="1"/>
  <c r="T56" i="13"/>
  <c r="V56" i="13" s="1"/>
  <c r="T57" i="13"/>
  <c r="V57" i="13" s="1"/>
  <c r="T58" i="13"/>
  <c r="V58" i="13" s="1"/>
  <c r="T59" i="13"/>
  <c r="V59" i="13" s="1"/>
  <c r="T60" i="13"/>
  <c r="V60" i="13" s="1"/>
  <c r="L6" i="13"/>
  <c r="N6" i="13" s="1"/>
  <c r="L7" i="13"/>
  <c r="N7" i="13" s="1"/>
  <c r="L8" i="13"/>
  <c r="N8" i="13" s="1"/>
  <c r="L9" i="13"/>
  <c r="N9" i="13" s="1"/>
  <c r="L10" i="13"/>
  <c r="N10" i="13" s="1"/>
  <c r="L11" i="13"/>
  <c r="N11" i="13" s="1"/>
  <c r="L12" i="13"/>
  <c r="N12" i="13" s="1"/>
  <c r="L13" i="13"/>
  <c r="N13" i="13" s="1"/>
  <c r="L14" i="13"/>
  <c r="N14" i="13" s="1"/>
  <c r="L15" i="13"/>
  <c r="N15" i="13" s="1"/>
  <c r="L16" i="13"/>
  <c r="N16" i="13" s="1"/>
  <c r="L17" i="13"/>
  <c r="N17" i="13" s="1"/>
  <c r="L18" i="13"/>
  <c r="N18" i="13" s="1"/>
  <c r="L21" i="13"/>
  <c r="N21" i="13" s="1"/>
  <c r="L24" i="13"/>
  <c r="N24" i="13" s="1"/>
  <c r="L27" i="13"/>
  <c r="N27" i="13" s="1"/>
  <c r="L28" i="13"/>
  <c r="N28" i="13" s="1"/>
  <c r="L31" i="13"/>
  <c r="N31" i="13" s="1"/>
  <c r="L32" i="13"/>
  <c r="N32" i="13" s="1"/>
  <c r="L33" i="13"/>
  <c r="N33" i="13" s="1"/>
  <c r="L34" i="13"/>
  <c r="N34" i="13" s="1"/>
  <c r="L35" i="13"/>
  <c r="N35" i="13" s="1"/>
  <c r="L36" i="13"/>
  <c r="N36" i="13" s="1"/>
  <c r="L37" i="13"/>
  <c r="N37" i="13" s="1"/>
  <c r="L38" i="13"/>
  <c r="N38" i="13" s="1"/>
  <c r="L39" i="13"/>
  <c r="N39" i="13" s="1"/>
  <c r="L40" i="13"/>
  <c r="N40" i="13" s="1"/>
  <c r="L41" i="13"/>
  <c r="N41" i="13" s="1"/>
  <c r="L42" i="13"/>
  <c r="N42" i="13" s="1"/>
  <c r="L43" i="13"/>
  <c r="N43" i="13" s="1"/>
  <c r="L44" i="13"/>
  <c r="N44" i="13" s="1"/>
  <c r="L45" i="13"/>
  <c r="N45" i="13" s="1"/>
  <c r="L46" i="13"/>
  <c r="N46" i="13" s="1"/>
  <c r="L47" i="13"/>
  <c r="N47" i="13" s="1"/>
  <c r="L48" i="13"/>
  <c r="N48" i="13" s="1"/>
  <c r="L49" i="13"/>
  <c r="N49" i="13" s="1"/>
  <c r="L50" i="13"/>
  <c r="N50" i="13" s="1"/>
  <c r="L53" i="13"/>
  <c r="N53" i="13" s="1"/>
  <c r="L54" i="13"/>
  <c r="N54" i="13" s="1"/>
  <c r="L55" i="13"/>
  <c r="N55" i="13" s="1"/>
  <c r="L56" i="13"/>
  <c r="N56" i="13" s="1"/>
  <c r="L57" i="13"/>
  <c r="N57" i="13" s="1"/>
  <c r="L58" i="13"/>
  <c r="N58" i="13" s="1"/>
  <c r="L59" i="13"/>
  <c r="N59" i="13" s="1"/>
  <c r="L60" i="13"/>
  <c r="N60" i="13" s="1"/>
  <c r="T5" i="13" l="1"/>
  <c r="L5" i="13"/>
  <c r="N5" i="13" s="1"/>
  <c r="V5" i="13" l="1"/>
  <c r="G43" i="10" l="1"/>
  <c r="J43" i="10" s="1"/>
  <c r="G39" i="10"/>
  <c r="J39" i="10" s="1"/>
  <c r="G36" i="10"/>
  <c r="J36" i="10" s="1"/>
  <c r="G33" i="10"/>
  <c r="J33" i="10" s="1"/>
  <c r="J53" i="10" l="1"/>
  <c r="I33" i="10"/>
  <c r="I36" i="10"/>
  <c r="I43" i="10"/>
  <c r="I39" i="10"/>
  <c r="F12" i="11" l="1"/>
  <c r="H12" i="11"/>
  <c r="F11" i="11"/>
  <c r="H11" i="11"/>
  <c r="F10" i="11"/>
  <c r="H10" i="11" s="1"/>
  <c r="F9" i="11"/>
  <c r="H9" i="11" s="1"/>
  <c r="F8" i="11"/>
  <c r="H8" i="11"/>
  <c r="F7" i="11"/>
  <c r="H7" i="11" s="1"/>
  <c r="F6" i="11"/>
  <c r="H6" i="11" s="1"/>
  <c r="F5" i="11"/>
  <c r="H5" i="11" s="1"/>
  <c r="I29" i="10" l="1"/>
  <c r="I52" i="10" l="1"/>
</calcChain>
</file>

<file path=xl/sharedStrings.xml><?xml version="1.0" encoding="utf-8"?>
<sst xmlns="http://schemas.openxmlformats.org/spreadsheetml/2006/main" count="546" uniqueCount="127">
  <si>
    <t>Overzicht offerte:</t>
  </si>
  <si>
    <t>UMC</t>
  </si>
  <si>
    <t>Bedrijfsnaam:</t>
  </si>
  <si>
    <t>Voorwaarden:</t>
  </si>
  <si>
    <t>-</t>
  </si>
  <si>
    <t>Alle prijzen omvatten alle kosten in verband met nakoming van de Prestatie en Verplichtingen en zijn inclusief o.a. alle bijkomende kosten. Hieronder vallen o.a. (deze lijst is niet uitputtend):  reis- en verblijfskosten, belastingen, de bestelkosten, nazorg of andere kosten, rework kosten, migratie / datamigratie, integratie, installatie, gebruiksklaar opleveren, het beschikbaar maken en het doorontwikkelen (development), benodigde database en VMware licenties, opleiding en training van functioneel beheerders en key users indien van toepassing, project- en contractmanagement, periodieke rapportages van de Prestatie, etc. (al dan niet via derde onderaannemers).</t>
  </si>
  <si>
    <t xml:space="preserve">De prijzen en kortingen zijn gelijk voor alle deelnemende UMC's (locatie AMC en locatie VUMC). Deze dienen marktconform, aannemelijk en reëel te zijn. </t>
  </si>
  <si>
    <t>U dient bij de bepaling van het aantal benodigde licenties voor de TCO berekening uit te gaan van de kengetallen  zoals genoemd in de offerteaanvraag. Aantallen zijn onder voorbehoud. Hier zijn geen rechten aan te ontlenen.</t>
  </si>
  <si>
    <t>Koppelingen:  U dient in de offerte een listprijs af te geven van de koppeling, de type koppeling en een korting (bijv. een algemene korting of per type koppeling). Nieuwe koppelingen die niet op de lijst staan dienen gedurende de overeenkomst aangeboden te worden o.b.v. listprijs minus de korting aangegeven in deze offerte. Kortingspercentages blijven gelijk oor de gehele contractperiode. Listprijzen kunnen geindexeerd worden (zie overeenkomst bepalingen m.b.t. indexatie).
Licenties voor koppelingen worden in rekening gebracht vanaf in gebruik name van de desbetreffende koppeling. Licenties voor koppelingen kunnen op- en afgeschaald worden afhankelijk van gebruik (ma.w. vanaf in gebruikname tot uit gebruikname) en worden betaald voor de periode waarin deze in gebruik zijn geweest. Licenties zijn inclusief onderhoud, m.a.w. Updates en Upgrades (minor en major releases) tijdens de contractperiode inclusief optiejaren. NB: zie programma van eisen ICT voor verdere licentievoorwaarden.</t>
  </si>
  <si>
    <t>Indexatie: Prijzen staan vast voor de eerste 24 maanden (na defintieve gunning). Prijzen mogen daarna 1x per 12 maanden geïndexeerd worden o.b.v. ‘Cao-lonen, contractuele loonkosten en arbeidsduur’ voor de bedrijfstak ‘M-N Zakelijke dienstverlening’, betreffende de index ‘Cao-lonen per uur incl. bijz. beloningen’ van het CBS met een maximum van 3% van de ontwikkeling het voorgaande 12 maanden, mits feitelijk onderbouwd met verifieerbare cijfers die een prijsverhoging rechtvaardigen én na goedkeuring van Amsterdam UMC. Zie overeenkomst voor de exacte voorwaarden.</t>
  </si>
  <si>
    <t>Uur tarieven: De uurtarieven zijn van toepassing voor alle werkzaamheden uit hoofde van de gehouden aanbesteding, met inbegrip van ad-hoc af te nemen Additionele Diensten en Retransitie, en de werkzaamheden ten behoeve van de uitvoering van het Implementatieplan. De hierin vermelde tarieven zijn bindend voor de duur van deze Overeenkomsten er kunnen geen extra toeslagen worden gefactureerd.</t>
  </si>
  <si>
    <t>Het is niet toegestaan “met prijzen te schuiven”, zodanig dat voor het ene prijsonderdeel onrealistisch hoge prijzen worden geboden en voor het andere prijsonderdeel onrealistisch lage prijzen.</t>
  </si>
  <si>
    <t>U dient bij het invullen van de prijzen uit te gaan van producten / diensten die aan de eisen voldoen én door u aangeboden bij de wensen, voor alle zaken die binnen de scope van de Opdrachtnemer vallen.</t>
  </si>
  <si>
    <t>Het is niet toegestaan voorwaarden te stellen.</t>
  </si>
  <si>
    <t>Invul instructie:</t>
  </si>
  <si>
    <t>Alleen de geel gemarkeerde kolommen/cellen dienen door u volledig ingevuld te worden. Formules mogen niet aangepast worden.</t>
  </si>
  <si>
    <t>Vul de sheets tarieven en offerte volledig in. Indien een prijs niet van toepassing is (bijv. geen aanschafbedrag bij licenties of inbegrepen in een ander bedrag) vul dan bij prijs en korting 0 (nul) in en geef duidelijk aan waar dit bedrag inbegrepen is. Indien u extra regels nodig heeft voegt u een regel toe en kopieert u de juiste formules naar beneden.</t>
  </si>
  <si>
    <t>Als u alles ingevuld heeft dient u onderstaande draaitabel te "vernieuwen" (rechter muisknop + klik op vernieuwen)</t>
  </si>
  <si>
    <t>Prijzen zijn in Euro's.</t>
  </si>
  <si>
    <t>Toelichting:</t>
  </si>
  <si>
    <t>De kolommen in het groen in de sheet "offerte" worden overgenomen in onderstaande draaitabel (som van eenmalige en jaarlijkse bedragen).</t>
  </si>
  <si>
    <t>Bedragen per jaar / eenmalig:</t>
  </si>
  <si>
    <t>TCO o.b.v. 8 jaar incl btw en excl. indexaties:</t>
  </si>
  <si>
    <t>Rijlabels</t>
  </si>
  <si>
    <t>Som van Bedrag eenmalig
(incl. korting en incl. btw)</t>
  </si>
  <si>
    <t>Som van Bedrag per jaar
(incl. korting en incl. btw)</t>
  </si>
  <si>
    <t>eenmalig</t>
  </si>
  <si>
    <t>projectkorting</t>
  </si>
  <si>
    <t>eenmalig incl. projectkorting</t>
  </si>
  <si>
    <t>A. Software</t>
  </si>
  <si>
    <t>2. Koppelingen</t>
  </si>
  <si>
    <t>Eindtotaal</t>
  </si>
  <si>
    <r>
      <rPr>
        <b/>
        <sz val="14"/>
        <color rgb="FF000000"/>
        <rFont val="Calibri"/>
        <family val="2"/>
      </rPr>
      <t>Offerte</t>
    </r>
    <r>
      <rPr>
        <sz val="14"/>
        <color rgb="FF000000"/>
        <rFont val="Calibri"/>
        <family val="2"/>
      </rPr>
      <t>: prijzen, kortingen en bedragen voor producten en diensten</t>
    </r>
  </si>
  <si>
    <t>grosc</t>
  </si>
  <si>
    <t>Eenmalige kosten (aanschaf)</t>
  </si>
  <si>
    <t>Kosten per jaar</t>
  </si>
  <si>
    <t>Onderdeel</t>
  </si>
  <si>
    <t>Categorie</t>
  </si>
  <si>
    <t>Omschrijving</t>
  </si>
  <si>
    <t>Product/dienst/fase</t>
  </si>
  <si>
    <t>omschrijving</t>
  </si>
  <si>
    <t>wie</t>
  </si>
  <si>
    <t>aantal</t>
  </si>
  <si>
    <t>eenheid</t>
  </si>
  <si>
    <r>
      <t xml:space="preserve">Prijs eenmalig </t>
    </r>
    <r>
      <rPr>
        <sz val="11"/>
        <color theme="1"/>
        <rFont val="Calibri"/>
        <family val="2"/>
        <scheme val="minor"/>
      </rPr>
      <t>(excl. korting en btw)</t>
    </r>
  </si>
  <si>
    <t>Eenheid</t>
  </si>
  <si>
    <t>korting</t>
  </si>
  <si>
    <r>
      <t xml:space="preserve">Prijs eenmalig </t>
    </r>
    <r>
      <rPr>
        <sz val="11"/>
        <color theme="1"/>
        <rFont val="Calibri"/>
        <family val="2"/>
        <scheme val="minor"/>
      </rPr>
      <t>(incl. korting en excl. btw)</t>
    </r>
  </si>
  <si>
    <t>btw</t>
  </si>
  <si>
    <r>
      <t xml:space="preserve">Bedrag eenmalig
</t>
    </r>
    <r>
      <rPr>
        <sz val="11"/>
        <color rgb="FF000000"/>
        <rFont val="Calibri"/>
        <family val="2"/>
        <scheme val="minor"/>
      </rPr>
      <t>(incl. korting en incl. btw)</t>
    </r>
  </si>
  <si>
    <r>
      <rPr>
        <b/>
        <sz val="11"/>
        <color rgb="FF000000"/>
        <rFont val="Calibri"/>
        <family val="2"/>
      </rPr>
      <t xml:space="preserve">Prijs per jaar </t>
    </r>
    <r>
      <rPr>
        <sz val="11"/>
        <color rgb="FF000000"/>
        <rFont val="Calibri"/>
        <family val="2"/>
      </rPr>
      <t>(excl. korting en btw)</t>
    </r>
  </si>
  <si>
    <r>
      <t xml:space="preserve">Prijs per jaar 
</t>
    </r>
    <r>
      <rPr>
        <sz val="11"/>
        <color theme="1"/>
        <rFont val="Calibri"/>
        <family val="2"/>
        <scheme val="minor"/>
      </rPr>
      <t>(incl. korting en excl. btw)</t>
    </r>
  </si>
  <si>
    <r>
      <t xml:space="preserve">Bedrag per jaar
</t>
    </r>
    <r>
      <rPr>
        <sz val="11"/>
        <color rgb="FF000000"/>
        <rFont val="Calibri"/>
        <family val="2"/>
        <scheme val="minor"/>
      </rPr>
      <t>(incl. korting en incl. btw)</t>
    </r>
  </si>
  <si>
    <t>stuk uur of user</t>
  </si>
  <si>
    <t>per jaar</t>
  </si>
  <si>
    <r>
      <rPr>
        <b/>
        <sz val="14"/>
        <color rgb="FF000000"/>
        <rFont val="Calibri"/>
        <family val="2"/>
      </rPr>
      <t>Tarieven</t>
    </r>
    <r>
      <rPr>
        <sz val="14"/>
        <color rgb="FF000000"/>
        <rFont val="Calibri"/>
        <family val="2"/>
      </rPr>
      <t>: tarieven en kortingen inhuur personeel</t>
    </r>
  </si>
  <si>
    <t>Functie</t>
  </si>
  <si>
    <t>tarief excl. btw excl. korting</t>
  </si>
  <si>
    <t>tarief incl. korting en excl. btw</t>
  </si>
  <si>
    <t>tarief incl. korting en btw</t>
  </si>
  <si>
    <t>Projectleider</t>
  </si>
  <si>
    <t>per uur</t>
  </si>
  <si>
    <t>Architect</t>
  </si>
  <si>
    <t>Technisch consultant</t>
  </si>
  <si>
    <t>Testcoördinator</t>
  </si>
  <si>
    <t>Applicatie beheerder</t>
  </si>
  <si>
    <t>Functioneel beheerder</t>
  </si>
  <si>
    <t>Opleider</t>
  </si>
  <si>
    <t>ja</t>
  </si>
  <si>
    <t>ja (alternatievenn leverbaar)</t>
  </si>
  <si>
    <t>nee</t>
  </si>
  <si>
    <t>nee (geen alternatieven)</t>
  </si>
  <si>
    <t>n.v.t.</t>
  </si>
  <si>
    <t>6 jaar</t>
  </si>
  <si>
    <t>totaal 6 jaar</t>
  </si>
  <si>
    <t>inc. Optiejaren 8 jaar</t>
  </si>
  <si>
    <t>1. Licenties en onderhoud</t>
  </si>
  <si>
    <t>Aangeboden software</t>
  </si>
  <si>
    <t>[naam module]</t>
  </si>
  <si>
    <t>[omschrijving module]</t>
  </si>
  <si>
    <t>Database</t>
  </si>
  <si>
    <t>[naam]</t>
  </si>
  <si>
    <t>[omschrijving]</t>
  </si>
  <si>
    <t>software derden (Microsoft,etc.)</t>
  </si>
  <si>
    <t>VMWare</t>
  </si>
  <si>
    <t>[type koppeling]</t>
  </si>
  <si>
    <t>[omschrijving koppeling]</t>
  </si>
  <si>
    <t>B. Support</t>
  </si>
  <si>
    <t>1. Support</t>
  </si>
  <si>
    <t>[vul 0 euro in indien inbegrepen in licenties en geef dat hier aan]</t>
  </si>
  <si>
    <t>C. Hosting</t>
  </si>
  <si>
    <t>1. Cloud-diensten</t>
  </si>
  <si>
    <t>D. Apparatuur</t>
  </si>
  <si>
    <t>1. Hardware</t>
  </si>
  <si>
    <t>E. Implementatie</t>
  </si>
  <si>
    <t>1. Concretiseringsfase</t>
  </si>
  <si>
    <t>Afstemmen implementatieplan</t>
  </si>
  <si>
    <t>[1. stap ….]</t>
  </si>
  <si>
    <t>[omschrijving activiteit]</t>
  </si>
  <si>
    <t>[2. stap ….]</t>
  </si>
  <si>
    <t>2. Ontwerpfase</t>
  </si>
  <si>
    <t>Technisch (ICT infrastructuur)</t>
  </si>
  <si>
    <t>[3. stap ….]</t>
  </si>
  <si>
    <t>Functioneel</t>
  </si>
  <si>
    <t>[4. stap ….]</t>
  </si>
  <si>
    <t>[5. stap ….]</t>
  </si>
  <si>
    <t>3. Installatie</t>
  </si>
  <si>
    <t>4. Test- en acceptatiefase</t>
  </si>
  <si>
    <t>5. Nazorg</t>
  </si>
  <si>
    <t>Fase 5: Nazorg</t>
  </si>
  <si>
    <t>Opleiding</t>
  </si>
  <si>
    <t>Opleiding beheerders applicatie</t>
  </si>
  <si>
    <t>[omschrijving opleiding]</t>
  </si>
  <si>
    <t>Opleiding technisch beheerders (ICT)</t>
  </si>
  <si>
    <t>Opleiding functioneel beheerders</t>
  </si>
  <si>
    <t>Opleiding eind gebruikers</t>
  </si>
  <si>
    <t>Documentatie</t>
  </si>
  <si>
    <t>Systeembeheerhandleiding</t>
  </si>
  <si>
    <t>Technische documentatie</t>
  </si>
  <si>
    <t>…</t>
  </si>
  <si>
    <t>3. Overig</t>
  </si>
  <si>
    <t>2. Overig</t>
  </si>
  <si>
    <t>F. zelf invullen/aanvullen</t>
  </si>
  <si>
    <t>1. Overig</t>
  </si>
  <si>
    <t>helpdesk</t>
  </si>
  <si>
    <t>Contractsom</t>
  </si>
  <si>
    <t>Contractsom inc. Optiejaren &amp; inschrijfsom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</si>
</sst>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2" formatCode="_ &quot;€&quot;\ * #,##0_ ;_ &quot;€&quot;\ * \-#,##0_ ;_ &quot;€&quot;\ * &quot;-&quot;_ ;_ @_ "/>
    <numFmt numFmtId="44" formatCode="_ &quot;€&quot;\ * #,##0.00_ ;_ &quot;€&quot;\ * \-#,##0.00_ ;_ &quot;€&quot;\ * &quot;-&quot;??_ ;_ @_ "/>
    <numFmt numFmtId="164" formatCode="0.0%"/>
    <numFmt numFmtId="165" formatCode="[$-409]mmmm\ d\,\ yyyy;@"/>
  </numFmts>
  <fonts count="24" x14ac:knownFonts="1">
    <font>
      <sz val="11"/>
      <color theme="1"/>
      <name val="Calibri"/>
      <family val="2"/>
      <scheme val="minor"/>
    </font>
    <font>
      <sz val="11"/>
      <color theme="1"/>
      <name val="Calibri"/>
      <family val="2"/>
      <scheme val="minor"/>
    </font>
    <font>
      <b/>
      <sz val="11"/>
      <color theme="1"/>
      <name val="Calibri"/>
      <family val="2"/>
      <scheme val="minor"/>
    </font>
    <font>
      <b/>
      <sz val="14"/>
      <color theme="1"/>
      <name val="Arial"/>
      <family val="2"/>
    </font>
    <font>
      <b/>
      <i/>
      <sz val="14"/>
      <name val="Calibri"/>
      <family val="2"/>
      <scheme val="minor"/>
    </font>
    <font>
      <sz val="11"/>
      <name val="Trebuchet MS"/>
      <family val="2"/>
    </font>
    <font>
      <b/>
      <sz val="10"/>
      <color theme="0" tint="-0.499984740745262"/>
      <name val="Trebuchet MS"/>
      <family val="2"/>
    </font>
    <font>
      <sz val="10"/>
      <color theme="0" tint="-0.499984740745262"/>
      <name val="Trebuchet MS"/>
      <family val="2"/>
    </font>
    <font>
      <sz val="14"/>
      <color theme="1"/>
      <name val="Arial"/>
      <family val="2"/>
    </font>
    <font>
      <sz val="11"/>
      <name val="Calibri"/>
      <family val="2"/>
      <scheme val="minor"/>
    </font>
    <font>
      <b/>
      <sz val="14"/>
      <color theme="1"/>
      <name val="Calibri"/>
      <family val="2"/>
      <scheme val="minor"/>
    </font>
    <font>
      <sz val="14"/>
      <color theme="1"/>
      <name val="Calibri"/>
      <family val="2"/>
      <scheme val="minor"/>
    </font>
    <font>
      <sz val="10"/>
      <name val="Trebuchet MS"/>
      <family val="2"/>
    </font>
    <font>
      <b/>
      <sz val="10"/>
      <name val="Trebuchet MS"/>
      <family val="2"/>
    </font>
    <font>
      <sz val="11"/>
      <color rgb="FF000000"/>
      <name val="Calibri"/>
      <family val="2"/>
      <scheme val="minor"/>
    </font>
    <font>
      <b/>
      <sz val="11"/>
      <color rgb="FF000000"/>
      <name val="Calibri"/>
      <family val="2"/>
      <scheme val="minor"/>
    </font>
    <font>
      <b/>
      <sz val="14"/>
      <color rgb="FF000000"/>
      <name val="Calibri"/>
      <family val="2"/>
    </font>
    <font>
      <sz val="14"/>
      <color rgb="FF000000"/>
      <name val="Calibri"/>
      <family val="2"/>
    </font>
    <font>
      <sz val="10"/>
      <color rgb="FF000000"/>
      <name val="Trebuchet MS"/>
      <family val="2"/>
    </font>
    <font>
      <b/>
      <sz val="11"/>
      <color rgb="FF000000"/>
      <name val="Calibri"/>
      <family val="2"/>
    </font>
    <font>
      <sz val="11"/>
      <color rgb="FF000000"/>
      <name val="Calibri"/>
      <family val="2"/>
    </font>
    <font>
      <sz val="8"/>
      <name val="Calibri"/>
      <family val="2"/>
      <scheme val="minor"/>
    </font>
    <font>
      <sz val="10"/>
      <name val="Arial"/>
      <family val="2"/>
    </font>
    <font>
      <b/>
      <sz val="12"/>
      <color theme="1"/>
      <name val="Calibri"/>
      <family val="2"/>
      <scheme val="minor"/>
    </font>
  </fonts>
  <fills count="8">
    <fill>
      <patternFill patternType="none"/>
    </fill>
    <fill>
      <patternFill patternType="gray125"/>
    </fill>
    <fill>
      <patternFill patternType="solid">
        <fgColor theme="0" tint="-4.9989318521683403E-2"/>
        <bgColor indexed="64"/>
      </patternFill>
    </fill>
    <fill>
      <patternFill patternType="solid">
        <fgColor rgb="FFFFFFCC"/>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rgb="FFF2F2F2"/>
        <bgColor indexed="64"/>
      </patternFill>
    </fill>
    <fill>
      <patternFill patternType="solid">
        <fgColor rgb="FFE2EFDA"/>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medium">
        <color indexed="64"/>
      </top>
      <bottom style="double">
        <color indexed="64"/>
      </bottom>
      <diagonal/>
    </border>
  </borders>
  <cellStyleXfs count="4">
    <xf numFmtId="0" fontId="0" fillId="0" borderId="0"/>
    <xf numFmtId="44" fontId="1" fillId="0" borderId="0" applyFont="0" applyFill="0" applyBorder="0" applyAlignment="0" applyProtection="0"/>
    <xf numFmtId="165" fontId="22" fillId="0" borderId="0"/>
    <xf numFmtId="165" fontId="1" fillId="0" borderId="0"/>
  </cellStyleXfs>
  <cellXfs count="85">
    <xf numFmtId="0" fontId="0" fillId="0" borderId="0" xfId="0"/>
    <xf numFmtId="44" fontId="0" fillId="0" borderId="0" xfId="0" applyNumberFormat="1"/>
    <xf numFmtId="0" fontId="0" fillId="2" borderId="1" xfId="0" applyFill="1" applyBorder="1" applyAlignment="1">
      <alignment vertical="top"/>
    </xf>
    <xf numFmtId="44" fontId="0" fillId="2" borderId="1" xfId="0" applyNumberFormat="1" applyFill="1" applyBorder="1" applyAlignment="1">
      <alignment vertical="top"/>
    </xf>
    <xf numFmtId="9" fontId="0" fillId="2" borderId="1" xfId="0" applyNumberFormat="1" applyFill="1" applyBorder="1" applyAlignment="1">
      <alignment vertical="top"/>
    </xf>
    <xf numFmtId="0" fontId="3" fillId="0" borderId="0" xfId="0" applyFont="1"/>
    <xf numFmtId="0" fontId="5" fillId="0" borderId="0" xfId="0" applyFont="1" applyAlignment="1">
      <alignment horizontal="left"/>
    </xf>
    <xf numFmtId="0" fontId="5" fillId="0" borderId="0" xfId="0" applyFont="1" applyAlignment="1">
      <alignment horizontal="center"/>
    </xf>
    <xf numFmtId="0" fontId="7" fillId="0" borderId="0" xfId="0" applyFont="1" applyAlignment="1">
      <alignment vertical="top" wrapText="1"/>
    </xf>
    <xf numFmtId="0" fontId="7" fillId="0" borderId="0" xfId="0" applyFont="1" applyAlignment="1">
      <alignment horizontal="right" vertical="top" wrapText="1"/>
    </xf>
    <xf numFmtId="0" fontId="2" fillId="4" borderId="1" xfId="0" applyFont="1" applyFill="1" applyBorder="1" applyAlignment="1">
      <alignment vertical="top" wrapText="1"/>
    </xf>
    <xf numFmtId="0" fontId="8" fillId="0" borderId="0" xfId="0" applyFont="1"/>
    <xf numFmtId="3" fontId="0" fillId="2" borderId="1" xfId="0" applyNumberFormat="1" applyFill="1" applyBorder="1" applyAlignment="1">
      <alignment vertical="top"/>
    </xf>
    <xf numFmtId="0" fontId="7" fillId="0" borderId="0" xfId="0" applyFont="1" applyAlignment="1">
      <alignment horizontal="left" vertical="top" wrapText="1"/>
    </xf>
    <xf numFmtId="9" fontId="0" fillId="0" borderId="1" xfId="0" applyNumberFormat="1" applyBorder="1" applyAlignment="1">
      <alignment vertical="top"/>
    </xf>
    <xf numFmtId="44" fontId="0" fillId="0" borderId="1" xfId="0" applyNumberFormat="1" applyBorder="1" applyAlignment="1">
      <alignment vertical="top"/>
    </xf>
    <xf numFmtId="0" fontId="4" fillId="0" borderId="0" xfId="0" applyFont="1" applyAlignment="1">
      <alignment horizontal="right"/>
    </xf>
    <xf numFmtId="44" fontId="0" fillId="2" borderId="1" xfId="0" applyNumberFormat="1" applyFill="1" applyBorder="1"/>
    <xf numFmtId="0" fontId="6" fillId="0" borderId="0" xfId="0" applyFont="1" applyAlignment="1">
      <alignment horizontal="left" vertical="top"/>
    </xf>
    <xf numFmtId="0" fontId="13" fillId="0" borderId="0" xfId="0" applyFont="1" applyAlignment="1">
      <alignment horizontal="right"/>
    </xf>
    <xf numFmtId="0" fontId="13" fillId="0" borderId="0" xfId="0" applyFont="1"/>
    <xf numFmtId="0" fontId="13" fillId="0" borderId="0" xfId="0" applyFont="1" applyAlignment="1">
      <alignment horizontal="left"/>
    </xf>
    <xf numFmtId="0" fontId="9" fillId="0" borderId="0" xfId="0" applyFont="1"/>
    <xf numFmtId="0" fontId="12" fillId="0" borderId="0" xfId="0" applyFont="1" applyAlignment="1">
      <alignment horizontal="right" vertical="top" wrapText="1"/>
    </xf>
    <xf numFmtId="0" fontId="12" fillId="0" borderId="0" xfId="0" applyFont="1" applyAlignment="1">
      <alignment vertical="top" wrapText="1"/>
    </xf>
    <xf numFmtId="42" fontId="0" fillId="2" borderId="1" xfId="0" applyNumberFormat="1" applyFill="1" applyBorder="1"/>
    <xf numFmtId="42" fontId="0" fillId="0" borderId="0" xfId="0" applyNumberFormat="1"/>
    <xf numFmtId="0" fontId="0" fillId="6" borderId="1" xfId="0" applyFill="1" applyBorder="1" applyAlignment="1">
      <alignment horizontal="left" vertical="top"/>
    </xf>
    <xf numFmtId="0" fontId="14" fillId="0" borderId="0" xfId="0" applyFont="1"/>
    <xf numFmtId="0" fontId="15" fillId="7" borderId="1" xfId="0" applyFont="1" applyFill="1" applyBorder="1" applyAlignment="1">
      <alignment vertical="top" wrapText="1"/>
    </xf>
    <xf numFmtId="44" fontId="14" fillId="7" borderId="1" xfId="0" applyNumberFormat="1" applyFont="1" applyFill="1" applyBorder="1" applyAlignment="1">
      <alignment vertical="top"/>
    </xf>
    <xf numFmtId="0" fontId="14" fillId="0" borderId="0" xfId="0" applyFont="1" applyAlignment="1">
      <alignment horizontal="right"/>
    </xf>
    <xf numFmtId="0" fontId="16" fillId="0" borderId="0" xfId="0" applyFont="1"/>
    <xf numFmtId="0" fontId="18" fillId="0" borderId="0" xfId="0" applyFont="1" applyAlignment="1">
      <alignment horizontal="right" vertical="top" wrapText="1"/>
    </xf>
    <xf numFmtId="0" fontId="19" fillId="4" borderId="1" xfId="0" applyFont="1" applyFill="1" applyBorder="1" applyAlignment="1">
      <alignment vertical="top" wrapText="1"/>
    </xf>
    <xf numFmtId="0" fontId="12" fillId="0" borderId="0" xfId="0" applyFont="1" applyAlignment="1">
      <alignment horizontal="left" vertical="top" wrapText="1"/>
    </xf>
    <xf numFmtId="0" fontId="0" fillId="3" borderId="1" xfId="0" applyFill="1" applyBorder="1" applyAlignment="1" applyProtection="1">
      <alignment vertical="top" wrapText="1"/>
      <protection locked="0"/>
    </xf>
    <xf numFmtId="0" fontId="0" fillId="3" borderId="5" xfId="0" applyFill="1" applyBorder="1" applyAlignment="1" applyProtection="1">
      <alignment vertical="top" wrapText="1"/>
      <protection locked="0"/>
    </xf>
    <xf numFmtId="0" fontId="14" fillId="3" borderId="5" xfId="0" applyFont="1" applyFill="1" applyBorder="1" applyAlignment="1" applyProtection="1">
      <alignment vertical="top" wrapText="1"/>
      <protection locked="0"/>
    </xf>
    <xf numFmtId="44" fontId="0" fillId="3" borderId="1" xfId="0" applyNumberFormat="1" applyFill="1" applyBorder="1" applyAlignment="1" applyProtection="1">
      <alignment vertical="top"/>
      <protection locked="0"/>
    </xf>
    <xf numFmtId="164" fontId="0" fillId="3" borderId="1" xfId="0" applyNumberFormat="1" applyFill="1" applyBorder="1" applyAlignment="1" applyProtection="1">
      <alignment vertical="top"/>
      <protection locked="0"/>
    </xf>
    <xf numFmtId="9" fontId="0" fillId="3" borderId="1" xfId="0" applyNumberFormat="1" applyFill="1" applyBorder="1" applyAlignment="1" applyProtection="1">
      <alignment vertical="top"/>
      <protection locked="0"/>
    </xf>
    <xf numFmtId="0" fontId="0" fillId="3" borderId="1" xfId="0" applyFill="1" applyBorder="1" applyAlignment="1" applyProtection="1">
      <alignment vertical="top"/>
      <protection locked="0"/>
    </xf>
    <xf numFmtId="0" fontId="0" fillId="0" borderId="0" xfId="0" pivotButton="1" applyProtection="1">
      <protection locked="0"/>
    </xf>
    <xf numFmtId="0" fontId="0" fillId="0" borderId="0" xfId="0" applyAlignment="1" applyProtection="1">
      <alignment wrapText="1"/>
      <protection locked="0"/>
    </xf>
    <xf numFmtId="0" fontId="0" fillId="0" borderId="0" xfId="0" applyAlignment="1" applyProtection="1">
      <alignment horizontal="left"/>
      <protection locked="0"/>
    </xf>
    <xf numFmtId="44" fontId="0" fillId="0" borderId="0" xfId="0" applyNumberFormat="1" applyProtection="1">
      <protection locked="0"/>
    </xf>
    <xf numFmtId="0" fontId="0" fillId="0" borderId="0" xfId="0" applyAlignment="1" applyProtection="1">
      <alignment horizontal="left" indent="1"/>
      <protection locked="0"/>
    </xf>
    <xf numFmtId="44" fontId="11" fillId="0" borderId="0" xfId="0" applyNumberFormat="1" applyFont="1" applyProtection="1">
      <protection locked="0"/>
    </xf>
    <xf numFmtId="3" fontId="0" fillId="3" borderId="1" xfId="0" applyNumberFormat="1" applyFill="1" applyBorder="1" applyAlignment="1">
      <alignment vertical="top"/>
    </xf>
    <xf numFmtId="164" fontId="0" fillId="2" borderId="1" xfId="0" applyNumberFormat="1" applyFill="1" applyBorder="1" applyAlignment="1">
      <alignment vertical="top"/>
    </xf>
    <xf numFmtId="0" fontId="2" fillId="4" borderId="0" xfId="0" applyFont="1" applyFill="1" applyAlignment="1">
      <alignment vertical="top"/>
    </xf>
    <xf numFmtId="0" fontId="2" fillId="4" borderId="0" xfId="0" applyFont="1" applyFill="1" applyAlignment="1">
      <alignment vertical="top" wrapText="1"/>
    </xf>
    <xf numFmtId="10" fontId="0" fillId="0" borderId="0" xfId="0" applyNumberFormat="1"/>
    <xf numFmtId="10" fontId="0" fillId="3" borderId="1" xfId="0" applyNumberFormat="1" applyFill="1" applyBorder="1"/>
    <xf numFmtId="2" fontId="0" fillId="0" borderId="0" xfId="0" applyNumberFormat="1"/>
    <xf numFmtId="9" fontId="0" fillId="0" borderId="0" xfId="0" applyNumberFormat="1"/>
    <xf numFmtId="44" fontId="14" fillId="0" borderId="0" xfId="0" applyNumberFormat="1" applyFont="1"/>
    <xf numFmtId="0" fontId="4" fillId="3" borderId="2" xfId="0" applyFont="1" applyFill="1" applyBorder="1" applyAlignment="1" applyProtection="1">
      <alignment horizontal="left"/>
      <protection locked="0"/>
    </xf>
    <xf numFmtId="0" fontId="4" fillId="3" borderId="3" xfId="0" applyFont="1" applyFill="1" applyBorder="1" applyAlignment="1" applyProtection="1">
      <alignment horizontal="left"/>
      <protection locked="0"/>
    </xf>
    <xf numFmtId="0" fontId="4" fillId="3" borderId="4" xfId="0" applyFont="1" applyFill="1" applyBorder="1" applyAlignment="1" applyProtection="1">
      <alignment horizontal="left"/>
      <protection locked="0"/>
    </xf>
    <xf numFmtId="0" fontId="12" fillId="0" borderId="0" xfId="0" applyFont="1" applyAlignment="1">
      <alignment horizontal="left" vertical="top" wrapText="1"/>
    </xf>
    <xf numFmtId="0" fontId="18" fillId="0" borderId="0" xfId="0" applyFont="1" applyAlignment="1">
      <alignment horizontal="left" vertical="top" wrapText="1"/>
    </xf>
    <xf numFmtId="0" fontId="2" fillId="2" borderId="7" xfId="0" applyFont="1" applyFill="1" applyBorder="1" applyAlignment="1">
      <alignment horizontal="center"/>
    </xf>
    <xf numFmtId="0" fontId="2" fillId="2" borderId="0" xfId="0" applyFont="1" applyFill="1" applyAlignment="1">
      <alignment horizontal="center"/>
    </xf>
    <xf numFmtId="0" fontId="2" fillId="2" borderId="6" xfId="0" applyFont="1" applyFill="1" applyBorder="1" applyAlignment="1">
      <alignment horizontal="center"/>
    </xf>
    <xf numFmtId="0" fontId="0" fillId="6" borderId="1" xfId="0" applyFill="1" applyBorder="1" applyAlignment="1">
      <alignment vertical="top" wrapText="1"/>
    </xf>
    <xf numFmtId="0" fontId="9" fillId="3" borderId="1" xfId="0" applyFont="1" applyFill="1" applyBorder="1" applyAlignment="1" applyProtection="1">
      <alignment vertical="top" wrapText="1"/>
      <protection locked="0"/>
    </xf>
    <xf numFmtId="0" fontId="0" fillId="6" borderId="1" xfId="0" applyFill="1" applyBorder="1"/>
    <xf numFmtId="0" fontId="0" fillId="6" borderId="1" xfId="0" applyFill="1" applyBorder="1" applyAlignment="1">
      <alignment vertical="top"/>
    </xf>
    <xf numFmtId="0" fontId="0" fillId="6" borderId="5" xfId="0" applyFill="1" applyBorder="1" applyAlignment="1">
      <alignment horizontal="left" vertical="top"/>
    </xf>
    <xf numFmtId="44" fontId="0" fillId="2" borderId="8" xfId="0" applyNumberFormat="1" applyFill="1" applyBorder="1"/>
    <xf numFmtId="10" fontId="0" fillId="3" borderId="9" xfId="0" applyNumberFormat="1" applyFill="1" applyBorder="1"/>
    <xf numFmtId="44" fontId="0" fillId="2" borderId="9" xfId="0" applyNumberFormat="1" applyFill="1" applyBorder="1"/>
    <xf numFmtId="42" fontId="0" fillId="2" borderId="9" xfId="0" applyNumberFormat="1" applyFill="1" applyBorder="1"/>
    <xf numFmtId="42" fontId="0" fillId="2" borderId="10" xfId="0" applyNumberFormat="1" applyFill="1" applyBorder="1"/>
    <xf numFmtId="44" fontId="0" fillId="2" borderId="11" xfId="0" applyNumberFormat="1" applyFill="1" applyBorder="1"/>
    <xf numFmtId="10" fontId="0" fillId="3" borderId="11" xfId="0" applyNumberFormat="1" applyFill="1" applyBorder="1"/>
    <xf numFmtId="42" fontId="0" fillId="2" borderId="11" xfId="0" applyNumberFormat="1" applyFill="1" applyBorder="1"/>
    <xf numFmtId="0" fontId="10" fillId="0" borderId="0" xfId="0" applyFont="1" applyAlignment="1">
      <alignment horizontal="center" wrapText="1"/>
    </xf>
    <xf numFmtId="44" fontId="10" fillId="5" borderId="12" xfId="0" applyNumberFormat="1" applyFont="1" applyFill="1" applyBorder="1" applyAlignment="1">
      <alignment horizontal="center" vertical="center"/>
    </xf>
    <xf numFmtId="44" fontId="10" fillId="5" borderId="13" xfId="0" applyNumberFormat="1" applyFont="1" applyFill="1" applyBorder="1" applyAlignment="1">
      <alignment horizontal="center" vertical="center"/>
    </xf>
    <xf numFmtId="0" fontId="0" fillId="0" borderId="14" xfId="0" applyBorder="1"/>
    <xf numFmtId="44" fontId="23" fillId="0" borderId="0" xfId="0" applyNumberFormat="1" applyFont="1" applyFill="1" applyBorder="1"/>
    <xf numFmtId="0" fontId="23" fillId="0" borderId="0" xfId="0" applyFont="1"/>
  </cellXfs>
  <cellStyles count="4">
    <cellStyle name="Normal" xfId="3" xr:uid="{F8BE1E65-FB89-4808-AC10-10F6A62E3F89}"/>
    <cellStyle name="Normal 3" xfId="2" xr:uid="{CD38FCFC-2EBB-4236-BE4B-1C4659DE53EA}"/>
    <cellStyle name="Standaard" xfId="0" builtinId="0"/>
    <cellStyle name="Valuta 2" xfId="1" xr:uid="{00000000-0005-0000-0000-000001000000}"/>
  </cellStyles>
  <dxfs count="72">
    <dxf>
      <font>
        <sz val="14"/>
      </font>
    </dxf>
    <dxf>
      <alignment wrapText="1"/>
    </dxf>
    <dxf>
      <numFmt numFmtId="167" formatCode="_ [$€-2]\ * #,##0.00_ ;_ [$€-2]\ * \-#,##0.00_ ;_ [$€-2]\ * &quot;-&quot;??_ ;_ @_ "/>
    </dxf>
    <dxf>
      <numFmt numFmtId="34" formatCode="_ &quot;€&quot;\ * #,##0.00_ ;_ &quot;€&quot;\ * \-#,##0.00_ ;_ &quot;€&quot;\ * &quot;-&quot;??_ ;_ @_ "/>
    </dxf>
    <dxf>
      <numFmt numFmtId="34" formatCode="_ &quot;€&quot;\ * #,##0.00_ ;_ &quot;€&quot;\ * \-#,##0.00_ ;_ &quot;€&quot;\ * &quot;-&quot;??_ ;_ @_ "/>
    </dxf>
    <dxf>
      <protection locked="0"/>
    </dxf>
    <dxf>
      <protection locked="0"/>
    </dxf>
    <dxf>
      <protection locked="0"/>
    </dxf>
    <dxf>
      <protection locked="0"/>
    </dxf>
    <dxf>
      <protection locked="0"/>
    </dxf>
    <dxf>
      <protection locked="0"/>
    </dxf>
    <dxf>
      <protection locked="0"/>
    </dxf>
    <dxf>
      <protection locked="0"/>
    </dxf>
    <dxf>
      <protection locked="0"/>
    </dxf>
    <dxf>
      <font>
        <color theme="0"/>
      </font>
      <fill>
        <patternFill>
          <bgColor rgb="FFFF0000"/>
        </patternFill>
      </fill>
    </dxf>
    <dxf>
      <font>
        <color theme="0"/>
      </font>
      <fill>
        <patternFill>
          <bgColor rgb="FFFF0000"/>
        </patternFill>
      </fill>
    </dxf>
    <dxf>
      <font>
        <sz val="14"/>
      </font>
    </dxf>
    <dxf>
      <alignment wrapText="1"/>
    </dxf>
    <dxf>
      <numFmt numFmtId="167" formatCode="_ [$€-2]\ * #,##0.00_ ;_ [$€-2]\ * \-#,##0.00_ ;_ [$€-2]\ * &quot;-&quot;??_ ;_ @_ "/>
    </dxf>
    <dxf>
      <numFmt numFmtId="34" formatCode="_ &quot;€&quot;\ * #,##0.00_ ;_ &quot;€&quot;\ * \-#,##0.00_ ;_ &quot;€&quot;\ * &quot;-&quot;??_ ;_ @_ "/>
    </dxf>
    <dxf>
      <numFmt numFmtId="34" formatCode="_ &quot;€&quot;\ * #,##0.00_ ;_ &quot;€&quot;\ * \-#,##0.00_ ;_ &quot;€&quot;\ * &quot;-&quot;??_ ;_ @_ "/>
    </dxf>
    <dxf>
      <protection locked="0"/>
    </dxf>
    <dxf>
      <protection locked="0"/>
    </dxf>
    <dxf>
      <protection locked="0"/>
    </dxf>
    <dxf>
      <protection locked="0"/>
    </dxf>
    <dxf>
      <protection locked="0"/>
    </dxf>
    <dxf>
      <protection locked="0"/>
    </dxf>
    <dxf>
      <protection locked="0"/>
    </dxf>
    <dxf>
      <protection locked="0"/>
    </dxf>
    <dxf>
      <protection locked="0"/>
    </dxf>
    <dxf>
      <font>
        <sz val="14"/>
      </font>
    </dxf>
    <dxf>
      <alignment wrapText="1"/>
    </dxf>
    <dxf>
      <numFmt numFmtId="167" formatCode="_ [$€-2]\ * #,##0.00_ ;_ [$€-2]\ * \-#,##0.00_ ;_ [$€-2]\ * &quot;-&quot;??_ ;_ @_ "/>
    </dxf>
    <dxf>
      <numFmt numFmtId="34" formatCode="_ &quot;€&quot;\ * #,##0.00_ ;_ &quot;€&quot;\ * \-#,##0.00_ ;_ &quot;€&quot;\ * &quot;-&quot;??_ ;_ @_ "/>
    </dxf>
    <dxf>
      <numFmt numFmtId="34" formatCode="_ &quot;€&quot;\ * #,##0.00_ ;_ &quot;€&quot;\ * \-#,##0.00_ ;_ &quot;€&quot;\ * &quot;-&quot;??_ ;_ @_ "/>
    </dxf>
    <dxf>
      <protection locked="0"/>
    </dxf>
    <dxf>
      <protection locked="0"/>
    </dxf>
    <dxf>
      <protection locked="0"/>
    </dxf>
    <dxf>
      <protection locked="0"/>
    </dxf>
    <dxf>
      <protection locked="0"/>
    </dxf>
    <dxf>
      <protection locked="0"/>
    </dxf>
    <dxf>
      <protection locked="0"/>
    </dxf>
    <dxf>
      <protection locked="0"/>
    </dxf>
    <dxf>
      <protection locked="0"/>
    </dxf>
    <dxf>
      <font>
        <sz val="14"/>
      </font>
    </dxf>
    <dxf>
      <alignment wrapText="1"/>
    </dxf>
    <dxf>
      <numFmt numFmtId="167" formatCode="_ [$€-2]\ * #,##0.00_ ;_ [$€-2]\ * \-#,##0.00_ ;_ [$€-2]\ * &quot;-&quot;??_ ;_ @_ "/>
    </dxf>
    <dxf>
      <numFmt numFmtId="34" formatCode="_ &quot;€&quot;\ * #,##0.00_ ;_ &quot;€&quot;\ * \-#,##0.00_ ;_ &quot;€&quot;\ * &quot;-&quot;??_ ;_ @_ "/>
    </dxf>
    <dxf>
      <numFmt numFmtId="34" formatCode="_ &quot;€&quot;\ * #,##0.00_ ;_ &quot;€&quot;\ * \-#,##0.00_ ;_ &quot;€&quot;\ * &quot;-&quot;??_ ;_ @_ "/>
    </dxf>
    <dxf>
      <protection locked="0"/>
    </dxf>
    <dxf>
      <protection locked="0"/>
    </dxf>
    <dxf>
      <protection locked="0"/>
    </dxf>
    <dxf>
      <protection locked="0"/>
    </dxf>
    <dxf>
      <protection locked="0"/>
    </dxf>
    <dxf>
      <protection locked="0"/>
    </dxf>
    <dxf>
      <protection locked="0"/>
    </dxf>
    <dxf>
      <protection locked="0"/>
    </dxf>
    <dxf>
      <protection locked="0"/>
    </dxf>
    <dxf>
      <font>
        <sz val="14"/>
      </font>
    </dxf>
    <dxf>
      <alignment wrapText="1"/>
    </dxf>
    <dxf>
      <numFmt numFmtId="167" formatCode="_ [$€-2]\ * #,##0.00_ ;_ [$€-2]\ * \-#,##0.00_ ;_ [$€-2]\ * &quot;-&quot;??_ ;_ @_ "/>
    </dxf>
    <dxf>
      <numFmt numFmtId="34" formatCode="_ &quot;€&quot;\ * #,##0.00_ ;_ &quot;€&quot;\ * \-#,##0.00_ ;_ &quot;€&quot;\ * &quot;-&quot;??_ ;_ @_ "/>
    </dxf>
    <dxf>
      <numFmt numFmtId="34" formatCode="_ &quot;€&quot;\ * #,##0.00_ ;_ &quot;€&quot;\ * \-#,##0.00_ ;_ &quot;€&quot;\ * &quot;-&quot;??_ ;_ @_ "/>
    </dxf>
    <dxf>
      <protection locked="0"/>
    </dxf>
    <dxf>
      <protection locked="0"/>
    </dxf>
    <dxf>
      <protection locked="0"/>
    </dxf>
    <dxf>
      <protection locked="0"/>
    </dxf>
    <dxf>
      <protection locked="0"/>
    </dxf>
    <dxf>
      <protection locked="0"/>
    </dxf>
    <dxf>
      <protection locked="0"/>
    </dxf>
    <dxf>
      <protection locked="0"/>
    </dxf>
    <dxf>
      <protection locked="0"/>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pivotCacheDefinition" Target="pivotCache/pivotCacheDefinition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Dolder, R. van den (Rick)" refreshedDate="45596.626017939816" createdVersion="8" refreshedVersion="8" minRefreshableVersion="3" recordCount="56" xr:uid="{00000000-000A-0000-FFFF-FFFF00000000}">
  <cacheSource type="worksheet">
    <worksheetSource ref="A4:V60" sheet="offerte"/>
  </cacheSource>
  <cacheFields count="22">
    <cacheField name="Onderdeel" numFmtId="0">
      <sharedItems containsBlank="1" count="18">
        <s v="A. Software"/>
        <s v="B. Support"/>
        <s v="C. Hosting"/>
        <s v="D. Apparatuur"/>
        <s v="E. Implementatie"/>
        <s v="F. zelf invullen/aanvullen"/>
        <m u="1"/>
        <s v="B. Hardware" u="1"/>
        <s v="C. Support" u="1"/>
        <s v="D. Modules" u="1"/>
        <s v="F. &lt;Zelf invullen/aanvullen&gt;" u="1"/>
        <s v="E. &lt;Zelf invullen/aanvullen&gt;" u="1"/>
        <s v="D. Implementatie" u="1"/>
        <s v="C. Implementatie" u="1"/>
        <s v="A. Licenties" u="1"/>
        <s v="B. Implementatie" u="1"/>
        <s v="B. Onderhoud" u="1"/>
        <s v="C. Onderhoud" u="1"/>
      </sharedItems>
    </cacheField>
    <cacheField name="Categorie" numFmtId="0">
      <sharedItems containsBlank="1" count="30">
        <s v="1. Licenties en onderhoud"/>
        <s v="2. Koppelingen"/>
        <s v="3. Overig"/>
        <s v="1. Support"/>
        <s v="2. Overig"/>
        <s v="1. Cloud-diensten"/>
        <s v="1. Hardware"/>
        <s v="1. Concretiseringsfase"/>
        <s v="2. Ontwerpfase"/>
        <s v="3. Installatie"/>
        <s v="4. Test- en acceptatiefase"/>
        <s v="5. Nazorg"/>
        <s v="Opleiding"/>
        <s v="Documentatie"/>
        <s v="1. Overig"/>
        <m u="1"/>
        <s v="1. Licenties" u="1"/>
        <s v="6. onderhoud" u="1"/>
        <s v="3. Hardware" u="1"/>
        <s v="4. Support" u="1"/>
        <s v="5. Arbeidsuren" u="1"/>
        <s v="1. Licenties staffel" u="1"/>
        <s v="2. Koppeling" u="1"/>
        <s v="Hardware" u="1"/>
        <s v="Software" u="1"/>
        <s v="Levering" u="1"/>
        <s v="Koppeling" u="1"/>
        <s v="Licenties" u="1"/>
        <s v="Support" u="1"/>
        <s v="5. in gebruik name" u="1"/>
      </sharedItems>
    </cacheField>
    <cacheField name="Omschrijving" numFmtId="0">
      <sharedItems containsBlank="1"/>
    </cacheField>
    <cacheField name="Product/dienst/fase" numFmtId="0">
      <sharedItems/>
    </cacheField>
    <cacheField name="omschrijving2" numFmtId="0">
      <sharedItems/>
    </cacheField>
    <cacheField name="wie" numFmtId="0">
      <sharedItems containsNonDate="0" containsString="0" containsBlank="1"/>
    </cacheField>
    <cacheField name="aantal" numFmtId="3">
      <sharedItems containsNonDate="0" containsString="0" containsBlank="1"/>
    </cacheField>
    <cacheField name="eenheid" numFmtId="0">
      <sharedItems/>
    </cacheField>
    <cacheField name="Prijs eenmalig (excl. korting en btw)" numFmtId="3">
      <sharedItems containsNonDate="0" containsString="0" containsBlank="1"/>
    </cacheField>
    <cacheField name="Eenheid2" numFmtId="44">
      <sharedItems containsNonDate="0" containsString="0" containsBlank="1"/>
    </cacheField>
    <cacheField name="korting" numFmtId="9">
      <sharedItems containsNonDate="0" containsString="0" containsBlank="1"/>
    </cacheField>
    <cacheField name="Prijs eenmalig (incl. korting en excl. btw)" numFmtId="44">
      <sharedItems containsSemiMixedTypes="0" containsString="0" containsNumber="1" containsInteger="1" minValue="0" maxValue="0"/>
    </cacheField>
    <cacheField name="btw" numFmtId="9">
      <sharedItems containsSemiMixedTypes="0" containsString="0" containsNumber="1" minValue="0.21" maxValue="0.21"/>
    </cacheField>
    <cacheField name="Bedrag eenmalig_x000a_(incl. korting en incl. btw)" numFmtId="44">
      <sharedItems containsSemiMixedTypes="0" containsString="0" containsNumber="1" containsInteger="1" minValue="0" maxValue="0"/>
    </cacheField>
    <cacheField name="aantal2" numFmtId="3">
      <sharedItems containsNonDate="0" containsString="0" containsBlank="1"/>
    </cacheField>
    <cacheField name="eenheid3" numFmtId="0">
      <sharedItems/>
    </cacheField>
    <cacheField name="Prijs per jaar (excl. korting en btw)" numFmtId="9">
      <sharedItems containsNonDate="0" containsString="0" containsBlank="1"/>
    </cacheField>
    <cacheField name="eenheid4" numFmtId="0">
      <sharedItems/>
    </cacheField>
    <cacheField name="korting2" numFmtId="164">
      <sharedItems containsSemiMixedTypes="0" containsString="0" containsNumber="1" containsInteger="1" minValue="0" maxValue="0"/>
    </cacheField>
    <cacheField name="Prijs per jaar _x000a_(incl. korting en excl. btw)" numFmtId="44">
      <sharedItems containsSemiMixedTypes="0" containsString="0" containsNumber="1" containsInteger="1" minValue="0" maxValue="0"/>
    </cacheField>
    <cacheField name="btw2" numFmtId="9">
      <sharedItems containsSemiMixedTypes="0" containsString="0" containsNumber="1" minValue="0.21" maxValue="0.21"/>
    </cacheField>
    <cacheField name="Bedrag per jaar_x000a_(incl. korting en incl. btw)" numFmtId="44">
      <sharedItems containsSemiMixedTypes="0" containsString="0" containsNumber="1" containsInteger="1" minValue="0" maxValue="0"/>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56">
  <r>
    <x v="0"/>
    <x v="0"/>
    <s v="Aangeboden software"/>
    <s v="[naam module]"/>
    <s v="[omschrijving module]"/>
    <m/>
    <m/>
    <s v="stuk uur of user"/>
    <m/>
    <m/>
    <m/>
    <n v="0"/>
    <n v="0.21"/>
    <n v="0"/>
    <m/>
    <s v="stuk uur of user"/>
    <m/>
    <s v="per jaar"/>
    <n v="0"/>
    <n v="0"/>
    <n v="0.21"/>
    <n v="0"/>
  </r>
  <r>
    <x v="0"/>
    <x v="0"/>
    <s v="Aangeboden software"/>
    <s v="[naam module]"/>
    <s v="[omschrijving module]"/>
    <m/>
    <m/>
    <s v="stuk uur of user"/>
    <m/>
    <m/>
    <m/>
    <n v="0"/>
    <n v="0.21"/>
    <n v="0"/>
    <m/>
    <s v="stuk uur of user"/>
    <m/>
    <s v="per jaar"/>
    <n v="0"/>
    <n v="0"/>
    <n v="0.21"/>
    <n v="0"/>
  </r>
  <r>
    <x v="0"/>
    <x v="0"/>
    <s v="Aangeboden software"/>
    <s v="[naam module]"/>
    <s v="[omschrijving module]"/>
    <m/>
    <m/>
    <s v="stuk uur of user"/>
    <m/>
    <m/>
    <m/>
    <n v="0"/>
    <n v="0.21"/>
    <n v="0"/>
    <m/>
    <s v="stuk uur of user"/>
    <m/>
    <s v="per jaar"/>
    <n v="0"/>
    <n v="0"/>
    <n v="0.21"/>
    <n v="0"/>
  </r>
  <r>
    <x v="0"/>
    <x v="0"/>
    <s v="Database"/>
    <s v="[naam]"/>
    <s v="[omschrijving]"/>
    <m/>
    <m/>
    <s v="stuk uur of user"/>
    <m/>
    <m/>
    <m/>
    <n v="0"/>
    <n v="0.21"/>
    <n v="0"/>
    <m/>
    <s v="stuk uur of user"/>
    <m/>
    <s v="per jaar"/>
    <n v="0"/>
    <n v="0"/>
    <n v="0.21"/>
    <n v="0"/>
  </r>
  <r>
    <x v="0"/>
    <x v="0"/>
    <s v="Database"/>
    <s v="[naam]"/>
    <s v="[omschrijving]"/>
    <m/>
    <m/>
    <s v="stuk uur of user"/>
    <m/>
    <m/>
    <m/>
    <n v="0"/>
    <n v="0.21"/>
    <n v="0"/>
    <m/>
    <s v="stuk uur of user"/>
    <m/>
    <s v="per jaar"/>
    <n v="0"/>
    <n v="0"/>
    <n v="0.21"/>
    <n v="0"/>
  </r>
  <r>
    <x v="0"/>
    <x v="0"/>
    <s v="software derden (Microsoft,etc.)"/>
    <s v="[naam]"/>
    <s v="[omschrijving]"/>
    <m/>
    <m/>
    <s v="stuk uur of user"/>
    <m/>
    <m/>
    <m/>
    <n v="0"/>
    <n v="0.21"/>
    <n v="0"/>
    <m/>
    <s v="stuk uur of user"/>
    <m/>
    <s v="per jaar"/>
    <n v="0"/>
    <n v="0"/>
    <n v="0.21"/>
    <n v="0"/>
  </r>
  <r>
    <x v="0"/>
    <x v="0"/>
    <s v="software derden (Microsoft,etc.)"/>
    <s v="[naam]"/>
    <s v="[omschrijving]"/>
    <m/>
    <m/>
    <s v="stuk uur of user"/>
    <m/>
    <m/>
    <m/>
    <n v="0"/>
    <n v="0.21"/>
    <n v="0"/>
    <m/>
    <s v="stuk uur of user"/>
    <m/>
    <s v="per jaar"/>
    <n v="0"/>
    <n v="0"/>
    <n v="0.21"/>
    <n v="0"/>
  </r>
  <r>
    <x v="0"/>
    <x v="0"/>
    <s v="VMWare"/>
    <s v="[naam]"/>
    <s v="[omschrijving]"/>
    <m/>
    <m/>
    <s v="stuk uur of user"/>
    <m/>
    <m/>
    <m/>
    <n v="0"/>
    <n v="0.21"/>
    <n v="0"/>
    <m/>
    <s v="stuk uur of user"/>
    <m/>
    <s v="per jaar"/>
    <n v="0"/>
    <n v="0"/>
    <n v="0.21"/>
    <n v="0"/>
  </r>
  <r>
    <x v="0"/>
    <x v="0"/>
    <s v="VMWare"/>
    <s v="[naam]"/>
    <s v="[omschrijving]"/>
    <m/>
    <m/>
    <s v="stuk uur of user"/>
    <m/>
    <m/>
    <m/>
    <n v="0"/>
    <n v="0.21"/>
    <n v="0"/>
    <m/>
    <s v="stuk uur of user"/>
    <m/>
    <s v="per jaar"/>
    <n v="0"/>
    <n v="0"/>
    <n v="0.21"/>
    <n v="0"/>
  </r>
  <r>
    <x v="0"/>
    <x v="1"/>
    <m/>
    <s v="[type koppeling]"/>
    <s v="[omschrijving koppeling]"/>
    <m/>
    <m/>
    <s v="stuk uur of user"/>
    <m/>
    <m/>
    <m/>
    <n v="0"/>
    <n v="0.21"/>
    <n v="0"/>
    <m/>
    <s v="stuk uur of user"/>
    <m/>
    <s v="per jaar"/>
    <n v="0"/>
    <n v="0"/>
    <n v="0.21"/>
    <n v="0"/>
  </r>
  <r>
    <x v="0"/>
    <x v="1"/>
    <m/>
    <s v="[type koppeling]"/>
    <s v="[omschrijving koppeling]"/>
    <m/>
    <m/>
    <s v="stuk uur of user"/>
    <m/>
    <m/>
    <m/>
    <n v="0"/>
    <n v="0.21"/>
    <n v="0"/>
    <m/>
    <s v="stuk uur of user"/>
    <m/>
    <s v="per jaar"/>
    <n v="0"/>
    <n v="0"/>
    <n v="0.21"/>
    <n v="0"/>
  </r>
  <r>
    <x v="0"/>
    <x v="1"/>
    <m/>
    <s v="[type koppeling]"/>
    <s v="[omschrijving koppeling]"/>
    <m/>
    <m/>
    <s v="stuk uur of user"/>
    <m/>
    <m/>
    <m/>
    <n v="0"/>
    <n v="0.21"/>
    <n v="0"/>
    <m/>
    <s v="stuk uur of user"/>
    <m/>
    <s v="per jaar"/>
    <n v="0"/>
    <n v="0"/>
    <n v="0.21"/>
    <n v="0"/>
  </r>
  <r>
    <x v="0"/>
    <x v="1"/>
    <m/>
    <s v="[type koppeling]"/>
    <s v="[omschrijving koppeling]"/>
    <m/>
    <m/>
    <s v="stuk uur of user"/>
    <m/>
    <m/>
    <m/>
    <n v="0"/>
    <n v="0.21"/>
    <n v="0"/>
    <m/>
    <s v="stuk uur of user"/>
    <m/>
    <s v="per jaar"/>
    <n v="0"/>
    <n v="0"/>
    <n v="0.21"/>
    <n v="0"/>
  </r>
  <r>
    <x v="0"/>
    <x v="1"/>
    <m/>
    <s v="[type koppeling]"/>
    <s v="[omschrijving koppeling]"/>
    <m/>
    <m/>
    <s v="stuk uur of user"/>
    <m/>
    <m/>
    <m/>
    <n v="0"/>
    <n v="0.21"/>
    <n v="0"/>
    <m/>
    <s v="stuk uur of user"/>
    <m/>
    <s v="per jaar"/>
    <n v="0"/>
    <n v="0"/>
    <n v="0.21"/>
    <n v="0"/>
  </r>
  <r>
    <x v="0"/>
    <x v="2"/>
    <m/>
    <s v="[naam]"/>
    <s v="[omschrijving]"/>
    <m/>
    <m/>
    <s v="stuk uur of user"/>
    <m/>
    <m/>
    <m/>
    <n v="0"/>
    <n v="0.21"/>
    <n v="0"/>
    <m/>
    <s v="stuk uur of user"/>
    <m/>
    <s v="per jaar"/>
    <n v="0"/>
    <n v="0"/>
    <n v="0.21"/>
    <n v="0"/>
  </r>
  <r>
    <x v="0"/>
    <x v="2"/>
    <m/>
    <s v="[naam]"/>
    <s v="[omschrijving]"/>
    <m/>
    <m/>
    <s v="stuk uur of user"/>
    <m/>
    <m/>
    <m/>
    <n v="0"/>
    <n v="0.21"/>
    <n v="0"/>
    <m/>
    <s v="stuk uur of user"/>
    <m/>
    <s v="per jaar"/>
    <n v="0"/>
    <n v="0"/>
    <n v="0.21"/>
    <n v="0"/>
  </r>
  <r>
    <x v="1"/>
    <x v="3"/>
    <s v="helpdesk"/>
    <s v="helpdesk"/>
    <s v="[vul 0 euro in indien inbegrepen in licenties en geef dat hier aan]"/>
    <m/>
    <m/>
    <s v="stuk uur of user"/>
    <m/>
    <m/>
    <m/>
    <n v="0"/>
    <n v="0.21"/>
    <n v="0"/>
    <m/>
    <s v="stuk uur of user"/>
    <m/>
    <s v="per jaar"/>
    <n v="0"/>
    <n v="0"/>
    <n v="0.21"/>
    <n v="0"/>
  </r>
  <r>
    <x v="1"/>
    <x v="4"/>
    <m/>
    <s v="[naam]"/>
    <s v="[omschrijving]"/>
    <m/>
    <m/>
    <s v="stuk uur of user"/>
    <m/>
    <m/>
    <m/>
    <n v="0"/>
    <n v="0.21"/>
    <n v="0"/>
    <m/>
    <s v="stuk uur of user"/>
    <m/>
    <s v="per jaar"/>
    <n v="0"/>
    <n v="0"/>
    <n v="0.21"/>
    <n v="0"/>
  </r>
  <r>
    <x v="1"/>
    <x v="4"/>
    <m/>
    <s v="[naam]"/>
    <s v="[omschrijving]"/>
    <m/>
    <m/>
    <s v="stuk uur of user"/>
    <m/>
    <m/>
    <m/>
    <n v="0"/>
    <n v="0.21"/>
    <n v="0"/>
    <m/>
    <s v="stuk uur of user"/>
    <m/>
    <s v="per jaar"/>
    <n v="0"/>
    <n v="0"/>
    <n v="0.21"/>
    <n v="0"/>
  </r>
  <r>
    <x v="2"/>
    <x v="5"/>
    <m/>
    <s v="[naam]"/>
    <s v="[omschrijving]"/>
    <m/>
    <m/>
    <s v="stuk uur of user"/>
    <m/>
    <m/>
    <m/>
    <n v="0"/>
    <n v="0.21"/>
    <n v="0"/>
    <m/>
    <s v="stuk uur of user"/>
    <m/>
    <s v="per jaar"/>
    <n v="0"/>
    <n v="0"/>
    <n v="0.21"/>
    <n v="0"/>
  </r>
  <r>
    <x v="2"/>
    <x v="4"/>
    <m/>
    <s v="[naam]"/>
    <s v="[omschrijving]"/>
    <m/>
    <m/>
    <s v="stuk uur of user"/>
    <m/>
    <m/>
    <m/>
    <n v="0"/>
    <n v="0.21"/>
    <n v="0"/>
    <m/>
    <s v="stuk uur of user"/>
    <m/>
    <s v="per jaar"/>
    <n v="0"/>
    <n v="0"/>
    <n v="0.21"/>
    <n v="0"/>
  </r>
  <r>
    <x v="2"/>
    <x v="4"/>
    <m/>
    <s v="[naam]"/>
    <s v="[omschrijving]"/>
    <m/>
    <m/>
    <s v="stuk uur of user"/>
    <m/>
    <m/>
    <m/>
    <n v="0"/>
    <n v="0.21"/>
    <n v="0"/>
    <m/>
    <s v="stuk uur of user"/>
    <m/>
    <s v="per jaar"/>
    <n v="0"/>
    <n v="0"/>
    <n v="0.21"/>
    <n v="0"/>
  </r>
  <r>
    <x v="3"/>
    <x v="6"/>
    <m/>
    <s v="[naam]"/>
    <s v="[omschrijving]"/>
    <m/>
    <m/>
    <s v="stuk uur of user"/>
    <m/>
    <m/>
    <m/>
    <n v="0"/>
    <n v="0.21"/>
    <n v="0"/>
    <m/>
    <s v="stuk uur of user"/>
    <m/>
    <s v="per jaar"/>
    <n v="0"/>
    <n v="0"/>
    <n v="0.21"/>
    <n v="0"/>
  </r>
  <r>
    <x v="3"/>
    <x v="6"/>
    <m/>
    <s v="[naam]"/>
    <s v="[omschrijving]"/>
    <m/>
    <m/>
    <s v="stuk uur of user"/>
    <m/>
    <m/>
    <m/>
    <n v="0"/>
    <n v="0.21"/>
    <n v="0"/>
    <m/>
    <s v="stuk uur of user"/>
    <m/>
    <s v="per jaar"/>
    <n v="0"/>
    <n v="0"/>
    <n v="0.21"/>
    <n v="0"/>
  </r>
  <r>
    <x v="3"/>
    <x v="4"/>
    <m/>
    <s v="[naam]"/>
    <s v="[omschrijving]"/>
    <m/>
    <m/>
    <s v="stuk uur of user"/>
    <m/>
    <m/>
    <m/>
    <n v="0"/>
    <n v="0.21"/>
    <n v="0"/>
    <m/>
    <s v="stuk uur of user"/>
    <m/>
    <s v="per jaar"/>
    <n v="0"/>
    <n v="0"/>
    <n v="0.21"/>
    <n v="0"/>
  </r>
  <r>
    <x v="3"/>
    <x v="4"/>
    <m/>
    <s v="[naam]"/>
    <s v="[omschrijving]"/>
    <m/>
    <m/>
    <s v="stuk uur of user"/>
    <m/>
    <m/>
    <m/>
    <n v="0"/>
    <n v="0.21"/>
    <n v="0"/>
    <m/>
    <s v="stuk uur of user"/>
    <m/>
    <s v="per jaar"/>
    <n v="0"/>
    <n v="0"/>
    <n v="0.21"/>
    <n v="0"/>
  </r>
  <r>
    <x v="4"/>
    <x v="7"/>
    <s v="Afstemmen implementatieplan"/>
    <s v="[1. stap ….]"/>
    <s v="[omschrijving activiteit]"/>
    <m/>
    <m/>
    <s v="stuk uur of user"/>
    <m/>
    <m/>
    <m/>
    <n v="0"/>
    <n v="0.21"/>
    <n v="0"/>
    <m/>
    <s v="stuk uur of user"/>
    <m/>
    <s v="per jaar"/>
    <n v="0"/>
    <n v="0"/>
    <n v="0.21"/>
    <n v="0"/>
  </r>
  <r>
    <x v="4"/>
    <x v="7"/>
    <s v="Afstemmen implementatieplan"/>
    <s v="[2. stap ….]"/>
    <s v="[omschrijving activiteit]"/>
    <m/>
    <m/>
    <s v="stuk uur of user"/>
    <m/>
    <m/>
    <m/>
    <n v="0"/>
    <n v="0.21"/>
    <n v="0"/>
    <m/>
    <s v="stuk uur of user"/>
    <m/>
    <s v="per jaar"/>
    <n v="0"/>
    <n v="0"/>
    <n v="0.21"/>
    <n v="0"/>
  </r>
  <r>
    <x v="4"/>
    <x v="8"/>
    <s v="Technisch (ICT infrastructuur)"/>
    <s v="[1. stap ….]"/>
    <s v="[omschrijving activiteit]"/>
    <m/>
    <m/>
    <s v="stuk uur of user"/>
    <m/>
    <m/>
    <m/>
    <n v="0"/>
    <n v="0.21"/>
    <n v="0"/>
    <m/>
    <s v="stuk uur of user"/>
    <m/>
    <s v="per jaar"/>
    <n v="0"/>
    <n v="0"/>
    <n v="0.21"/>
    <n v="0"/>
  </r>
  <r>
    <x v="4"/>
    <x v="8"/>
    <s v="Technisch (ICT infrastructuur)"/>
    <s v="[2. stap ….]"/>
    <s v="[omschrijving activiteit]"/>
    <m/>
    <m/>
    <s v="stuk uur of user"/>
    <m/>
    <m/>
    <m/>
    <n v="0"/>
    <n v="0.21"/>
    <n v="0"/>
    <m/>
    <s v="stuk uur of user"/>
    <m/>
    <s v="per jaar"/>
    <n v="0"/>
    <n v="0"/>
    <n v="0.21"/>
    <n v="0"/>
  </r>
  <r>
    <x v="4"/>
    <x v="8"/>
    <s v="Technisch (ICT infrastructuur)"/>
    <s v="[3. stap ….]"/>
    <s v="[omschrijving activiteit]"/>
    <m/>
    <m/>
    <s v="stuk uur of user"/>
    <m/>
    <m/>
    <m/>
    <n v="0"/>
    <n v="0.21"/>
    <n v="0"/>
    <m/>
    <s v="stuk uur of user"/>
    <m/>
    <s v="per jaar"/>
    <n v="0"/>
    <n v="0"/>
    <n v="0.21"/>
    <n v="0"/>
  </r>
  <r>
    <x v="4"/>
    <x v="8"/>
    <s v="Functioneel"/>
    <s v="[1. stap ….]"/>
    <s v="[omschrijving activiteit]"/>
    <m/>
    <m/>
    <s v="stuk uur of user"/>
    <m/>
    <m/>
    <m/>
    <n v="0"/>
    <n v="0.21"/>
    <n v="0"/>
    <m/>
    <s v="stuk uur of user"/>
    <m/>
    <s v="per jaar"/>
    <n v="0"/>
    <n v="0"/>
    <n v="0.21"/>
    <n v="0"/>
  </r>
  <r>
    <x v="4"/>
    <x v="8"/>
    <s v="Functioneel"/>
    <s v="[2. stap ….]"/>
    <s v="[omschrijving activiteit]"/>
    <m/>
    <m/>
    <s v="stuk uur of user"/>
    <m/>
    <m/>
    <m/>
    <n v="0"/>
    <n v="0.21"/>
    <n v="0"/>
    <m/>
    <s v="stuk uur of user"/>
    <m/>
    <s v="per jaar"/>
    <n v="0"/>
    <n v="0"/>
    <n v="0.21"/>
    <n v="0"/>
  </r>
  <r>
    <x v="4"/>
    <x v="8"/>
    <s v="Functioneel"/>
    <s v="[3. stap ….]"/>
    <s v="[omschrijving activiteit]"/>
    <m/>
    <m/>
    <s v="stuk uur of user"/>
    <m/>
    <m/>
    <m/>
    <n v="0"/>
    <n v="0.21"/>
    <n v="0"/>
    <m/>
    <s v="stuk uur of user"/>
    <m/>
    <s v="per jaar"/>
    <n v="0"/>
    <n v="0"/>
    <n v="0.21"/>
    <n v="0"/>
  </r>
  <r>
    <x v="4"/>
    <x v="8"/>
    <s v="Functioneel"/>
    <s v="[4. stap ….]"/>
    <s v="[omschrijving activiteit]"/>
    <m/>
    <m/>
    <s v="stuk uur of user"/>
    <m/>
    <m/>
    <m/>
    <n v="0"/>
    <n v="0.21"/>
    <n v="0"/>
    <m/>
    <s v="stuk uur of user"/>
    <m/>
    <s v="per jaar"/>
    <n v="0"/>
    <n v="0"/>
    <n v="0.21"/>
    <n v="0"/>
  </r>
  <r>
    <x v="4"/>
    <x v="8"/>
    <s v="Functioneel"/>
    <s v="[5. stap ….]"/>
    <s v="[omschrijving activiteit]"/>
    <m/>
    <m/>
    <s v="stuk uur of user"/>
    <m/>
    <m/>
    <m/>
    <n v="0"/>
    <n v="0.21"/>
    <n v="0"/>
    <m/>
    <s v="stuk uur of user"/>
    <m/>
    <s v="per jaar"/>
    <n v="0"/>
    <n v="0"/>
    <n v="0.21"/>
    <n v="0"/>
  </r>
  <r>
    <x v="4"/>
    <x v="9"/>
    <s v="Technisch (ICT infrastructuur)"/>
    <s v="[1. stap ….]"/>
    <s v="[omschrijving activiteit]"/>
    <m/>
    <m/>
    <s v="stuk uur of user"/>
    <m/>
    <m/>
    <m/>
    <n v="0"/>
    <n v="0.21"/>
    <n v="0"/>
    <m/>
    <s v="stuk uur of user"/>
    <m/>
    <s v="per jaar"/>
    <n v="0"/>
    <n v="0"/>
    <n v="0.21"/>
    <n v="0"/>
  </r>
  <r>
    <x v="4"/>
    <x v="9"/>
    <s v="Technisch (ICT infrastructuur)"/>
    <s v="[2. stap ….]"/>
    <s v="[omschrijving activiteit]"/>
    <m/>
    <m/>
    <s v="stuk uur of user"/>
    <m/>
    <m/>
    <m/>
    <n v="0"/>
    <n v="0.21"/>
    <n v="0"/>
    <m/>
    <s v="stuk uur of user"/>
    <m/>
    <s v="per jaar"/>
    <n v="0"/>
    <n v="0"/>
    <n v="0.21"/>
    <n v="0"/>
  </r>
  <r>
    <x v="4"/>
    <x v="9"/>
    <s v="Functioneel"/>
    <s v="[3. stap ….]"/>
    <s v="[omschrijving activiteit]"/>
    <m/>
    <m/>
    <s v="stuk uur of user"/>
    <m/>
    <m/>
    <m/>
    <n v="0"/>
    <n v="0.21"/>
    <n v="0"/>
    <m/>
    <s v="stuk uur of user"/>
    <m/>
    <s v="per jaar"/>
    <n v="0"/>
    <n v="0"/>
    <n v="0.21"/>
    <n v="0"/>
  </r>
  <r>
    <x v="4"/>
    <x v="9"/>
    <s v="Functioneel"/>
    <s v="[4. stap ….]"/>
    <s v="[omschrijving activiteit]"/>
    <m/>
    <m/>
    <s v="stuk uur of user"/>
    <m/>
    <m/>
    <m/>
    <n v="0"/>
    <n v="0.21"/>
    <n v="0"/>
    <m/>
    <s v="stuk uur of user"/>
    <m/>
    <s v="per jaar"/>
    <n v="0"/>
    <n v="0"/>
    <n v="0.21"/>
    <n v="0"/>
  </r>
  <r>
    <x v="4"/>
    <x v="10"/>
    <s v="Technisch (ICT infrastructuur)"/>
    <s v="[5. stap ….]"/>
    <s v="[omschrijving activiteit]"/>
    <m/>
    <m/>
    <s v="stuk uur of user"/>
    <m/>
    <m/>
    <m/>
    <n v="0"/>
    <n v="0.21"/>
    <n v="0"/>
    <m/>
    <s v="stuk uur of user"/>
    <m/>
    <s v="per jaar"/>
    <n v="0"/>
    <n v="0"/>
    <n v="0.21"/>
    <n v="0"/>
  </r>
  <r>
    <x v="4"/>
    <x v="10"/>
    <s v="Technisch (ICT infrastructuur)"/>
    <s v="[1. stap ….]"/>
    <s v="[omschrijving activiteit]"/>
    <m/>
    <m/>
    <s v="stuk uur of user"/>
    <m/>
    <m/>
    <m/>
    <n v="0"/>
    <n v="0.21"/>
    <n v="0"/>
    <m/>
    <s v="stuk uur of user"/>
    <m/>
    <s v="per jaar"/>
    <n v="0"/>
    <n v="0"/>
    <n v="0.21"/>
    <n v="0"/>
  </r>
  <r>
    <x v="4"/>
    <x v="10"/>
    <s v="Functioneel"/>
    <s v="[2. stap ….]"/>
    <s v="[omschrijving activiteit]"/>
    <m/>
    <m/>
    <s v="stuk uur of user"/>
    <m/>
    <m/>
    <m/>
    <n v="0"/>
    <n v="0.21"/>
    <n v="0"/>
    <m/>
    <s v="stuk uur of user"/>
    <m/>
    <s v="per jaar"/>
    <n v="0"/>
    <n v="0"/>
    <n v="0.21"/>
    <n v="0"/>
  </r>
  <r>
    <x v="4"/>
    <x v="10"/>
    <s v="Functioneel"/>
    <s v="[3. stap ….]"/>
    <s v="[omschrijving activiteit]"/>
    <m/>
    <m/>
    <s v="stuk uur of user"/>
    <m/>
    <m/>
    <m/>
    <n v="0"/>
    <n v="0.21"/>
    <n v="0"/>
    <m/>
    <s v="stuk uur of user"/>
    <m/>
    <s v="per jaar"/>
    <n v="0"/>
    <n v="0"/>
    <n v="0.21"/>
    <n v="0"/>
  </r>
  <r>
    <x v="4"/>
    <x v="11"/>
    <m/>
    <s v="Fase 5: Nazorg"/>
    <s v="[omschrijving activiteit]"/>
    <m/>
    <m/>
    <s v="stuk uur of user"/>
    <m/>
    <m/>
    <m/>
    <n v="0"/>
    <n v="0.21"/>
    <n v="0"/>
    <m/>
    <s v="stuk uur of user"/>
    <m/>
    <s v="per jaar"/>
    <n v="0"/>
    <n v="0"/>
    <n v="0.21"/>
    <n v="0"/>
  </r>
  <r>
    <x v="4"/>
    <x v="12"/>
    <m/>
    <s v="Opleiding beheerders applicatie"/>
    <s v="[omschrijving opleiding]"/>
    <m/>
    <m/>
    <s v="stuk uur of user"/>
    <m/>
    <m/>
    <m/>
    <n v="0"/>
    <n v="0.21"/>
    <n v="0"/>
    <m/>
    <s v="stuk uur of user"/>
    <m/>
    <s v="per jaar"/>
    <n v="0"/>
    <n v="0"/>
    <n v="0.21"/>
    <n v="0"/>
  </r>
  <r>
    <x v="4"/>
    <x v="12"/>
    <m/>
    <s v="Opleiding technisch beheerders (ICT)"/>
    <s v="[omschrijving opleiding]"/>
    <m/>
    <m/>
    <s v="stuk uur of user"/>
    <m/>
    <m/>
    <m/>
    <n v="0"/>
    <n v="0.21"/>
    <n v="0"/>
    <m/>
    <s v="stuk uur of user"/>
    <m/>
    <s v="per jaar"/>
    <n v="0"/>
    <n v="0"/>
    <n v="0.21"/>
    <n v="0"/>
  </r>
  <r>
    <x v="4"/>
    <x v="12"/>
    <m/>
    <s v="Opleiding functioneel beheerders"/>
    <s v="[omschrijving opleiding]"/>
    <m/>
    <m/>
    <s v="stuk uur of user"/>
    <m/>
    <m/>
    <m/>
    <n v="0"/>
    <n v="0.21"/>
    <n v="0"/>
    <m/>
    <s v="stuk uur of user"/>
    <m/>
    <s v="per jaar"/>
    <n v="0"/>
    <n v="0"/>
    <n v="0.21"/>
    <n v="0"/>
  </r>
  <r>
    <x v="4"/>
    <x v="12"/>
    <m/>
    <s v="Opleiding eind gebruikers"/>
    <s v="[omschrijving opleiding]"/>
    <m/>
    <m/>
    <s v="stuk uur of user"/>
    <m/>
    <m/>
    <m/>
    <n v="0"/>
    <n v="0.21"/>
    <n v="0"/>
    <m/>
    <s v="stuk uur of user"/>
    <m/>
    <s v="per jaar"/>
    <n v="0"/>
    <n v="0"/>
    <n v="0.21"/>
    <n v="0"/>
  </r>
  <r>
    <x v="4"/>
    <x v="13"/>
    <m/>
    <s v="Documentatie"/>
    <s v="Systeembeheerhandleiding"/>
    <m/>
    <m/>
    <s v="stuk uur of user"/>
    <m/>
    <m/>
    <m/>
    <n v="0"/>
    <n v="0.21"/>
    <n v="0"/>
    <m/>
    <s v="stuk uur of user"/>
    <m/>
    <s v="per jaar"/>
    <n v="0"/>
    <n v="0"/>
    <n v="0.21"/>
    <n v="0"/>
  </r>
  <r>
    <x v="4"/>
    <x v="13"/>
    <m/>
    <s v="Documentatie"/>
    <s v="Technische documentatie"/>
    <m/>
    <m/>
    <s v="stuk uur of user"/>
    <m/>
    <m/>
    <m/>
    <n v="0"/>
    <n v="0.21"/>
    <n v="0"/>
    <m/>
    <s v="stuk uur of user"/>
    <m/>
    <s v="per jaar"/>
    <n v="0"/>
    <n v="0"/>
    <n v="0.21"/>
    <n v="0"/>
  </r>
  <r>
    <x v="4"/>
    <x v="13"/>
    <m/>
    <s v="Documentatie"/>
    <s v="…"/>
    <m/>
    <m/>
    <s v="stuk uur of user"/>
    <m/>
    <m/>
    <m/>
    <n v="0"/>
    <n v="0.21"/>
    <n v="0"/>
    <m/>
    <s v="stuk uur of user"/>
    <m/>
    <s v="per jaar"/>
    <n v="0"/>
    <n v="0"/>
    <n v="0.21"/>
    <n v="0"/>
  </r>
  <r>
    <x v="5"/>
    <x v="14"/>
    <m/>
    <s v="[naam]"/>
    <s v="[omschrijving]"/>
    <m/>
    <m/>
    <s v="stuk uur of user"/>
    <m/>
    <m/>
    <m/>
    <n v="0"/>
    <n v="0.21"/>
    <n v="0"/>
    <m/>
    <s v="stuk uur of user"/>
    <m/>
    <s v="per jaar"/>
    <n v="0"/>
    <n v="0"/>
    <n v="0.21"/>
    <n v="0"/>
  </r>
  <r>
    <x v="5"/>
    <x v="14"/>
    <m/>
    <s v="[naam]"/>
    <s v="[omschrijving]"/>
    <m/>
    <m/>
    <s v="stuk uur of user"/>
    <m/>
    <m/>
    <m/>
    <n v="0"/>
    <n v="0.21"/>
    <n v="0"/>
    <m/>
    <s v="stuk uur of user"/>
    <m/>
    <s v="per jaar"/>
    <n v="0"/>
    <n v="0"/>
    <n v="0.21"/>
    <n v="0"/>
  </r>
  <r>
    <x v="5"/>
    <x v="14"/>
    <m/>
    <s v="[naam]"/>
    <s v="[omschrijving]"/>
    <m/>
    <m/>
    <s v="stuk uur of user"/>
    <m/>
    <m/>
    <m/>
    <n v="0"/>
    <n v="0.21"/>
    <n v="0"/>
    <m/>
    <s v="stuk uur of user"/>
    <m/>
    <s v="per jaar"/>
    <n v="0"/>
    <n v="0"/>
    <n v="0.21"/>
    <n v="0"/>
  </r>
  <r>
    <x v="5"/>
    <x v="14"/>
    <m/>
    <s v="[naam]"/>
    <s v="[omschrijving]"/>
    <m/>
    <m/>
    <s v="stuk uur of user"/>
    <m/>
    <m/>
    <m/>
    <n v="0"/>
    <n v="0.21"/>
    <n v="0"/>
    <m/>
    <s v="stuk uur of user"/>
    <m/>
    <s v="per jaar"/>
    <n v="0"/>
    <n v="0"/>
    <n v="0.21"/>
    <n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000-000000000000}" name="Draaitabel1" cacheId="57" applyNumberFormats="0" applyBorderFormats="0" applyFontFormats="0" applyPatternFormats="0" applyAlignmentFormats="0" applyWidthHeightFormats="1" dataCaption="Waarden" updatedVersion="8" minRefreshableVersion="3" useAutoFormatting="1" itemPrintTitles="1" createdVersion="8" indent="0" outline="1" outlineData="1" multipleFieldFilters="0">
  <location ref="A28:C52" firstHeaderRow="0" firstDataRow="1" firstDataCol="1"/>
  <pivotFields count="22">
    <pivotField axis="axisRow" showAll="0" sortType="ascending">
      <items count="19">
        <item m="1" x="14"/>
        <item x="0"/>
        <item m="1" x="7"/>
        <item m="1" x="15"/>
        <item m="1" x="16"/>
        <item x="1"/>
        <item x="2"/>
        <item m="1" x="13"/>
        <item m="1" x="17"/>
        <item m="1" x="8"/>
        <item x="3"/>
        <item m="1" x="12"/>
        <item m="1" x="9"/>
        <item m="1" x="11"/>
        <item x="4"/>
        <item m="1" x="10"/>
        <item x="5"/>
        <item m="1" x="6"/>
        <item t="default"/>
      </items>
    </pivotField>
    <pivotField axis="axisRow" showAll="0" sortType="ascending">
      <items count="31">
        <item x="5"/>
        <item x="7"/>
        <item x="6"/>
        <item m="1" x="16"/>
        <item x="0"/>
        <item m="1" x="21"/>
        <item x="14"/>
        <item x="3"/>
        <item m="1" x="22"/>
        <item x="1"/>
        <item x="8"/>
        <item x="4"/>
        <item m="1" x="18"/>
        <item x="9"/>
        <item x="2"/>
        <item m="1" x="19"/>
        <item x="10"/>
        <item m="1" x="20"/>
        <item m="1" x="29"/>
        <item x="11"/>
        <item m="1" x="17"/>
        <item x="13"/>
        <item m="1" x="23"/>
        <item m="1" x="26"/>
        <item m="1" x="25"/>
        <item m="1" x="27"/>
        <item x="12"/>
        <item m="1" x="24"/>
        <item m="1" x="28"/>
        <item m="1" x="15"/>
        <item t="default"/>
      </items>
    </pivotField>
    <pivotField showAll="0"/>
    <pivotField showAll="0" defaultSubtotal="0"/>
    <pivotField showAll="0" defaultSubtotal="0"/>
    <pivotField showAll="0"/>
    <pivotField numFmtId="3" showAll="0"/>
    <pivotField showAll="0"/>
    <pivotField numFmtId="44" showAll="0" defaultSubtotal="0"/>
    <pivotField showAll="0"/>
    <pivotField showAll="0"/>
    <pivotField numFmtId="44" showAll="0" defaultSubtotal="0"/>
    <pivotField numFmtId="9" showAll="0"/>
    <pivotField dataField="1" numFmtId="44" showAll="0"/>
    <pivotField showAll="0" defaultSubtotal="0"/>
    <pivotField showAll="0" defaultSubtotal="0"/>
    <pivotField showAll="0"/>
    <pivotField showAll="0" defaultSubtotal="0"/>
    <pivotField showAll="0" defaultSubtotal="0"/>
    <pivotField showAll="0" defaultSubtotal="0"/>
    <pivotField numFmtId="9" showAll="0" defaultSubtotal="0"/>
    <pivotField dataField="1" showAll="0"/>
  </pivotFields>
  <rowFields count="2">
    <field x="0"/>
    <field x="1"/>
  </rowFields>
  <rowItems count="24">
    <i>
      <x v="1"/>
    </i>
    <i r="1">
      <x v="4"/>
    </i>
    <i r="1">
      <x v="9"/>
    </i>
    <i r="1">
      <x v="14"/>
    </i>
    <i>
      <x v="5"/>
    </i>
    <i r="1">
      <x v="7"/>
    </i>
    <i r="1">
      <x v="11"/>
    </i>
    <i>
      <x v="6"/>
    </i>
    <i r="1">
      <x/>
    </i>
    <i r="1">
      <x v="11"/>
    </i>
    <i>
      <x v="10"/>
    </i>
    <i r="1">
      <x v="2"/>
    </i>
    <i r="1">
      <x v="11"/>
    </i>
    <i>
      <x v="14"/>
    </i>
    <i r="1">
      <x v="1"/>
    </i>
    <i r="1">
      <x v="10"/>
    </i>
    <i r="1">
      <x v="13"/>
    </i>
    <i r="1">
      <x v="16"/>
    </i>
    <i r="1">
      <x v="19"/>
    </i>
    <i r="1">
      <x v="21"/>
    </i>
    <i r="1">
      <x v="26"/>
    </i>
    <i>
      <x v="16"/>
    </i>
    <i r="1">
      <x v="6"/>
    </i>
    <i t="grand">
      <x/>
    </i>
  </rowItems>
  <colFields count="1">
    <field x="-2"/>
  </colFields>
  <colItems count="2">
    <i>
      <x/>
    </i>
    <i i="1">
      <x v="1"/>
    </i>
  </colItems>
  <dataFields count="2">
    <dataField name="Som van Bedrag eenmalig_x000a_(incl. korting en incl. btw)" fld="13" baseField="0" baseItem="0" numFmtId="44"/>
    <dataField name="Som van Bedrag per jaar_x000a_(incl. korting en incl. btw)" fld="21" baseField="0" baseItem="0" numFmtId="44"/>
  </dataFields>
  <formats count="14">
    <format dxfId="58">
      <pivotArea grandRow="1" outline="0" collapsedLevelsAreSubtotals="1" fieldPosition="0"/>
    </format>
    <format dxfId="59">
      <pivotArea dataOnly="0" labelOnly="1" outline="0" fieldPosition="0">
        <references count="1">
          <reference field="4294967294" count="2">
            <x v="0"/>
            <x v="1"/>
          </reference>
        </references>
      </pivotArea>
    </format>
    <format dxfId="60">
      <pivotArea collapsedLevelsAreSubtotals="1" fieldPosition="0">
        <references count="2">
          <reference field="4294967294" count="1" selected="0">
            <x v="0"/>
          </reference>
          <reference field="0" count="1">
            <x v="7"/>
          </reference>
        </references>
      </pivotArea>
    </format>
    <format dxfId="61">
      <pivotArea outline="0" fieldPosition="0">
        <references count="1">
          <reference field="4294967294" count="1">
            <x v="0"/>
          </reference>
        </references>
      </pivotArea>
    </format>
    <format dxfId="62">
      <pivotArea outline="0" fieldPosition="0">
        <references count="1">
          <reference field="4294967294" count="1">
            <x v="1"/>
          </reference>
        </references>
      </pivotArea>
    </format>
    <format dxfId="63">
      <pivotArea type="all" dataOnly="0" outline="0" fieldPosition="0"/>
    </format>
    <format dxfId="64">
      <pivotArea outline="0" collapsedLevelsAreSubtotals="1" fieldPosition="0"/>
    </format>
    <format dxfId="65">
      <pivotArea field="0" type="button" dataOnly="0" labelOnly="1" outline="0" axis="axisRow" fieldPosition="0"/>
    </format>
    <format dxfId="66">
      <pivotArea dataOnly="0" labelOnly="1" fieldPosition="0">
        <references count="1">
          <reference field="0" count="0"/>
        </references>
      </pivotArea>
    </format>
    <format dxfId="67">
      <pivotArea dataOnly="0" labelOnly="1" grandRow="1" outline="0" fieldPosition="0"/>
    </format>
    <format dxfId="68">
      <pivotArea dataOnly="0" labelOnly="1" fieldPosition="0">
        <references count="2">
          <reference field="0" count="1" selected="0">
            <x v="1"/>
          </reference>
          <reference field="1" count="2">
            <x v="3"/>
            <x v="9"/>
          </reference>
        </references>
      </pivotArea>
    </format>
    <format dxfId="69">
      <pivotArea dataOnly="0" labelOnly="1" fieldPosition="0">
        <references count="2">
          <reference field="0" count="1" selected="0">
            <x v="5"/>
          </reference>
          <reference field="1" count="1">
            <x v="7"/>
          </reference>
        </references>
      </pivotArea>
    </format>
    <format dxfId="70">
      <pivotArea dataOnly="0" labelOnly="1" fieldPosition="0">
        <references count="2">
          <reference field="0" count="1" selected="0">
            <x v="7"/>
          </reference>
          <reference field="1" count="7">
            <x v="1"/>
            <x v="10"/>
            <x v="13"/>
            <x v="16"/>
            <x v="19"/>
            <x v="21"/>
            <x v="26"/>
          </reference>
        </references>
      </pivotArea>
    </format>
    <format dxfId="71">
      <pivotArea dataOnly="0" labelOnly="1" outline="0" fieldPosition="0">
        <references count="1">
          <reference field="4294967294" count="2">
            <x v="0"/>
            <x v="1"/>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54"/>
  <sheetViews>
    <sheetView tabSelected="1" topLeftCell="A22" zoomScale="90" zoomScaleNormal="90" workbookViewId="0">
      <selection activeCell="A7" sqref="A7"/>
    </sheetView>
  </sheetViews>
  <sheetFormatPr defaultRowHeight="15" x14ac:dyDescent="0.25"/>
  <cols>
    <col min="1" max="1" width="28.140625" bestFit="1" customWidth="1"/>
    <col min="2" max="3" width="19.28515625" bestFit="1" customWidth="1"/>
    <col min="4" max="4" width="2.7109375" customWidth="1"/>
    <col min="5" max="7" width="15" customWidth="1"/>
    <col min="8" max="8" width="16" bestFit="1" customWidth="1"/>
    <col min="9" max="10" width="19.7109375" bestFit="1" customWidth="1"/>
    <col min="11" max="11" width="2.7109375" customWidth="1"/>
    <col min="12" max="13" width="16" customWidth="1"/>
    <col min="14" max="14" width="15.140625" bestFit="1" customWidth="1"/>
    <col min="15" max="15" width="15.28515625" bestFit="1" customWidth="1"/>
  </cols>
  <sheetData>
    <row r="1" spans="1:15" ht="18" x14ac:dyDescent="0.25">
      <c r="A1" s="5" t="s">
        <v>0</v>
      </c>
      <c r="B1" s="11" t="s">
        <v>1</v>
      </c>
    </row>
    <row r="2" spans="1:15" ht="18" x14ac:dyDescent="0.25">
      <c r="A2" s="5"/>
      <c r="B2" s="5"/>
    </row>
    <row r="3" spans="1:15" ht="18.75" x14ac:dyDescent="0.3">
      <c r="A3" s="16" t="s">
        <v>2</v>
      </c>
      <c r="B3" s="58"/>
      <c r="C3" s="59"/>
      <c r="D3" s="59"/>
      <c r="E3" s="59"/>
      <c r="F3" s="59"/>
      <c r="G3" s="59"/>
      <c r="H3" s="59"/>
      <c r="I3" s="59"/>
      <c r="J3" s="59"/>
      <c r="K3" s="59"/>
      <c r="L3" s="59"/>
      <c r="M3" s="59"/>
      <c r="N3" s="60"/>
    </row>
    <row r="4" spans="1:15" ht="16.5" x14ac:dyDescent="0.3">
      <c r="A4" s="6"/>
      <c r="B4" s="6"/>
      <c r="C4" s="6"/>
      <c r="D4" s="6"/>
      <c r="E4" s="7"/>
      <c r="F4" s="7"/>
      <c r="G4" s="7"/>
    </row>
    <row r="5" spans="1:15" ht="15.75" x14ac:dyDescent="0.3">
      <c r="A5" s="19" t="s">
        <v>3</v>
      </c>
      <c r="B5" s="19"/>
      <c r="C5" s="20"/>
      <c r="D5" s="20"/>
      <c r="E5" s="21"/>
      <c r="F5" s="21"/>
      <c r="G5" s="21"/>
      <c r="H5" s="22"/>
      <c r="I5" s="22"/>
      <c r="J5" s="22"/>
      <c r="K5" s="22"/>
      <c r="L5" s="22"/>
      <c r="M5" s="22"/>
      <c r="N5" s="22"/>
    </row>
    <row r="6" spans="1:15" ht="62.25" customHeight="1" x14ac:dyDescent="0.25">
      <c r="A6" s="33" t="s">
        <v>4</v>
      </c>
      <c r="B6" s="61" t="s">
        <v>5</v>
      </c>
      <c r="C6" s="61"/>
      <c r="D6" s="61"/>
      <c r="E6" s="61"/>
      <c r="F6" s="61"/>
      <c r="G6" s="61"/>
      <c r="H6" s="61"/>
      <c r="I6" s="61"/>
      <c r="J6" s="61"/>
      <c r="K6" s="61"/>
      <c r="L6" s="61"/>
      <c r="M6" s="61"/>
      <c r="N6" s="61"/>
      <c r="O6" s="8"/>
    </row>
    <row r="7" spans="1:15" ht="17.25" customHeight="1" x14ac:dyDescent="0.25">
      <c r="A7" s="33" t="s">
        <v>4</v>
      </c>
      <c r="B7" s="61" t="s">
        <v>6</v>
      </c>
      <c r="C7" s="61"/>
      <c r="D7" s="61"/>
      <c r="E7" s="61"/>
      <c r="F7" s="61"/>
      <c r="G7" s="61"/>
      <c r="H7" s="61"/>
      <c r="I7" s="61"/>
      <c r="J7" s="61"/>
      <c r="K7" s="61"/>
      <c r="L7" s="61"/>
      <c r="M7" s="61"/>
      <c r="N7" s="61"/>
      <c r="O7" s="8"/>
    </row>
    <row r="8" spans="1:15" ht="30" customHeight="1" x14ac:dyDescent="0.25">
      <c r="A8" s="33" t="s">
        <v>4</v>
      </c>
      <c r="B8" s="61" t="s">
        <v>7</v>
      </c>
      <c r="C8" s="61"/>
      <c r="D8" s="61"/>
      <c r="E8" s="61"/>
      <c r="F8" s="61"/>
      <c r="G8" s="61"/>
      <c r="H8" s="61"/>
      <c r="I8" s="61"/>
      <c r="J8" s="61"/>
      <c r="K8" s="61"/>
      <c r="L8" s="61"/>
      <c r="M8" s="61"/>
      <c r="N8" s="61"/>
    </row>
    <row r="9" spans="1:15" x14ac:dyDescent="0.25">
      <c r="A9" s="33" t="s">
        <v>4</v>
      </c>
      <c r="B9" s="61" t="s">
        <v>8</v>
      </c>
      <c r="C9" s="61"/>
      <c r="D9" s="61"/>
      <c r="E9" s="61"/>
      <c r="F9" s="61"/>
      <c r="G9" s="61"/>
      <c r="H9" s="61"/>
      <c r="I9" s="61"/>
      <c r="J9" s="61"/>
      <c r="K9" s="61"/>
      <c r="L9" s="61"/>
      <c r="M9" s="61"/>
      <c r="N9" s="61"/>
    </row>
    <row r="10" spans="1:15" ht="49.5" customHeight="1" x14ac:dyDescent="0.25">
      <c r="A10" s="33" t="s">
        <v>4</v>
      </c>
      <c r="B10" s="61" t="s">
        <v>9</v>
      </c>
      <c r="C10" s="61"/>
      <c r="D10" s="61"/>
      <c r="E10" s="61"/>
      <c r="F10" s="61"/>
      <c r="G10" s="61"/>
      <c r="H10" s="61"/>
      <c r="I10" s="61"/>
      <c r="J10" s="61"/>
      <c r="K10" s="61"/>
      <c r="L10" s="61"/>
      <c r="M10" s="61"/>
      <c r="N10" s="61"/>
      <c r="O10" s="24"/>
    </row>
    <row r="11" spans="1:15" ht="45.75" customHeight="1" x14ac:dyDescent="0.25">
      <c r="A11" s="33" t="s">
        <v>4</v>
      </c>
      <c r="B11" s="61" t="s">
        <v>10</v>
      </c>
      <c r="C11" s="61"/>
      <c r="D11" s="61"/>
      <c r="E11" s="61"/>
      <c r="F11" s="61"/>
      <c r="G11" s="61"/>
      <c r="H11" s="61"/>
      <c r="I11" s="61"/>
      <c r="J11" s="61"/>
      <c r="K11" s="61"/>
      <c r="L11" s="61"/>
      <c r="M11" s="61"/>
      <c r="N11" s="61"/>
      <c r="O11" s="24"/>
    </row>
    <row r="12" spans="1:15" x14ac:dyDescent="0.25">
      <c r="A12" s="33" t="s">
        <v>4</v>
      </c>
      <c r="B12" s="61" t="s">
        <v>11</v>
      </c>
      <c r="C12" s="61"/>
      <c r="D12" s="61"/>
      <c r="E12" s="61"/>
      <c r="F12" s="61"/>
      <c r="G12" s="61"/>
      <c r="H12" s="61"/>
      <c r="I12" s="61"/>
      <c r="J12" s="61"/>
      <c r="K12" s="61"/>
      <c r="L12" s="61"/>
      <c r="M12" s="61"/>
      <c r="N12" s="61"/>
    </row>
    <row r="13" spans="1:15" ht="29.25" customHeight="1" x14ac:dyDescent="0.25">
      <c r="A13" s="33" t="s">
        <v>4</v>
      </c>
      <c r="B13" s="61" t="s">
        <v>12</v>
      </c>
      <c r="C13" s="61"/>
      <c r="D13" s="61"/>
      <c r="E13" s="61"/>
      <c r="F13" s="61"/>
      <c r="G13" s="61"/>
      <c r="H13" s="61"/>
      <c r="I13" s="61"/>
      <c r="J13" s="61"/>
      <c r="K13" s="61"/>
      <c r="L13" s="61"/>
      <c r="M13" s="61"/>
      <c r="N13" s="61"/>
      <c r="O13" s="8"/>
    </row>
    <row r="14" spans="1:15" ht="14.25" customHeight="1" x14ac:dyDescent="0.25">
      <c r="A14" s="33" t="s">
        <v>4</v>
      </c>
      <c r="B14" s="61" t="s">
        <v>13</v>
      </c>
      <c r="C14" s="61"/>
      <c r="D14" s="61"/>
      <c r="E14" s="61"/>
      <c r="F14" s="61"/>
      <c r="G14" s="61"/>
      <c r="H14" s="61"/>
      <c r="I14" s="61"/>
      <c r="J14" s="61"/>
      <c r="K14" s="61"/>
      <c r="L14" s="61"/>
      <c r="M14" s="61"/>
      <c r="N14" s="61"/>
    </row>
    <row r="15" spans="1:15" ht="14.25" customHeight="1" x14ac:dyDescent="0.25">
      <c r="A15" s="33"/>
      <c r="B15" s="61"/>
      <c r="C15" s="61"/>
      <c r="D15" s="61"/>
      <c r="E15" s="61"/>
      <c r="F15" s="61"/>
      <c r="G15" s="61"/>
      <c r="H15" s="61"/>
      <c r="I15" s="61"/>
      <c r="J15" s="61"/>
      <c r="K15" s="61"/>
      <c r="L15" s="61"/>
      <c r="M15" s="61"/>
      <c r="N15" s="61"/>
    </row>
    <row r="16" spans="1:15" ht="14.25" customHeight="1" x14ac:dyDescent="0.25">
      <c r="A16" s="33"/>
      <c r="C16" s="35"/>
      <c r="D16" s="35"/>
      <c r="E16" s="35"/>
      <c r="F16" s="35"/>
      <c r="G16" s="35"/>
      <c r="H16" s="35"/>
      <c r="I16" s="35"/>
      <c r="J16" s="35"/>
      <c r="K16" s="35"/>
      <c r="L16" s="35"/>
      <c r="M16" s="35"/>
      <c r="N16" s="35"/>
    </row>
    <row r="17" spans="1:15" ht="15" customHeight="1" x14ac:dyDescent="0.3">
      <c r="A17" s="19" t="s">
        <v>14</v>
      </c>
      <c r="B17" s="19"/>
      <c r="C17" s="20"/>
      <c r="D17" s="20"/>
      <c r="E17" s="21"/>
      <c r="F17" s="21"/>
      <c r="G17" s="21"/>
      <c r="H17" s="22"/>
      <c r="I17" s="22"/>
      <c r="J17" s="22"/>
      <c r="K17" s="22"/>
      <c r="L17" s="22"/>
      <c r="M17" s="22"/>
      <c r="N17" s="22"/>
    </row>
    <row r="18" spans="1:15" ht="15" customHeight="1" x14ac:dyDescent="0.25">
      <c r="A18" s="23" t="s">
        <v>4</v>
      </c>
      <c r="B18" s="61" t="s">
        <v>15</v>
      </c>
      <c r="C18" s="61"/>
      <c r="D18" s="61"/>
      <c r="E18" s="61"/>
      <c r="F18" s="61"/>
      <c r="G18" s="61"/>
      <c r="H18" s="61"/>
      <c r="I18" s="61"/>
      <c r="J18" s="61"/>
      <c r="K18" s="61"/>
      <c r="L18" s="61"/>
      <c r="M18" s="61"/>
      <c r="N18" s="61"/>
      <c r="O18" s="8"/>
    </row>
    <row r="19" spans="1:15" ht="30.75" customHeight="1" x14ac:dyDescent="0.25">
      <c r="A19" s="23" t="s">
        <v>4</v>
      </c>
      <c r="B19" s="61" t="s">
        <v>16</v>
      </c>
      <c r="C19" s="61"/>
      <c r="D19" s="61"/>
      <c r="E19" s="61"/>
      <c r="F19" s="61"/>
      <c r="G19" s="61"/>
      <c r="H19" s="61"/>
      <c r="I19" s="61"/>
      <c r="J19" s="61"/>
      <c r="K19" s="61"/>
      <c r="L19" s="61"/>
      <c r="M19" s="61"/>
      <c r="N19" s="61"/>
      <c r="O19" s="8"/>
    </row>
    <row r="20" spans="1:15" x14ac:dyDescent="0.25">
      <c r="A20" s="23" t="s">
        <v>4</v>
      </c>
      <c r="B20" s="61" t="s">
        <v>17</v>
      </c>
      <c r="C20" s="61"/>
      <c r="D20" s="61"/>
      <c r="E20" s="61"/>
      <c r="F20" s="61"/>
      <c r="G20" s="61"/>
      <c r="H20" s="61"/>
      <c r="I20" s="61"/>
      <c r="J20" s="61"/>
      <c r="K20" s="61"/>
      <c r="L20" s="61"/>
      <c r="M20" s="61"/>
      <c r="N20" s="61"/>
      <c r="O20" s="8"/>
    </row>
    <row r="21" spans="1:15" x14ac:dyDescent="0.25">
      <c r="A21" s="23" t="s">
        <v>4</v>
      </c>
      <c r="B21" s="61" t="s">
        <v>18</v>
      </c>
      <c r="C21" s="61"/>
      <c r="D21" s="61"/>
      <c r="E21" s="61"/>
      <c r="F21" s="61"/>
      <c r="G21" s="61"/>
      <c r="H21" s="61"/>
      <c r="I21" s="61"/>
      <c r="J21" s="61"/>
      <c r="K21" s="61"/>
      <c r="L21" s="61"/>
      <c r="M21" s="61"/>
      <c r="N21" s="61"/>
    </row>
    <row r="22" spans="1:15" ht="15" customHeight="1" x14ac:dyDescent="0.25">
      <c r="A22" s="9"/>
      <c r="B22" s="13"/>
      <c r="C22" s="13"/>
      <c r="D22" s="13"/>
      <c r="E22" s="13"/>
      <c r="F22" s="13"/>
      <c r="G22" s="13"/>
      <c r="H22" s="13"/>
      <c r="I22" s="13"/>
      <c r="J22" s="13"/>
      <c r="K22" s="13"/>
      <c r="L22" s="13"/>
      <c r="M22" s="13"/>
      <c r="N22" s="13"/>
      <c r="O22" s="8"/>
    </row>
    <row r="23" spans="1:15" ht="15" customHeight="1" x14ac:dyDescent="0.25">
      <c r="A23" s="33" t="s">
        <v>19</v>
      </c>
      <c r="B23" s="28"/>
      <c r="C23" s="28"/>
      <c r="D23" s="28"/>
      <c r="E23" s="28"/>
      <c r="F23" s="28"/>
      <c r="G23" s="28"/>
      <c r="H23" s="28"/>
      <c r="I23" s="28"/>
      <c r="J23" s="28"/>
      <c r="K23" s="28"/>
      <c r="L23" s="28"/>
      <c r="M23" s="28"/>
      <c r="N23" s="28"/>
      <c r="O23" s="8"/>
    </row>
    <row r="24" spans="1:15" ht="15" customHeight="1" x14ac:dyDescent="0.25">
      <c r="A24" s="33" t="s">
        <v>4</v>
      </c>
      <c r="B24" s="62" t="s">
        <v>20</v>
      </c>
      <c r="C24" s="62"/>
      <c r="D24" s="62"/>
      <c r="E24" s="62"/>
      <c r="F24" s="62"/>
      <c r="G24" s="62"/>
      <c r="H24" s="62"/>
      <c r="I24" s="62"/>
      <c r="J24" s="62"/>
      <c r="K24" s="62"/>
      <c r="L24" s="62"/>
      <c r="M24" s="62"/>
      <c r="N24" s="62"/>
      <c r="O24" s="8"/>
    </row>
    <row r="25" spans="1:15" ht="15" customHeight="1" x14ac:dyDescent="0.25">
      <c r="A25" s="9"/>
      <c r="B25" s="13"/>
      <c r="C25" s="13"/>
      <c r="D25" s="13"/>
      <c r="E25" s="13"/>
      <c r="F25" s="13"/>
      <c r="G25" s="13"/>
      <c r="H25" s="13"/>
      <c r="I25" s="13"/>
      <c r="J25" s="13"/>
      <c r="K25" s="13"/>
      <c r="L25" s="13"/>
      <c r="M25" s="13"/>
      <c r="N25" s="13"/>
      <c r="O25" s="8"/>
    </row>
    <row r="26" spans="1:15" ht="15" customHeight="1" x14ac:dyDescent="0.25">
      <c r="C26" s="13"/>
      <c r="D26" s="13"/>
      <c r="E26" s="13"/>
      <c r="F26" s="13"/>
      <c r="G26" s="13"/>
      <c r="H26" s="13"/>
      <c r="I26" s="13"/>
      <c r="J26" s="13"/>
      <c r="K26" s="13"/>
      <c r="L26" s="13"/>
      <c r="M26" s="13"/>
      <c r="N26" s="13"/>
      <c r="O26" s="8"/>
    </row>
    <row r="27" spans="1:15" ht="15" customHeight="1" x14ac:dyDescent="0.25">
      <c r="A27" s="18" t="s">
        <v>21</v>
      </c>
      <c r="B27" s="13"/>
      <c r="C27" s="13"/>
      <c r="D27" s="13"/>
      <c r="E27" s="18" t="s">
        <v>22</v>
      </c>
      <c r="F27" s="18"/>
      <c r="G27" s="18"/>
      <c r="H27" s="13"/>
      <c r="I27" s="13"/>
      <c r="J27" s="13"/>
      <c r="M27" s="13"/>
    </row>
    <row r="28" spans="1:15" ht="60.75" thickBot="1" x14ac:dyDescent="0.3">
      <c r="A28" s="43" t="s">
        <v>23</v>
      </c>
      <c r="B28" s="44" t="s">
        <v>24</v>
      </c>
      <c r="C28" s="44" t="s">
        <v>25</v>
      </c>
      <c r="E28" s="51" t="s">
        <v>26</v>
      </c>
      <c r="F28" s="51" t="s">
        <v>27</v>
      </c>
      <c r="G28" s="52" t="s">
        <v>28</v>
      </c>
      <c r="H28" s="51" t="s">
        <v>73</v>
      </c>
      <c r="I28" s="51" t="s">
        <v>74</v>
      </c>
      <c r="J28" s="51" t="s">
        <v>75</v>
      </c>
      <c r="M28" s="1"/>
    </row>
    <row r="29" spans="1:15" ht="15.75" thickBot="1" x14ac:dyDescent="0.3">
      <c r="A29" s="45" t="s">
        <v>29</v>
      </c>
      <c r="B29" s="46">
        <v>0</v>
      </c>
      <c r="C29" s="46">
        <v>0</v>
      </c>
      <c r="E29" s="71">
        <f>B29</f>
        <v>0</v>
      </c>
      <c r="F29" s="72"/>
      <c r="G29" s="73">
        <f>E29*(1-F29)</f>
        <v>0</v>
      </c>
      <c r="H29" s="74">
        <f>C29*6</f>
        <v>0</v>
      </c>
      <c r="I29" s="73">
        <f>G29+H29</f>
        <v>0</v>
      </c>
      <c r="J29" s="75">
        <f>G29+C29*8</f>
        <v>0</v>
      </c>
    </row>
    <row r="30" spans="1:15" x14ac:dyDescent="0.25">
      <c r="A30" s="47" t="s">
        <v>76</v>
      </c>
      <c r="B30" s="46">
        <v>0</v>
      </c>
      <c r="C30" s="46">
        <v>0</v>
      </c>
    </row>
    <row r="31" spans="1:15" x14ac:dyDescent="0.25">
      <c r="A31" s="47" t="s">
        <v>30</v>
      </c>
      <c r="B31" s="46">
        <v>0</v>
      </c>
      <c r="C31" s="46">
        <v>0</v>
      </c>
    </row>
    <row r="32" spans="1:15" ht="15.75" thickBot="1" x14ac:dyDescent="0.3">
      <c r="A32" s="47" t="s">
        <v>120</v>
      </c>
      <c r="B32" s="46">
        <v>0</v>
      </c>
      <c r="C32" s="46">
        <v>0</v>
      </c>
    </row>
    <row r="33" spans="1:12" ht="15.75" thickBot="1" x14ac:dyDescent="0.3">
      <c r="A33" s="45" t="s">
        <v>87</v>
      </c>
      <c r="B33" s="46">
        <v>0</v>
      </c>
      <c r="C33" s="46">
        <v>0</v>
      </c>
      <c r="E33" s="71">
        <f>B33</f>
        <v>0</v>
      </c>
      <c r="F33" s="72"/>
      <c r="G33" s="73">
        <f>E33*(1-F33)</f>
        <v>0</v>
      </c>
      <c r="H33" s="74">
        <f>C33*6</f>
        <v>0</v>
      </c>
      <c r="I33" s="73">
        <f>G33+H33</f>
        <v>0</v>
      </c>
      <c r="J33" s="75">
        <f>G33+C33*8</f>
        <v>0</v>
      </c>
    </row>
    <row r="34" spans="1:12" x14ac:dyDescent="0.25">
      <c r="A34" s="47" t="s">
        <v>88</v>
      </c>
      <c r="B34" s="46">
        <v>0</v>
      </c>
      <c r="C34" s="46">
        <v>0</v>
      </c>
    </row>
    <row r="35" spans="1:12" ht="15.75" thickBot="1" x14ac:dyDescent="0.3">
      <c r="A35" s="47" t="s">
        <v>121</v>
      </c>
      <c r="B35" s="46">
        <v>0</v>
      </c>
      <c r="C35" s="46">
        <v>0</v>
      </c>
      <c r="E35" s="1"/>
      <c r="F35" s="53"/>
      <c r="G35" s="1"/>
      <c r="H35" s="26"/>
      <c r="I35" s="1"/>
      <c r="J35" s="1"/>
    </row>
    <row r="36" spans="1:12" ht="15.75" thickBot="1" x14ac:dyDescent="0.3">
      <c r="A36" s="45" t="s">
        <v>90</v>
      </c>
      <c r="B36" s="46">
        <v>0</v>
      </c>
      <c r="C36" s="46">
        <v>0</v>
      </c>
      <c r="E36" s="71">
        <f>B36</f>
        <v>0</v>
      </c>
      <c r="F36" s="72"/>
      <c r="G36" s="73">
        <f>E36*(1-F36)</f>
        <v>0</v>
      </c>
      <c r="H36" s="74">
        <f>C36*6</f>
        <v>0</v>
      </c>
      <c r="I36" s="73">
        <f>G36+H36</f>
        <v>0</v>
      </c>
      <c r="J36" s="75">
        <f>G36+C36*8</f>
        <v>0</v>
      </c>
    </row>
    <row r="37" spans="1:12" x14ac:dyDescent="0.25">
      <c r="A37" s="47" t="s">
        <v>91</v>
      </c>
      <c r="B37" s="46">
        <v>0</v>
      </c>
      <c r="C37" s="46">
        <v>0</v>
      </c>
      <c r="E37" s="1"/>
      <c r="F37" s="53"/>
      <c r="G37" s="1"/>
      <c r="H37" s="26"/>
      <c r="I37" s="1"/>
      <c r="J37" s="1"/>
    </row>
    <row r="38" spans="1:12" ht="15.75" thickBot="1" x14ac:dyDescent="0.3">
      <c r="A38" s="47" t="s">
        <v>121</v>
      </c>
      <c r="B38" s="46">
        <v>0</v>
      </c>
      <c r="C38" s="46">
        <v>0</v>
      </c>
    </row>
    <row r="39" spans="1:12" ht="15.75" thickBot="1" x14ac:dyDescent="0.3">
      <c r="A39" s="45" t="s">
        <v>92</v>
      </c>
      <c r="B39" s="46">
        <v>0</v>
      </c>
      <c r="C39" s="46">
        <v>0</v>
      </c>
      <c r="E39" s="71">
        <f>B39</f>
        <v>0</v>
      </c>
      <c r="F39" s="72"/>
      <c r="G39" s="73">
        <f>E39*(1-F39)</f>
        <v>0</v>
      </c>
      <c r="H39" s="74">
        <f>C39*6</f>
        <v>0</v>
      </c>
      <c r="I39" s="73">
        <f>G39+H39</f>
        <v>0</v>
      </c>
      <c r="J39" s="75">
        <f>G39+C39*8</f>
        <v>0</v>
      </c>
    </row>
    <row r="40" spans="1:12" x14ac:dyDescent="0.25">
      <c r="A40" s="47" t="s">
        <v>93</v>
      </c>
      <c r="B40" s="46">
        <v>0</v>
      </c>
      <c r="C40" s="46">
        <v>0</v>
      </c>
    </row>
    <row r="41" spans="1:12" x14ac:dyDescent="0.25">
      <c r="A41" s="47" t="s">
        <v>121</v>
      </c>
      <c r="B41" s="46">
        <v>0</v>
      </c>
      <c r="C41" s="46">
        <v>0</v>
      </c>
    </row>
    <row r="42" spans="1:12" x14ac:dyDescent="0.25">
      <c r="A42" s="45" t="s">
        <v>94</v>
      </c>
      <c r="B42" s="46">
        <v>0</v>
      </c>
      <c r="C42" s="46">
        <v>0</v>
      </c>
    </row>
    <row r="43" spans="1:12" x14ac:dyDescent="0.25">
      <c r="A43" s="47" t="s">
        <v>95</v>
      </c>
      <c r="B43" s="46">
        <v>0</v>
      </c>
      <c r="C43" s="46">
        <v>0</v>
      </c>
      <c r="E43" s="17">
        <f>B43</f>
        <v>0</v>
      </c>
      <c r="F43" s="54"/>
      <c r="G43" s="17">
        <f>E43*(1-F43)</f>
        <v>0</v>
      </c>
      <c r="H43" s="25">
        <f>C43*6</f>
        <v>0</v>
      </c>
      <c r="I43" s="17">
        <f>G43+H43</f>
        <v>0</v>
      </c>
      <c r="J43" s="25">
        <f>G43+C42*8</f>
        <v>0</v>
      </c>
    </row>
    <row r="44" spans="1:12" x14ac:dyDescent="0.25">
      <c r="A44" s="47" t="s">
        <v>100</v>
      </c>
      <c r="B44" s="46">
        <v>0</v>
      </c>
      <c r="C44" s="46">
        <v>0</v>
      </c>
      <c r="E44" s="17">
        <f t="shared" ref="E44:E50" si="0">B44</f>
        <v>0</v>
      </c>
      <c r="F44" s="54"/>
      <c r="G44" s="17">
        <f t="shared" ref="G44:G50" si="1">E44*(1-F44)</f>
        <v>0</v>
      </c>
      <c r="H44" s="25">
        <f t="shared" ref="H44:H50" si="2">C44*6</f>
        <v>0</v>
      </c>
      <c r="I44" s="17">
        <f t="shared" ref="I44:I50" si="3">G44+H44</f>
        <v>0</v>
      </c>
      <c r="J44" s="25">
        <f t="shared" ref="J44:J50" si="4">G44+C43*8</f>
        <v>0</v>
      </c>
    </row>
    <row r="45" spans="1:12" x14ac:dyDescent="0.25">
      <c r="A45" s="47" t="s">
        <v>106</v>
      </c>
      <c r="B45" s="46">
        <v>0</v>
      </c>
      <c r="C45" s="46">
        <v>0</v>
      </c>
      <c r="E45" s="17">
        <f t="shared" si="0"/>
        <v>0</v>
      </c>
      <c r="F45" s="54"/>
      <c r="G45" s="17">
        <f t="shared" si="1"/>
        <v>0</v>
      </c>
      <c r="H45" s="25">
        <f t="shared" si="2"/>
        <v>0</v>
      </c>
      <c r="I45" s="17">
        <f t="shared" si="3"/>
        <v>0</v>
      </c>
      <c r="J45" s="25">
        <f t="shared" si="4"/>
        <v>0</v>
      </c>
      <c r="L45" s="1"/>
    </row>
    <row r="46" spans="1:12" x14ac:dyDescent="0.25">
      <c r="A46" s="47" t="s">
        <v>107</v>
      </c>
      <c r="B46" s="46">
        <v>0</v>
      </c>
      <c r="C46" s="46">
        <v>0</v>
      </c>
      <c r="E46" s="17">
        <f t="shared" si="0"/>
        <v>0</v>
      </c>
      <c r="F46" s="54"/>
      <c r="G46" s="17">
        <f t="shared" si="1"/>
        <v>0</v>
      </c>
      <c r="H46" s="25">
        <f t="shared" si="2"/>
        <v>0</v>
      </c>
      <c r="I46" s="17">
        <f t="shared" si="3"/>
        <v>0</v>
      </c>
      <c r="J46" s="25">
        <f t="shared" si="4"/>
        <v>0</v>
      </c>
    </row>
    <row r="47" spans="1:12" x14ac:dyDescent="0.25">
      <c r="A47" s="47" t="s">
        <v>108</v>
      </c>
      <c r="B47" s="46">
        <v>0</v>
      </c>
      <c r="C47" s="46">
        <v>0</v>
      </c>
      <c r="E47" s="17">
        <f t="shared" si="0"/>
        <v>0</v>
      </c>
      <c r="F47" s="54"/>
      <c r="G47" s="17">
        <f t="shared" si="1"/>
        <v>0</v>
      </c>
      <c r="H47" s="25">
        <f t="shared" si="2"/>
        <v>0</v>
      </c>
      <c r="I47" s="17">
        <f t="shared" si="3"/>
        <v>0</v>
      </c>
      <c r="J47" s="25">
        <f t="shared" si="4"/>
        <v>0</v>
      </c>
    </row>
    <row r="48" spans="1:12" x14ac:dyDescent="0.25">
      <c r="A48" s="47" t="s">
        <v>116</v>
      </c>
      <c r="B48" s="46">
        <v>0</v>
      </c>
      <c r="C48" s="46">
        <v>0</v>
      </c>
      <c r="E48" s="17">
        <f t="shared" si="0"/>
        <v>0</v>
      </c>
      <c r="F48" s="54"/>
      <c r="G48" s="17">
        <f t="shared" si="1"/>
        <v>0</v>
      </c>
      <c r="H48" s="25">
        <f t="shared" si="2"/>
        <v>0</v>
      </c>
      <c r="I48" s="17">
        <f t="shared" si="3"/>
        <v>0</v>
      </c>
      <c r="J48" s="25">
        <f t="shared" si="4"/>
        <v>0</v>
      </c>
    </row>
    <row r="49" spans="1:12" ht="15.75" thickBot="1" x14ac:dyDescent="0.3">
      <c r="A49" s="47" t="s">
        <v>110</v>
      </c>
      <c r="B49" s="46">
        <v>0</v>
      </c>
      <c r="C49" s="46">
        <v>0</v>
      </c>
      <c r="E49" s="76">
        <f t="shared" si="0"/>
        <v>0</v>
      </c>
      <c r="F49" s="77"/>
      <c r="G49" s="76">
        <f t="shared" si="1"/>
        <v>0</v>
      </c>
      <c r="H49" s="78">
        <f t="shared" si="2"/>
        <v>0</v>
      </c>
      <c r="I49" s="76">
        <f t="shared" si="3"/>
        <v>0</v>
      </c>
      <c r="J49" s="78">
        <f t="shared" si="4"/>
        <v>0</v>
      </c>
    </row>
    <row r="50" spans="1:12" ht="15.75" thickBot="1" x14ac:dyDescent="0.3">
      <c r="A50" s="45" t="s">
        <v>122</v>
      </c>
      <c r="B50" s="46">
        <v>0</v>
      </c>
      <c r="C50" s="46">
        <v>0</v>
      </c>
      <c r="E50" s="71">
        <f t="shared" si="0"/>
        <v>0</v>
      </c>
      <c r="F50" s="72"/>
      <c r="G50" s="73">
        <f t="shared" si="1"/>
        <v>0</v>
      </c>
      <c r="H50" s="74">
        <f t="shared" si="2"/>
        <v>0</v>
      </c>
      <c r="I50" s="73">
        <f t="shared" si="3"/>
        <v>0</v>
      </c>
      <c r="J50" s="75">
        <f t="shared" si="4"/>
        <v>0</v>
      </c>
      <c r="L50" s="1"/>
    </row>
    <row r="51" spans="1:12" ht="15.75" thickBot="1" x14ac:dyDescent="0.3">
      <c r="A51" s="47" t="s">
        <v>123</v>
      </c>
      <c r="B51" s="46">
        <v>0</v>
      </c>
      <c r="C51" s="46">
        <v>0</v>
      </c>
      <c r="E51" s="82"/>
      <c r="F51" s="82"/>
      <c r="G51" s="82"/>
      <c r="H51" s="82"/>
      <c r="I51" s="82"/>
      <c r="J51" s="82"/>
      <c r="L51" s="1"/>
    </row>
    <row r="52" spans="1:12" ht="20.25" thickTop="1" thickBot="1" x14ac:dyDescent="0.35">
      <c r="A52" s="45" t="s">
        <v>31</v>
      </c>
      <c r="B52" s="48">
        <v>0</v>
      </c>
      <c r="C52" s="48">
        <v>0</v>
      </c>
      <c r="H52" s="84" t="s">
        <v>125</v>
      </c>
      <c r="I52" s="83">
        <f>SUM(I29:I51)</f>
        <v>0</v>
      </c>
      <c r="L52" s="1"/>
    </row>
    <row r="53" spans="1:12" ht="19.5" customHeight="1" x14ac:dyDescent="0.25">
      <c r="H53" s="79" t="s">
        <v>126</v>
      </c>
      <c r="I53" s="79"/>
      <c r="J53" s="80">
        <f>SUM(J29:J51)</f>
        <v>0</v>
      </c>
    </row>
    <row r="54" spans="1:12" ht="15.75" thickBot="1" x14ac:dyDescent="0.3">
      <c r="H54" s="79"/>
      <c r="I54" s="79"/>
      <c r="J54" s="81"/>
    </row>
  </sheetData>
  <mergeCells count="18">
    <mergeCell ref="H53:I54"/>
    <mergeCell ref="J53:J54"/>
    <mergeCell ref="B3:N3"/>
    <mergeCell ref="B7:N7"/>
    <mergeCell ref="B6:N6"/>
    <mergeCell ref="B15:N15"/>
    <mergeCell ref="B24:N24"/>
    <mergeCell ref="B21:N21"/>
    <mergeCell ref="B13:N13"/>
    <mergeCell ref="B18:N18"/>
    <mergeCell ref="B8:N8"/>
    <mergeCell ref="B12:N12"/>
    <mergeCell ref="B9:N9"/>
    <mergeCell ref="B10:N10"/>
    <mergeCell ref="B19:N19"/>
    <mergeCell ref="B20:N20"/>
    <mergeCell ref="B14:N14"/>
    <mergeCell ref="B11:N11"/>
  </mergeCells>
  <conditionalFormatting sqref="J53 I52">
    <cfRule type="cellIs" dxfId="15" priority="3" operator="lessThan">
      <formula>#REF!</formula>
    </cfRule>
    <cfRule type="cellIs" dxfId="14" priority="4" operator="greaterThan">
      <formula>#REF!</formula>
    </cfRule>
  </conditionalFormatting>
  <pageMargins left="0.7" right="0.7" top="0.75" bottom="0.75" header="0.3" footer="0.3"/>
  <pageSetup paperSize="9" scale="67" fitToHeight="0"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61"/>
  <sheetViews>
    <sheetView zoomScale="90" zoomScaleNormal="90" workbookViewId="0">
      <pane ySplit="4" topLeftCell="A5" activePane="bottomLeft" state="frozen"/>
      <selection pane="bottomLeft" activeCell="D66" sqref="D66"/>
    </sheetView>
  </sheetViews>
  <sheetFormatPr defaultRowHeight="15" x14ac:dyDescent="0.25"/>
  <cols>
    <col min="1" max="1" width="20.85546875" customWidth="1"/>
    <col min="2" max="2" width="23.85546875" bestFit="1" customWidth="1"/>
    <col min="3" max="3" width="27.5703125" customWidth="1"/>
    <col min="4" max="4" width="58.42578125" customWidth="1"/>
    <col min="5" max="5" width="29" customWidth="1"/>
    <col min="6" max="6" width="15.85546875" customWidth="1"/>
    <col min="7" max="7" width="6.42578125" bestFit="1" customWidth="1"/>
    <col min="8" max="8" width="14.85546875" bestFit="1" customWidth="1"/>
    <col min="9" max="9" width="13.42578125" bestFit="1" customWidth="1"/>
    <col min="10" max="10" width="14.140625" bestFit="1" customWidth="1"/>
    <col min="11" max="11" width="8" bestFit="1" customWidth="1"/>
    <col min="12" max="12" width="12.42578125" bestFit="1" customWidth="1"/>
    <col min="13" max="13" width="4.5703125" bestFit="1" customWidth="1"/>
    <col min="14" max="14" width="13.85546875" style="28" bestFit="1" customWidth="1"/>
    <col min="15" max="15" width="6.42578125" bestFit="1" customWidth="1"/>
    <col min="16" max="16" width="14.85546875" bestFit="1" customWidth="1"/>
    <col min="17" max="17" width="13.42578125" bestFit="1" customWidth="1"/>
    <col min="18" max="18" width="10.5703125" bestFit="1" customWidth="1"/>
    <col min="19" max="19" width="8" bestFit="1" customWidth="1"/>
    <col min="20" max="20" width="15.42578125" customWidth="1"/>
    <col min="21" max="21" width="4.5703125" bestFit="1" customWidth="1"/>
    <col min="22" max="22" width="16" style="28" customWidth="1"/>
    <col min="23" max="24" width="11.85546875" bestFit="1" customWidth="1"/>
    <col min="25" max="25" width="12.5703125" bestFit="1" customWidth="1"/>
    <col min="26" max="28" width="10" bestFit="1" customWidth="1"/>
    <col min="29" max="29" width="10" customWidth="1"/>
  </cols>
  <sheetData>
    <row r="1" spans="1:24" ht="18.75" x14ac:dyDescent="0.3">
      <c r="A1" s="32" t="s">
        <v>32</v>
      </c>
      <c r="J1" t="s">
        <v>33</v>
      </c>
    </row>
    <row r="2" spans="1:24" x14ac:dyDescent="0.25">
      <c r="G2" s="63" t="s">
        <v>34</v>
      </c>
      <c r="H2" s="64"/>
      <c r="I2" s="64"/>
      <c r="J2" s="64"/>
      <c r="K2" s="64"/>
      <c r="L2" s="64"/>
      <c r="M2" s="64"/>
      <c r="N2" s="65"/>
      <c r="O2" s="63" t="s">
        <v>35</v>
      </c>
      <c r="P2" s="64"/>
      <c r="Q2" s="64"/>
      <c r="R2" s="64"/>
      <c r="S2" s="64"/>
      <c r="T2" s="64"/>
      <c r="U2" s="64"/>
      <c r="V2" s="65"/>
    </row>
    <row r="3" spans="1:24" x14ac:dyDescent="0.25">
      <c r="K3" s="56"/>
      <c r="S3" s="56"/>
      <c r="V3" s="31"/>
    </row>
    <row r="4" spans="1:24" ht="60" x14ac:dyDescent="0.25">
      <c r="A4" s="10" t="s">
        <v>36</v>
      </c>
      <c r="B4" s="10" t="s">
        <v>37</v>
      </c>
      <c r="C4" s="10" t="s">
        <v>38</v>
      </c>
      <c r="D4" s="10" t="s">
        <v>39</v>
      </c>
      <c r="E4" s="10" t="s">
        <v>40</v>
      </c>
      <c r="F4" s="10" t="s">
        <v>41</v>
      </c>
      <c r="G4" s="10" t="s">
        <v>42</v>
      </c>
      <c r="H4" s="10" t="s">
        <v>43</v>
      </c>
      <c r="I4" s="10" t="s">
        <v>44</v>
      </c>
      <c r="J4" s="10" t="s">
        <v>45</v>
      </c>
      <c r="K4" s="10" t="s">
        <v>46</v>
      </c>
      <c r="L4" s="10" t="s">
        <v>47</v>
      </c>
      <c r="M4" s="10" t="s">
        <v>48</v>
      </c>
      <c r="N4" s="29" t="s">
        <v>49</v>
      </c>
      <c r="O4" s="10" t="s">
        <v>42</v>
      </c>
      <c r="P4" s="10" t="s">
        <v>43</v>
      </c>
      <c r="Q4" s="34" t="s">
        <v>50</v>
      </c>
      <c r="R4" s="10" t="s">
        <v>43</v>
      </c>
      <c r="S4" s="10" t="s">
        <v>46</v>
      </c>
      <c r="T4" s="10" t="s">
        <v>51</v>
      </c>
      <c r="U4" s="10" t="s">
        <v>48</v>
      </c>
      <c r="V4" s="29" t="s">
        <v>52</v>
      </c>
    </row>
    <row r="5" spans="1:24" x14ac:dyDescent="0.25">
      <c r="A5" s="27" t="s">
        <v>29</v>
      </c>
      <c r="B5" s="27" t="s">
        <v>76</v>
      </c>
      <c r="C5" s="27" t="s">
        <v>77</v>
      </c>
      <c r="D5" s="36" t="s">
        <v>78</v>
      </c>
      <c r="E5" s="36" t="s">
        <v>79</v>
      </c>
      <c r="F5" s="36"/>
      <c r="G5" s="49"/>
      <c r="H5" s="2" t="s">
        <v>53</v>
      </c>
      <c r="I5" s="49"/>
      <c r="J5" s="3"/>
      <c r="K5" s="41"/>
      <c r="L5" s="3">
        <f t="shared" ref="L5:L60" si="0">I5*(1-K5)</f>
        <v>0</v>
      </c>
      <c r="M5" s="4">
        <v>0.21</v>
      </c>
      <c r="N5" s="30">
        <f t="shared" ref="N5:N60" si="1">L5*(1+M5)*G5</f>
        <v>0</v>
      </c>
      <c r="O5" s="12"/>
      <c r="P5" s="2" t="s">
        <v>53</v>
      </c>
      <c r="Q5" s="41"/>
      <c r="R5" s="2" t="s">
        <v>54</v>
      </c>
      <c r="S5" s="50">
        <v>0</v>
      </c>
      <c r="T5" s="3">
        <f t="shared" ref="T5:T60" si="2">Q5*(1-S5)</f>
        <v>0</v>
      </c>
      <c r="U5" s="4">
        <v>0.21</v>
      </c>
      <c r="V5" s="30">
        <f>O5*T5*(1+U5)</f>
        <v>0</v>
      </c>
      <c r="X5" s="1"/>
    </row>
    <row r="6" spans="1:24" x14ac:dyDescent="0.25">
      <c r="A6" s="27" t="s">
        <v>29</v>
      </c>
      <c r="B6" s="27" t="s">
        <v>76</v>
      </c>
      <c r="C6" s="27" t="s">
        <v>77</v>
      </c>
      <c r="D6" s="36" t="s">
        <v>78</v>
      </c>
      <c r="E6" s="36" t="s">
        <v>79</v>
      </c>
      <c r="F6" s="36"/>
      <c r="G6" s="49"/>
      <c r="H6" s="2" t="s">
        <v>53</v>
      </c>
      <c r="I6" s="49"/>
      <c r="J6" s="3"/>
      <c r="K6" s="41"/>
      <c r="L6" s="3">
        <f t="shared" si="0"/>
        <v>0</v>
      </c>
      <c r="M6" s="4">
        <v>0.21</v>
      </c>
      <c r="N6" s="30">
        <f t="shared" si="1"/>
        <v>0</v>
      </c>
      <c r="O6" s="12"/>
      <c r="P6" s="2" t="s">
        <v>53</v>
      </c>
      <c r="Q6" s="41"/>
      <c r="R6" s="2" t="s">
        <v>54</v>
      </c>
      <c r="S6" s="50">
        <v>0</v>
      </c>
      <c r="T6" s="3">
        <f t="shared" si="2"/>
        <v>0</v>
      </c>
      <c r="U6" s="4">
        <v>0.21</v>
      </c>
      <c r="V6" s="30">
        <f t="shared" ref="V6:V60" si="3">O6*T6*(1+U6)</f>
        <v>0</v>
      </c>
    </row>
    <row r="7" spans="1:24" x14ac:dyDescent="0.25">
      <c r="A7" s="27" t="s">
        <v>29</v>
      </c>
      <c r="B7" s="27" t="s">
        <v>76</v>
      </c>
      <c r="C7" s="27" t="s">
        <v>77</v>
      </c>
      <c r="D7" s="36" t="s">
        <v>78</v>
      </c>
      <c r="E7" s="36" t="s">
        <v>79</v>
      </c>
      <c r="F7" s="36"/>
      <c r="G7" s="49"/>
      <c r="H7" s="2" t="s">
        <v>53</v>
      </c>
      <c r="I7" s="49"/>
      <c r="J7" s="3"/>
      <c r="K7" s="41"/>
      <c r="L7" s="3">
        <f t="shared" si="0"/>
        <v>0</v>
      </c>
      <c r="M7" s="4">
        <v>0.21</v>
      </c>
      <c r="N7" s="30">
        <f t="shared" si="1"/>
        <v>0</v>
      </c>
      <c r="O7" s="12"/>
      <c r="P7" s="2" t="s">
        <v>53</v>
      </c>
      <c r="Q7" s="41"/>
      <c r="R7" s="2" t="s">
        <v>54</v>
      </c>
      <c r="S7" s="50">
        <v>0</v>
      </c>
      <c r="T7" s="3">
        <f t="shared" si="2"/>
        <v>0</v>
      </c>
      <c r="U7" s="4">
        <v>0.21</v>
      </c>
      <c r="V7" s="30">
        <f t="shared" si="3"/>
        <v>0</v>
      </c>
    </row>
    <row r="8" spans="1:24" x14ac:dyDescent="0.25">
      <c r="A8" s="27" t="s">
        <v>29</v>
      </c>
      <c r="B8" s="27" t="s">
        <v>76</v>
      </c>
      <c r="C8" s="27" t="s">
        <v>80</v>
      </c>
      <c r="D8" s="36" t="s">
        <v>81</v>
      </c>
      <c r="E8" s="36" t="s">
        <v>82</v>
      </c>
      <c r="F8" s="36"/>
      <c r="G8" s="49"/>
      <c r="H8" s="2" t="s">
        <v>53</v>
      </c>
      <c r="I8" s="49"/>
      <c r="J8" s="3"/>
      <c r="K8" s="41"/>
      <c r="L8" s="3">
        <f t="shared" si="0"/>
        <v>0</v>
      </c>
      <c r="M8" s="4">
        <v>0.21</v>
      </c>
      <c r="N8" s="30">
        <f t="shared" si="1"/>
        <v>0</v>
      </c>
      <c r="O8" s="12"/>
      <c r="P8" s="2" t="s">
        <v>53</v>
      </c>
      <c r="Q8" s="41"/>
      <c r="R8" s="2" t="s">
        <v>54</v>
      </c>
      <c r="S8" s="50">
        <v>0</v>
      </c>
      <c r="T8" s="3">
        <f t="shared" si="2"/>
        <v>0</v>
      </c>
      <c r="U8" s="4">
        <v>0.21</v>
      </c>
      <c r="V8" s="30">
        <f t="shared" si="3"/>
        <v>0</v>
      </c>
    </row>
    <row r="9" spans="1:24" x14ac:dyDescent="0.25">
      <c r="A9" s="27" t="s">
        <v>29</v>
      </c>
      <c r="B9" s="27" t="s">
        <v>76</v>
      </c>
      <c r="C9" s="27" t="s">
        <v>80</v>
      </c>
      <c r="D9" s="36" t="s">
        <v>81</v>
      </c>
      <c r="E9" s="36" t="s">
        <v>82</v>
      </c>
      <c r="F9" s="36"/>
      <c r="G9" s="49"/>
      <c r="H9" s="2" t="s">
        <v>53</v>
      </c>
      <c r="I9" s="49"/>
      <c r="J9" s="3"/>
      <c r="K9" s="41"/>
      <c r="L9" s="3">
        <f t="shared" si="0"/>
        <v>0</v>
      </c>
      <c r="M9" s="4">
        <v>0.21</v>
      </c>
      <c r="N9" s="30">
        <f t="shared" si="1"/>
        <v>0</v>
      </c>
      <c r="O9" s="12"/>
      <c r="P9" s="2" t="s">
        <v>53</v>
      </c>
      <c r="Q9" s="41"/>
      <c r="R9" s="2" t="s">
        <v>54</v>
      </c>
      <c r="S9" s="50">
        <v>0</v>
      </c>
      <c r="T9" s="3">
        <f t="shared" si="2"/>
        <v>0</v>
      </c>
      <c r="U9" s="4">
        <v>0.21</v>
      </c>
      <c r="V9" s="30">
        <f t="shared" si="3"/>
        <v>0</v>
      </c>
    </row>
    <row r="10" spans="1:24" x14ac:dyDescent="0.25">
      <c r="A10" s="27" t="s">
        <v>29</v>
      </c>
      <c r="B10" s="27" t="s">
        <v>76</v>
      </c>
      <c r="C10" s="27" t="s">
        <v>83</v>
      </c>
      <c r="D10" s="36" t="s">
        <v>81</v>
      </c>
      <c r="E10" s="36" t="s">
        <v>82</v>
      </c>
      <c r="F10" s="36"/>
      <c r="G10" s="49"/>
      <c r="H10" s="2" t="s">
        <v>53</v>
      </c>
      <c r="I10" s="49"/>
      <c r="J10" s="3"/>
      <c r="K10" s="41"/>
      <c r="L10" s="3">
        <f t="shared" si="0"/>
        <v>0</v>
      </c>
      <c r="M10" s="4">
        <v>0.21</v>
      </c>
      <c r="N10" s="30">
        <f t="shared" si="1"/>
        <v>0</v>
      </c>
      <c r="O10" s="12"/>
      <c r="P10" s="2" t="s">
        <v>53</v>
      </c>
      <c r="Q10" s="41"/>
      <c r="R10" s="2" t="s">
        <v>54</v>
      </c>
      <c r="S10" s="50">
        <v>0</v>
      </c>
      <c r="T10" s="3">
        <f t="shared" si="2"/>
        <v>0</v>
      </c>
      <c r="U10" s="4">
        <v>0.21</v>
      </c>
      <c r="V10" s="30">
        <f t="shared" si="3"/>
        <v>0</v>
      </c>
    </row>
    <row r="11" spans="1:24" x14ac:dyDescent="0.25">
      <c r="A11" s="27" t="s">
        <v>29</v>
      </c>
      <c r="B11" s="27" t="s">
        <v>76</v>
      </c>
      <c r="C11" s="27" t="s">
        <v>83</v>
      </c>
      <c r="D11" s="36" t="s">
        <v>81</v>
      </c>
      <c r="E11" s="36" t="s">
        <v>82</v>
      </c>
      <c r="F11" s="36"/>
      <c r="G11" s="49"/>
      <c r="H11" s="2" t="s">
        <v>53</v>
      </c>
      <c r="I11" s="49"/>
      <c r="J11" s="3"/>
      <c r="K11" s="41"/>
      <c r="L11" s="3">
        <f t="shared" si="0"/>
        <v>0</v>
      </c>
      <c r="M11" s="4">
        <v>0.21</v>
      </c>
      <c r="N11" s="30">
        <f t="shared" si="1"/>
        <v>0</v>
      </c>
      <c r="O11" s="12"/>
      <c r="P11" s="2" t="s">
        <v>53</v>
      </c>
      <c r="Q11" s="41"/>
      <c r="R11" s="2" t="s">
        <v>54</v>
      </c>
      <c r="S11" s="50">
        <v>0</v>
      </c>
      <c r="T11" s="3">
        <f t="shared" si="2"/>
        <v>0</v>
      </c>
      <c r="U11" s="4">
        <v>0.21</v>
      </c>
      <c r="V11" s="30">
        <f t="shared" si="3"/>
        <v>0</v>
      </c>
    </row>
    <row r="12" spans="1:24" x14ac:dyDescent="0.25">
      <c r="A12" s="27" t="s">
        <v>29</v>
      </c>
      <c r="B12" s="27" t="s">
        <v>76</v>
      </c>
      <c r="C12" s="27" t="s">
        <v>84</v>
      </c>
      <c r="D12" s="36" t="s">
        <v>81</v>
      </c>
      <c r="E12" s="36" t="s">
        <v>82</v>
      </c>
      <c r="F12" s="36"/>
      <c r="G12" s="49"/>
      <c r="H12" s="2" t="s">
        <v>53</v>
      </c>
      <c r="I12" s="49"/>
      <c r="J12" s="3"/>
      <c r="K12" s="41"/>
      <c r="L12" s="3">
        <f t="shared" si="0"/>
        <v>0</v>
      </c>
      <c r="M12" s="4">
        <v>0.21</v>
      </c>
      <c r="N12" s="30">
        <f t="shared" si="1"/>
        <v>0</v>
      </c>
      <c r="O12" s="12"/>
      <c r="P12" s="2" t="s">
        <v>53</v>
      </c>
      <c r="Q12" s="41"/>
      <c r="R12" s="2" t="s">
        <v>54</v>
      </c>
      <c r="S12" s="50">
        <v>0</v>
      </c>
      <c r="T12" s="3">
        <f t="shared" si="2"/>
        <v>0</v>
      </c>
      <c r="U12" s="4">
        <v>0.21</v>
      </c>
      <c r="V12" s="30">
        <f t="shared" si="3"/>
        <v>0</v>
      </c>
    </row>
    <row r="13" spans="1:24" x14ac:dyDescent="0.25">
      <c r="A13" s="27" t="s">
        <v>29</v>
      </c>
      <c r="B13" s="27" t="s">
        <v>76</v>
      </c>
      <c r="C13" s="27" t="s">
        <v>84</v>
      </c>
      <c r="D13" s="36" t="s">
        <v>81</v>
      </c>
      <c r="E13" s="36" t="s">
        <v>82</v>
      </c>
      <c r="F13" s="36"/>
      <c r="G13" s="49"/>
      <c r="H13" s="2" t="s">
        <v>53</v>
      </c>
      <c r="I13" s="49"/>
      <c r="J13" s="3"/>
      <c r="K13" s="41"/>
      <c r="L13" s="3">
        <f t="shared" si="0"/>
        <v>0</v>
      </c>
      <c r="M13" s="4">
        <v>0.21</v>
      </c>
      <c r="N13" s="30">
        <f t="shared" si="1"/>
        <v>0</v>
      </c>
      <c r="O13" s="12"/>
      <c r="P13" s="2" t="s">
        <v>53</v>
      </c>
      <c r="Q13" s="41"/>
      <c r="R13" s="2" t="s">
        <v>54</v>
      </c>
      <c r="S13" s="50">
        <v>0</v>
      </c>
      <c r="T13" s="3">
        <f t="shared" si="2"/>
        <v>0</v>
      </c>
      <c r="U13" s="4">
        <v>0.21</v>
      </c>
      <c r="V13" s="30">
        <f t="shared" si="3"/>
        <v>0</v>
      </c>
    </row>
    <row r="14" spans="1:24" x14ac:dyDescent="0.25">
      <c r="A14" s="27" t="s">
        <v>29</v>
      </c>
      <c r="B14" s="27" t="s">
        <v>30</v>
      </c>
      <c r="C14" s="66"/>
      <c r="D14" s="37" t="s">
        <v>85</v>
      </c>
      <c r="E14" s="36" t="s">
        <v>86</v>
      </c>
      <c r="F14" s="36"/>
      <c r="G14" s="49"/>
      <c r="H14" s="2" t="s">
        <v>53</v>
      </c>
      <c r="I14" s="49"/>
      <c r="J14" s="3"/>
      <c r="K14" s="41"/>
      <c r="L14" s="3">
        <f t="shared" si="0"/>
        <v>0</v>
      </c>
      <c r="M14" s="4">
        <v>0.21</v>
      </c>
      <c r="N14" s="30">
        <f t="shared" si="1"/>
        <v>0</v>
      </c>
      <c r="O14" s="12"/>
      <c r="P14" s="2" t="s">
        <v>53</v>
      </c>
      <c r="Q14" s="41"/>
      <c r="R14" s="2" t="s">
        <v>54</v>
      </c>
      <c r="S14" s="50">
        <v>0</v>
      </c>
      <c r="T14" s="3">
        <f t="shared" si="2"/>
        <v>0</v>
      </c>
      <c r="U14" s="4">
        <v>0.21</v>
      </c>
      <c r="V14" s="30">
        <f t="shared" si="3"/>
        <v>0</v>
      </c>
    </row>
    <row r="15" spans="1:24" x14ac:dyDescent="0.25">
      <c r="A15" s="27" t="s">
        <v>29</v>
      </c>
      <c r="B15" s="27" t="s">
        <v>30</v>
      </c>
      <c r="C15" s="66"/>
      <c r="D15" s="37" t="s">
        <v>85</v>
      </c>
      <c r="E15" s="36" t="s">
        <v>86</v>
      </c>
      <c r="F15" s="36"/>
      <c r="G15" s="49"/>
      <c r="H15" s="2" t="s">
        <v>53</v>
      </c>
      <c r="I15" s="49"/>
      <c r="J15" s="3"/>
      <c r="K15" s="41"/>
      <c r="L15" s="3">
        <f t="shared" si="0"/>
        <v>0</v>
      </c>
      <c r="M15" s="4">
        <v>0.21</v>
      </c>
      <c r="N15" s="30">
        <f t="shared" si="1"/>
        <v>0</v>
      </c>
      <c r="O15" s="12"/>
      <c r="P15" s="2" t="s">
        <v>53</v>
      </c>
      <c r="Q15" s="41"/>
      <c r="R15" s="2" t="s">
        <v>54</v>
      </c>
      <c r="S15" s="50">
        <v>0</v>
      </c>
      <c r="T15" s="3">
        <f t="shared" si="2"/>
        <v>0</v>
      </c>
      <c r="U15" s="4">
        <v>0.21</v>
      </c>
      <c r="V15" s="30">
        <f t="shared" si="3"/>
        <v>0</v>
      </c>
    </row>
    <row r="16" spans="1:24" x14ac:dyDescent="0.25">
      <c r="A16" s="27" t="s">
        <v>29</v>
      </c>
      <c r="B16" s="27" t="s">
        <v>30</v>
      </c>
      <c r="C16" s="66"/>
      <c r="D16" s="37" t="s">
        <v>85</v>
      </c>
      <c r="E16" s="36" t="s">
        <v>86</v>
      </c>
      <c r="F16" s="36"/>
      <c r="G16" s="49"/>
      <c r="H16" s="2" t="s">
        <v>53</v>
      </c>
      <c r="I16" s="49"/>
      <c r="J16" s="3"/>
      <c r="K16" s="41"/>
      <c r="L16" s="3">
        <f t="shared" si="0"/>
        <v>0</v>
      </c>
      <c r="M16" s="4">
        <v>0.21</v>
      </c>
      <c r="N16" s="30">
        <f t="shared" si="1"/>
        <v>0</v>
      </c>
      <c r="O16" s="12"/>
      <c r="P16" s="2" t="s">
        <v>53</v>
      </c>
      <c r="Q16" s="41"/>
      <c r="R16" s="2" t="s">
        <v>54</v>
      </c>
      <c r="S16" s="50">
        <v>0</v>
      </c>
      <c r="T16" s="3">
        <f t="shared" si="2"/>
        <v>0</v>
      </c>
      <c r="U16" s="4">
        <v>0.21</v>
      </c>
      <c r="V16" s="30">
        <f t="shared" si="3"/>
        <v>0</v>
      </c>
    </row>
    <row r="17" spans="1:22" x14ac:dyDescent="0.25">
      <c r="A17" s="27" t="s">
        <v>29</v>
      </c>
      <c r="B17" s="27" t="s">
        <v>30</v>
      </c>
      <c r="C17" s="66"/>
      <c r="D17" s="37" t="s">
        <v>85</v>
      </c>
      <c r="E17" s="36" t="s">
        <v>86</v>
      </c>
      <c r="F17" s="36"/>
      <c r="G17" s="49"/>
      <c r="H17" s="2" t="s">
        <v>53</v>
      </c>
      <c r="I17" s="49"/>
      <c r="J17" s="3"/>
      <c r="K17" s="41"/>
      <c r="L17" s="3">
        <f t="shared" si="0"/>
        <v>0</v>
      </c>
      <c r="M17" s="4">
        <v>0.21</v>
      </c>
      <c r="N17" s="30">
        <f t="shared" si="1"/>
        <v>0</v>
      </c>
      <c r="O17" s="12"/>
      <c r="P17" s="2" t="s">
        <v>53</v>
      </c>
      <c r="Q17" s="41"/>
      <c r="R17" s="2" t="s">
        <v>54</v>
      </c>
      <c r="S17" s="50">
        <v>0</v>
      </c>
      <c r="T17" s="3">
        <f t="shared" si="2"/>
        <v>0</v>
      </c>
      <c r="U17" s="4">
        <v>0.21</v>
      </c>
      <c r="V17" s="30">
        <f t="shared" si="3"/>
        <v>0</v>
      </c>
    </row>
    <row r="18" spans="1:22" x14ac:dyDescent="0.25">
      <c r="A18" s="27" t="s">
        <v>29</v>
      </c>
      <c r="B18" s="27" t="s">
        <v>30</v>
      </c>
      <c r="C18" s="66"/>
      <c r="D18" s="37" t="s">
        <v>85</v>
      </c>
      <c r="E18" s="36" t="s">
        <v>86</v>
      </c>
      <c r="F18" s="36"/>
      <c r="G18" s="49"/>
      <c r="H18" s="2" t="s">
        <v>53</v>
      </c>
      <c r="I18" s="49"/>
      <c r="J18" s="3"/>
      <c r="K18" s="41"/>
      <c r="L18" s="3">
        <f t="shared" si="0"/>
        <v>0</v>
      </c>
      <c r="M18" s="4">
        <v>0.21</v>
      </c>
      <c r="N18" s="30">
        <f t="shared" si="1"/>
        <v>0</v>
      </c>
      <c r="O18" s="12"/>
      <c r="P18" s="2" t="s">
        <v>53</v>
      </c>
      <c r="Q18" s="41"/>
      <c r="R18" s="2" t="s">
        <v>54</v>
      </c>
      <c r="S18" s="50">
        <v>0</v>
      </c>
      <c r="T18" s="3">
        <f t="shared" si="2"/>
        <v>0</v>
      </c>
      <c r="U18" s="4">
        <v>0.21</v>
      </c>
      <c r="V18" s="30">
        <f t="shared" si="3"/>
        <v>0</v>
      </c>
    </row>
    <row r="19" spans="1:22" x14ac:dyDescent="0.25">
      <c r="A19" s="27" t="s">
        <v>29</v>
      </c>
      <c r="B19" s="27" t="s">
        <v>120</v>
      </c>
      <c r="C19" s="66"/>
      <c r="D19" s="36" t="s">
        <v>81</v>
      </c>
      <c r="E19" s="36" t="s">
        <v>82</v>
      </c>
      <c r="F19" s="36"/>
      <c r="G19" s="49"/>
      <c r="H19" s="2" t="s">
        <v>53</v>
      </c>
      <c r="I19" s="49"/>
      <c r="J19" s="3"/>
      <c r="K19" s="41"/>
      <c r="L19" s="3">
        <f t="shared" ref="L19:L20" si="4">I19*(1-K19)</f>
        <v>0</v>
      </c>
      <c r="M19" s="4">
        <v>0.21</v>
      </c>
      <c r="N19" s="30">
        <f t="shared" ref="N19:N20" si="5">L19*(1+M19)*G19</f>
        <v>0</v>
      </c>
      <c r="O19" s="12"/>
      <c r="P19" s="2" t="s">
        <v>53</v>
      </c>
      <c r="Q19" s="41"/>
      <c r="R19" s="2" t="s">
        <v>54</v>
      </c>
      <c r="S19" s="50">
        <v>0</v>
      </c>
      <c r="T19" s="3">
        <f t="shared" ref="T19:T20" si="6">Q19*(1-S19)</f>
        <v>0</v>
      </c>
      <c r="U19" s="4">
        <v>0.21</v>
      </c>
      <c r="V19" s="30">
        <f t="shared" ref="V19:V20" si="7">O19*T19*(1+U19)</f>
        <v>0</v>
      </c>
    </row>
    <row r="20" spans="1:22" x14ac:dyDescent="0.25">
      <c r="A20" s="27" t="s">
        <v>29</v>
      </c>
      <c r="B20" s="27" t="s">
        <v>120</v>
      </c>
      <c r="C20" s="66"/>
      <c r="D20" s="36" t="s">
        <v>81</v>
      </c>
      <c r="E20" s="36" t="s">
        <v>82</v>
      </c>
      <c r="F20" s="36"/>
      <c r="G20" s="49"/>
      <c r="H20" s="2" t="s">
        <v>53</v>
      </c>
      <c r="I20" s="49"/>
      <c r="J20" s="3"/>
      <c r="K20" s="41"/>
      <c r="L20" s="3">
        <f t="shared" si="4"/>
        <v>0</v>
      </c>
      <c r="M20" s="4">
        <v>0.21</v>
      </c>
      <c r="N20" s="30">
        <f t="shared" si="5"/>
        <v>0</v>
      </c>
      <c r="O20" s="12"/>
      <c r="P20" s="2" t="s">
        <v>53</v>
      </c>
      <c r="Q20" s="41"/>
      <c r="R20" s="2" t="s">
        <v>54</v>
      </c>
      <c r="S20" s="50">
        <v>0</v>
      </c>
      <c r="T20" s="3">
        <f t="shared" si="6"/>
        <v>0</v>
      </c>
      <c r="U20" s="4">
        <v>0.21</v>
      </c>
      <c r="V20" s="30">
        <f t="shared" si="7"/>
        <v>0</v>
      </c>
    </row>
    <row r="21" spans="1:22" ht="45" x14ac:dyDescent="0.25">
      <c r="A21" s="27" t="s">
        <v>87</v>
      </c>
      <c r="B21" s="27" t="s">
        <v>88</v>
      </c>
      <c r="C21" s="66" t="s">
        <v>124</v>
      </c>
      <c r="D21" s="36" t="s">
        <v>124</v>
      </c>
      <c r="E21" s="67" t="s">
        <v>89</v>
      </c>
      <c r="F21" s="36"/>
      <c r="G21" s="49"/>
      <c r="H21" s="2" t="s">
        <v>53</v>
      </c>
      <c r="I21" s="49"/>
      <c r="J21" s="3"/>
      <c r="K21" s="41"/>
      <c r="L21" s="3">
        <f t="shared" si="0"/>
        <v>0</v>
      </c>
      <c r="M21" s="4">
        <v>0.21</v>
      </c>
      <c r="N21" s="30">
        <f t="shared" si="1"/>
        <v>0</v>
      </c>
      <c r="O21" s="12"/>
      <c r="P21" s="2" t="s">
        <v>53</v>
      </c>
      <c r="Q21" s="41"/>
      <c r="R21" s="2" t="s">
        <v>54</v>
      </c>
      <c r="S21" s="50">
        <v>0</v>
      </c>
      <c r="T21" s="3">
        <f t="shared" si="2"/>
        <v>0</v>
      </c>
      <c r="U21" s="4">
        <v>0.21</v>
      </c>
      <c r="V21" s="30">
        <f t="shared" si="3"/>
        <v>0</v>
      </c>
    </row>
    <row r="22" spans="1:22" x14ac:dyDescent="0.25">
      <c r="A22" s="27" t="s">
        <v>87</v>
      </c>
      <c r="B22" s="27" t="s">
        <v>121</v>
      </c>
      <c r="C22" s="66"/>
      <c r="D22" s="36" t="s">
        <v>81</v>
      </c>
      <c r="E22" s="36" t="s">
        <v>82</v>
      </c>
      <c r="F22" s="36"/>
      <c r="G22" s="49"/>
      <c r="H22" s="2" t="s">
        <v>53</v>
      </c>
      <c r="I22" s="49"/>
      <c r="J22" s="3"/>
      <c r="K22" s="41"/>
      <c r="L22" s="3">
        <f t="shared" ref="L22:L23" si="8">I22*(1-K22)</f>
        <v>0</v>
      </c>
      <c r="M22" s="4">
        <v>0.21</v>
      </c>
      <c r="N22" s="30">
        <f t="shared" ref="N22:N23" si="9">L22*(1+M22)*G22</f>
        <v>0</v>
      </c>
      <c r="O22" s="12"/>
      <c r="P22" s="2" t="s">
        <v>53</v>
      </c>
      <c r="Q22" s="41"/>
      <c r="R22" s="2" t="s">
        <v>54</v>
      </c>
      <c r="S22" s="50">
        <v>0</v>
      </c>
      <c r="T22" s="3">
        <f t="shared" ref="T22:T23" si="10">Q22*(1-S22)</f>
        <v>0</v>
      </c>
      <c r="U22" s="4">
        <v>0.21</v>
      </c>
      <c r="V22" s="30">
        <f t="shared" ref="V22:V23" si="11">O22*T22*(1+U22)</f>
        <v>0</v>
      </c>
    </row>
    <row r="23" spans="1:22" x14ac:dyDescent="0.25">
      <c r="A23" s="27" t="s">
        <v>87</v>
      </c>
      <c r="B23" s="27" t="s">
        <v>121</v>
      </c>
      <c r="C23" s="66"/>
      <c r="D23" s="36" t="s">
        <v>81</v>
      </c>
      <c r="E23" s="36" t="s">
        <v>82</v>
      </c>
      <c r="F23" s="36"/>
      <c r="G23" s="49"/>
      <c r="H23" s="2" t="s">
        <v>53</v>
      </c>
      <c r="I23" s="49"/>
      <c r="J23" s="3"/>
      <c r="K23" s="41"/>
      <c r="L23" s="3">
        <f t="shared" si="8"/>
        <v>0</v>
      </c>
      <c r="M23" s="4">
        <v>0.21</v>
      </c>
      <c r="N23" s="30">
        <f t="shared" si="9"/>
        <v>0</v>
      </c>
      <c r="O23" s="12"/>
      <c r="P23" s="2" t="s">
        <v>53</v>
      </c>
      <c r="Q23" s="41"/>
      <c r="R23" s="2" t="s">
        <v>54</v>
      </c>
      <c r="S23" s="50">
        <v>0</v>
      </c>
      <c r="T23" s="3">
        <f t="shared" si="10"/>
        <v>0</v>
      </c>
      <c r="U23" s="4">
        <v>0.21</v>
      </c>
      <c r="V23" s="30">
        <f t="shared" si="11"/>
        <v>0</v>
      </c>
    </row>
    <row r="24" spans="1:22" x14ac:dyDescent="0.25">
      <c r="A24" s="27" t="s">
        <v>90</v>
      </c>
      <c r="B24" s="27" t="s">
        <v>91</v>
      </c>
      <c r="C24" s="66"/>
      <c r="D24" s="36" t="s">
        <v>81</v>
      </c>
      <c r="E24" s="36" t="s">
        <v>82</v>
      </c>
      <c r="F24" s="36"/>
      <c r="G24" s="49"/>
      <c r="H24" s="2" t="s">
        <v>53</v>
      </c>
      <c r="I24" s="49"/>
      <c r="J24" s="3"/>
      <c r="K24" s="41"/>
      <c r="L24" s="3">
        <f t="shared" si="0"/>
        <v>0</v>
      </c>
      <c r="M24" s="4">
        <v>0.21</v>
      </c>
      <c r="N24" s="30">
        <f t="shared" si="1"/>
        <v>0</v>
      </c>
      <c r="O24" s="12"/>
      <c r="P24" s="2" t="s">
        <v>53</v>
      </c>
      <c r="Q24" s="41"/>
      <c r="R24" s="2" t="s">
        <v>54</v>
      </c>
      <c r="S24" s="50">
        <v>0</v>
      </c>
      <c r="T24" s="3">
        <f t="shared" si="2"/>
        <v>0</v>
      </c>
      <c r="U24" s="4">
        <v>0.21</v>
      </c>
      <c r="V24" s="30">
        <f t="shared" si="3"/>
        <v>0</v>
      </c>
    </row>
    <row r="25" spans="1:22" x14ac:dyDescent="0.25">
      <c r="A25" s="27" t="s">
        <v>90</v>
      </c>
      <c r="B25" s="27" t="s">
        <v>121</v>
      </c>
      <c r="C25" s="66"/>
      <c r="D25" s="36" t="s">
        <v>81</v>
      </c>
      <c r="E25" s="36" t="s">
        <v>82</v>
      </c>
      <c r="F25" s="36"/>
      <c r="G25" s="49"/>
      <c r="H25" s="2" t="s">
        <v>53</v>
      </c>
      <c r="I25" s="49"/>
      <c r="J25" s="3"/>
      <c r="K25" s="41"/>
      <c r="L25" s="3">
        <f t="shared" ref="L25:L26" si="12">I25*(1-K25)</f>
        <v>0</v>
      </c>
      <c r="M25" s="4">
        <v>0.21</v>
      </c>
      <c r="N25" s="30">
        <f t="shared" ref="N25:N26" si="13">L25*(1+M25)*G25</f>
        <v>0</v>
      </c>
      <c r="O25" s="12"/>
      <c r="P25" s="2" t="s">
        <v>53</v>
      </c>
      <c r="Q25" s="41"/>
      <c r="R25" s="2" t="s">
        <v>54</v>
      </c>
      <c r="S25" s="50">
        <v>0</v>
      </c>
      <c r="T25" s="3">
        <f t="shared" ref="T25:T26" si="14">Q25*(1-S25)</f>
        <v>0</v>
      </c>
      <c r="U25" s="4">
        <v>0.21</v>
      </c>
      <c r="V25" s="30">
        <f t="shared" ref="V25:V26" si="15">O25*T25*(1+U25)</f>
        <v>0</v>
      </c>
    </row>
    <row r="26" spans="1:22" x14ac:dyDescent="0.25">
      <c r="A26" s="27" t="s">
        <v>90</v>
      </c>
      <c r="B26" s="27" t="s">
        <v>121</v>
      </c>
      <c r="C26" s="66"/>
      <c r="D26" s="36" t="s">
        <v>81</v>
      </c>
      <c r="E26" s="36" t="s">
        <v>82</v>
      </c>
      <c r="F26" s="36"/>
      <c r="G26" s="49"/>
      <c r="H26" s="2" t="s">
        <v>53</v>
      </c>
      <c r="I26" s="49"/>
      <c r="J26" s="3"/>
      <c r="K26" s="41"/>
      <c r="L26" s="3">
        <f t="shared" si="12"/>
        <v>0</v>
      </c>
      <c r="M26" s="4">
        <v>0.21</v>
      </c>
      <c r="N26" s="30">
        <f t="shared" si="13"/>
        <v>0</v>
      </c>
      <c r="O26" s="12"/>
      <c r="P26" s="2" t="s">
        <v>53</v>
      </c>
      <c r="Q26" s="41"/>
      <c r="R26" s="2" t="s">
        <v>54</v>
      </c>
      <c r="S26" s="50">
        <v>0</v>
      </c>
      <c r="T26" s="3">
        <f t="shared" si="14"/>
        <v>0</v>
      </c>
      <c r="U26" s="4">
        <v>0.21</v>
      </c>
      <c r="V26" s="30">
        <f t="shared" si="15"/>
        <v>0</v>
      </c>
    </row>
    <row r="27" spans="1:22" x14ac:dyDescent="0.25">
      <c r="A27" s="27" t="s">
        <v>92</v>
      </c>
      <c r="B27" s="27" t="s">
        <v>93</v>
      </c>
      <c r="C27" s="66"/>
      <c r="D27" s="36" t="s">
        <v>81</v>
      </c>
      <c r="E27" s="36" t="s">
        <v>82</v>
      </c>
      <c r="F27" s="36"/>
      <c r="G27" s="49"/>
      <c r="H27" s="2" t="s">
        <v>53</v>
      </c>
      <c r="I27" s="49"/>
      <c r="J27" s="3"/>
      <c r="K27" s="41"/>
      <c r="L27" s="3">
        <f t="shared" si="0"/>
        <v>0</v>
      </c>
      <c r="M27" s="4">
        <v>0.21</v>
      </c>
      <c r="N27" s="30">
        <f t="shared" si="1"/>
        <v>0</v>
      </c>
      <c r="O27" s="12"/>
      <c r="P27" s="2" t="s">
        <v>53</v>
      </c>
      <c r="Q27" s="41"/>
      <c r="R27" s="2" t="s">
        <v>54</v>
      </c>
      <c r="S27" s="50">
        <v>0</v>
      </c>
      <c r="T27" s="3">
        <f t="shared" si="2"/>
        <v>0</v>
      </c>
      <c r="U27" s="4">
        <v>0.21</v>
      </c>
      <c r="V27" s="30">
        <f t="shared" si="3"/>
        <v>0</v>
      </c>
    </row>
    <row r="28" spans="1:22" x14ac:dyDescent="0.25">
      <c r="A28" s="27" t="s">
        <v>92</v>
      </c>
      <c r="B28" s="27" t="s">
        <v>93</v>
      </c>
      <c r="C28" s="66"/>
      <c r="D28" s="36" t="s">
        <v>81</v>
      </c>
      <c r="E28" s="36" t="s">
        <v>82</v>
      </c>
      <c r="F28" s="36"/>
      <c r="G28" s="49"/>
      <c r="H28" s="2" t="s">
        <v>53</v>
      </c>
      <c r="I28" s="49"/>
      <c r="J28" s="3"/>
      <c r="K28" s="41"/>
      <c r="L28" s="3">
        <f t="shared" si="0"/>
        <v>0</v>
      </c>
      <c r="M28" s="4">
        <v>0.21</v>
      </c>
      <c r="N28" s="30">
        <f t="shared" si="1"/>
        <v>0</v>
      </c>
      <c r="O28" s="12"/>
      <c r="P28" s="2" t="s">
        <v>53</v>
      </c>
      <c r="Q28" s="41"/>
      <c r="R28" s="2" t="s">
        <v>54</v>
      </c>
      <c r="S28" s="50">
        <v>0</v>
      </c>
      <c r="T28" s="3">
        <f t="shared" si="2"/>
        <v>0</v>
      </c>
      <c r="U28" s="4">
        <v>0.21</v>
      </c>
      <c r="V28" s="30">
        <f t="shared" si="3"/>
        <v>0</v>
      </c>
    </row>
    <row r="29" spans="1:22" x14ac:dyDescent="0.25">
      <c r="A29" s="27" t="s">
        <v>92</v>
      </c>
      <c r="B29" s="27" t="s">
        <v>121</v>
      </c>
      <c r="C29" s="66"/>
      <c r="D29" s="36" t="s">
        <v>81</v>
      </c>
      <c r="E29" s="36" t="s">
        <v>82</v>
      </c>
      <c r="F29" s="36"/>
      <c r="G29" s="49"/>
      <c r="H29" s="2" t="s">
        <v>53</v>
      </c>
      <c r="I29" s="49"/>
      <c r="J29" s="3"/>
      <c r="K29" s="41"/>
      <c r="L29" s="3">
        <f t="shared" ref="L29:L30" si="16">I29*(1-K29)</f>
        <v>0</v>
      </c>
      <c r="M29" s="4">
        <v>0.21</v>
      </c>
      <c r="N29" s="30">
        <f t="shared" ref="N29:N30" si="17">L29*(1+M29)*G29</f>
        <v>0</v>
      </c>
      <c r="O29" s="12"/>
      <c r="P29" s="2" t="s">
        <v>53</v>
      </c>
      <c r="Q29" s="41"/>
      <c r="R29" s="2" t="s">
        <v>54</v>
      </c>
      <c r="S29" s="50">
        <v>0</v>
      </c>
      <c r="T29" s="3">
        <f t="shared" ref="T29:T30" si="18">Q29*(1-S29)</f>
        <v>0</v>
      </c>
      <c r="U29" s="4">
        <v>0.21</v>
      </c>
      <c r="V29" s="30">
        <f t="shared" ref="V29:V30" si="19">O29*T29*(1+U29)</f>
        <v>0</v>
      </c>
    </row>
    <row r="30" spans="1:22" x14ac:dyDescent="0.25">
      <c r="A30" s="27" t="s">
        <v>92</v>
      </c>
      <c r="B30" s="27" t="s">
        <v>121</v>
      </c>
      <c r="C30" s="66"/>
      <c r="D30" s="36" t="s">
        <v>81</v>
      </c>
      <c r="E30" s="36" t="s">
        <v>82</v>
      </c>
      <c r="F30" s="36"/>
      <c r="G30" s="49"/>
      <c r="H30" s="2" t="s">
        <v>53</v>
      </c>
      <c r="I30" s="49"/>
      <c r="J30" s="3"/>
      <c r="K30" s="41"/>
      <c r="L30" s="3">
        <f t="shared" si="16"/>
        <v>0</v>
      </c>
      <c r="M30" s="4">
        <v>0.21</v>
      </c>
      <c r="N30" s="30">
        <f t="shared" si="17"/>
        <v>0</v>
      </c>
      <c r="O30" s="12"/>
      <c r="P30" s="2" t="s">
        <v>53</v>
      </c>
      <c r="Q30" s="41"/>
      <c r="R30" s="2" t="s">
        <v>54</v>
      </c>
      <c r="S30" s="50">
        <v>0</v>
      </c>
      <c r="T30" s="3">
        <f t="shared" si="18"/>
        <v>0</v>
      </c>
      <c r="U30" s="4">
        <v>0.21</v>
      </c>
      <c r="V30" s="30">
        <f t="shared" si="19"/>
        <v>0</v>
      </c>
    </row>
    <row r="31" spans="1:22" x14ac:dyDescent="0.25">
      <c r="A31" s="27" t="s">
        <v>94</v>
      </c>
      <c r="B31" s="27" t="s">
        <v>95</v>
      </c>
      <c r="C31" s="68" t="s">
        <v>96</v>
      </c>
      <c r="D31" s="36" t="s">
        <v>97</v>
      </c>
      <c r="E31" s="36" t="s">
        <v>98</v>
      </c>
      <c r="F31" s="36"/>
      <c r="G31" s="49"/>
      <c r="H31" s="2" t="s">
        <v>53</v>
      </c>
      <c r="I31" s="49"/>
      <c r="J31" s="3"/>
      <c r="K31" s="41"/>
      <c r="L31" s="3">
        <f t="shared" si="0"/>
        <v>0</v>
      </c>
      <c r="M31" s="4">
        <v>0.21</v>
      </c>
      <c r="N31" s="30">
        <f t="shared" si="1"/>
        <v>0</v>
      </c>
      <c r="O31" s="12"/>
      <c r="P31" s="2" t="s">
        <v>53</v>
      </c>
      <c r="Q31" s="41"/>
      <c r="R31" s="2" t="s">
        <v>54</v>
      </c>
      <c r="S31" s="50">
        <v>0</v>
      </c>
      <c r="T31" s="3">
        <f t="shared" si="2"/>
        <v>0</v>
      </c>
      <c r="U31" s="4">
        <v>0.21</v>
      </c>
      <c r="V31" s="30">
        <f t="shared" si="3"/>
        <v>0</v>
      </c>
    </row>
    <row r="32" spans="1:22" x14ac:dyDescent="0.25">
      <c r="A32" s="27" t="s">
        <v>94</v>
      </c>
      <c r="B32" s="27" t="s">
        <v>95</v>
      </c>
      <c r="C32" s="69" t="s">
        <v>96</v>
      </c>
      <c r="D32" s="36" t="s">
        <v>99</v>
      </c>
      <c r="E32" s="36" t="s">
        <v>98</v>
      </c>
      <c r="F32" s="36"/>
      <c r="G32" s="49"/>
      <c r="H32" s="2" t="s">
        <v>53</v>
      </c>
      <c r="I32" s="49"/>
      <c r="J32" s="3"/>
      <c r="K32" s="41"/>
      <c r="L32" s="3">
        <f t="shared" si="0"/>
        <v>0</v>
      </c>
      <c r="M32" s="4">
        <v>0.21</v>
      </c>
      <c r="N32" s="30">
        <f t="shared" si="1"/>
        <v>0</v>
      </c>
      <c r="O32" s="12"/>
      <c r="P32" s="2" t="s">
        <v>53</v>
      </c>
      <c r="Q32" s="41"/>
      <c r="R32" s="2" t="s">
        <v>54</v>
      </c>
      <c r="S32" s="50">
        <v>0</v>
      </c>
      <c r="T32" s="3">
        <f t="shared" si="2"/>
        <v>0</v>
      </c>
      <c r="U32" s="4">
        <v>0.21</v>
      </c>
      <c r="V32" s="30">
        <f t="shared" si="3"/>
        <v>0</v>
      </c>
    </row>
    <row r="33" spans="1:26" x14ac:dyDescent="0.25">
      <c r="A33" s="27" t="s">
        <v>94</v>
      </c>
      <c r="B33" s="27" t="s">
        <v>100</v>
      </c>
      <c r="C33" s="68" t="s">
        <v>101</v>
      </c>
      <c r="D33" s="36" t="s">
        <v>97</v>
      </c>
      <c r="E33" s="36" t="s">
        <v>98</v>
      </c>
      <c r="F33" s="36"/>
      <c r="G33" s="49"/>
      <c r="H33" s="2" t="s">
        <v>53</v>
      </c>
      <c r="I33" s="49"/>
      <c r="J33" s="3"/>
      <c r="K33" s="41"/>
      <c r="L33" s="3">
        <f t="shared" si="0"/>
        <v>0</v>
      </c>
      <c r="M33" s="4">
        <v>0.21</v>
      </c>
      <c r="N33" s="30">
        <f t="shared" si="1"/>
        <v>0</v>
      </c>
      <c r="O33" s="12"/>
      <c r="P33" s="2" t="s">
        <v>53</v>
      </c>
      <c r="Q33" s="41"/>
      <c r="R33" s="2" t="s">
        <v>54</v>
      </c>
      <c r="S33" s="50">
        <v>0</v>
      </c>
      <c r="T33" s="3">
        <f t="shared" si="2"/>
        <v>0</v>
      </c>
      <c r="U33" s="4">
        <v>0.21</v>
      </c>
      <c r="V33" s="30">
        <f t="shared" si="3"/>
        <v>0</v>
      </c>
    </row>
    <row r="34" spans="1:26" x14ac:dyDescent="0.25">
      <c r="A34" s="27" t="s">
        <v>94</v>
      </c>
      <c r="B34" s="27" t="s">
        <v>100</v>
      </c>
      <c r="C34" s="68" t="s">
        <v>101</v>
      </c>
      <c r="D34" s="36" t="s">
        <v>99</v>
      </c>
      <c r="E34" s="36" t="s">
        <v>98</v>
      </c>
      <c r="F34" s="36"/>
      <c r="G34" s="49"/>
      <c r="H34" s="2" t="s">
        <v>53</v>
      </c>
      <c r="I34" s="49"/>
      <c r="J34" s="3"/>
      <c r="K34" s="41"/>
      <c r="L34" s="3">
        <f t="shared" si="0"/>
        <v>0</v>
      </c>
      <c r="M34" s="4">
        <v>0.21</v>
      </c>
      <c r="N34" s="30">
        <f t="shared" si="1"/>
        <v>0</v>
      </c>
      <c r="O34" s="12"/>
      <c r="P34" s="2" t="s">
        <v>53</v>
      </c>
      <c r="Q34" s="41"/>
      <c r="R34" s="2" t="s">
        <v>54</v>
      </c>
      <c r="S34" s="50">
        <v>0</v>
      </c>
      <c r="T34" s="3">
        <f t="shared" si="2"/>
        <v>0</v>
      </c>
      <c r="U34" s="4">
        <v>0.21</v>
      </c>
      <c r="V34" s="30">
        <f t="shared" si="3"/>
        <v>0</v>
      </c>
    </row>
    <row r="35" spans="1:26" x14ac:dyDescent="0.25">
      <c r="A35" s="27" t="s">
        <v>94</v>
      </c>
      <c r="B35" s="27" t="s">
        <v>100</v>
      </c>
      <c r="C35" s="68" t="s">
        <v>101</v>
      </c>
      <c r="D35" s="36" t="s">
        <v>102</v>
      </c>
      <c r="E35" s="36" t="s">
        <v>98</v>
      </c>
      <c r="F35" s="36"/>
      <c r="G35" s="49"/>
      <c r="H35" s="2" t="s">
        <v>53</v>
      </c>
      <c r="I35" s="49"/>
      <c r="J35" s="3"/>
      <c r="K35" s="41"/>
      <c r="L35" s="3">
        <f t="shared" si="0"/>
        <v>0</v>
      </c>
      <c r="M35" s="4">
        <v>0.21</v>
      </c>
      <c r="N35" s="30">
        <f t="shared" si="1"/>
        <v>0</v>
      </c>
      <c r="O35" s="12"/>
      <c r="P35" s="2" t="s">
        <v>53</v>
      </c>
      <c r="Q35" s="41"/>
      <c r="R35" s="2" t="s">
        <v>54</v>
      </c>
      <c r="S35" s="50">
        <v>0</v>
      </c>
      <c r="T35" s="3">
        <f t="shared" si="2"/>
        <v>0</v>
      </c>
      <c r="U35" s="4">
        <v>0.21</v>
      </c>
      <c r="V35" s="30">
        <f t="shared" si="3"/>
        <v>0</v>
      </c>
    </row>
    <row r="36" spans="1:26" x14ac:dyDescent="0.25">
      <c r="A36" s="27" t="s">
        <v>94</v>
      </c>
      <c r="B36" s="27" t="s">
        <v>100</v>
      </c>
      <c r="C36" s="69" t="s">
        <v>103</v>
      </c>
      <c r="D36" s="36" t="s">
        <v>97</v>
      </c>
      <c r="E36" s="36" t="s">
        <v>98</v>
      </c>
      <c r="F36" s="36"/>
      <c r="G36" s="49"/>
      <c r="H36" s="2" t="s">
        <v>53</v>
      </c>
      <c r="I36" s="49"/>
      <c r="J36" s="3"/>
      <c r="K36" s="41"/>
      <c r="L36" s="3">
        <f t="shared" si="0"/>
        <v>0</v>
      </c>
      <c r="M36" s="4">
        <v>0.21</v>
      </c>
      <c r="N36" s="30">
        <f t="shared" si="1"/>
        <v>0</v>
      </c>
      <c r="O36" s="12"/>
      <c r="P36" s="2" t="s">
        <v>53</v>
      </c>
      <c r="Q36" s="41"/>
      <c r="R36" s="2" t="s">
        <v>54</v>
      </c>
      <c r="S36" s="50">
        <v>0</v>
      </c>
      <c r="T36" s="3">
        <f t="shared" si="2"/>
        <v>0</v>
      </c>
      <c r="U36" s="4">
        <v>0.21</v>
      </c>
      <c r="V36" s="30">
        <f t="shared" si="3"/>
        <v>0</v>
      </c>
    </row>
    <row r="37" spans="1:26" x14ac:dyDescent="0.25">
      <c r="A37" s="27" t="s">
        <v>94</v>
      </c>
      <c r="B37" s="27" t="s">
        <v>100</v>
      </c>
      <c r="C37" s="68" t="s">
        <v>103</v>
      </c>
      <c r="D37" s="36" t="s">
        <v>99</v>
      </c>
      <c r="E37" s="36" t="s">
        <v>98</v>
      </c>
      <c r="F37" s="36"/>
      <c r="G37" s="49"/>
      <c r="H37" s="2" t="s">
        <v>53</v>
      </c>
      <c r="I37" s="49"/>
      <c r="J37" s="3"/>
      <c r="K37" s="41"/>
      <c r="L37" s="3">
        <f t="shared" si="0"/>
        <v>0</v>
      </c>
      <c r="M37" s="4">
        <v>0.21</v>
      </c>
      <c r="N37" s="30">
        <f t="shared" si="1"/>
        <v>0</v>
      </c>
      <c r="O37" s="12"/>
      <c r="P37" s="2" t="s">
        <v>53</v>
      </c>
      <c r="Q37" s="41"/>
      <c r="R37" s="2" t="s">
        <v>54</v>
      </c>
      <c r="S37" s="50">
        <v>0</v>
      </c>
      <c r="T37" s="3">
        <f t="shared" si="2"/>
        <v>0</v>
      </c>
      <c r="U37" s="4">
        <v>0.21</v>
      </c>
      <c r="V37" s="30">
        <f t="shared" si="3"/>
        <v>0</v>
      </c>
    </row>
    <row r="38" spans="1:26" x14ac:dyDescent="0.25">
      <c r="A38" s="27" t="s">
        <v>94</v>
      </c>
      <c r="B38" s="27" t="s">
        <v>100</v>
      </c>
      <c r="C38" s="68" t="s">
        <v>103</v>
      </c>
      <c r="D38" s="36" t="s">
        <v>102</v>
      </c>
      <c r="E38" s="36" t="s">
        <v>98</v>
      </c>
      <c r="F38" s="36"/>
      <c r="G38" s="49"/>
      <c r="H38" s="2" t="s">
        <v>53</v>
      </c>
      <c r="I38" s="49"/>
      <c r="J38" s="3"/>
      <c r="K38" s="41"/>
      <c r="L38" s="3">
        <f t="shared" si="0"/>
        <v>0</v>
      </c>
      <c r="M38" s="4">
        <v>0.21</v>
      </c>
      <c r="N38" s="30">
        <f t="shared" si="1"/>
        <v>0</v>
      </c>
      <c r="O38" s="12"/>
      <c r="P38" s="2" t="s">
        <v>53</v>
      </c>
      <c r="Q38" s="41"/>
      <c r="R38" s="2" t="s">
        <v>54</v>
      </c>
      <c r="S38" s="50">
        <v>0</v>
      </c>
      <c r="T38" s="3">
        <f t="shared" si="2"/>
        <v>0</v>
      </c>
      <c r="U38" s="4">
        <v>0.21</v>
      </c>
      <c r="V38" s="30">
        <f t="shared" si="3"/>
        <v>0</v>
      </c>
    </row>
    <row r="39" spans="1:26" x14ac:dyDescent="0.25">
      <c r="A39" s="27" t="s">
        <v>94</v>
      </c>
      <c r="B39" s="27" t="s">
        <v>100</v>
      </c>
      <c r="C39" s="68" t="s">
        <v>103</v>
      </c>
      <c r="D39" s="36" t="s">
        <v>104</v>
      </c>
      <c r="E39" s="36" t="s">
        <v>98</v>
      </c>
      <c r="F39" s="36"/>
      <c r="G39" s="49"/>
      <c r="H39" s="2" t="s">
        <v>53</v>
      </c>
      <c r="I39" s="49"/>
      <c r="J39" s="3"/>
      <c r="K39" s="41"/>
      <c r="L39" s="3">
        <f t="shared" si="0"/>
        <v>0</v>
      </c>
      <c r="M39" s="4">
        <v>0.21</v>
      </c>
      <c r="N39" s="30">
        <f t="shared" si="1"/>
        <v>0</v>
      </c>
      <c r="O39" s="12"/>
      <c r="P39" s="2" t="s">
        <v>53</v>
      </c>
      <c r="Q39" s="41"/>
      <c r="R39" s="2" t="s">
        <v>54</v>
      </c>
      <c r="S39" s="50">
        <v>0</v>
      </c>
      <c r="T39" s="3">
        <f t="shared" si="2"/>
        <v>0</v>
      </c>
      <c r="U39" s="4">
        <v>0.21</v>
      </c>
      <c r="V39" s="30">
        <f t="shared" si="3"/>
        <v>0</v>
      </c>
    </row>
    <row r="40" spans="1:26" x14ac:dyDescent="0.25">
      <c r="A40" s="27" t="s">
        <v>94</v>
      </c>
      <c r="B40" s="27" t="s">
        <v>100</v>
      </c>
      <c r="C40" s="68" t="s">
        <v>103</v>
      </c>
      <c r="D40" s="36" t="s">
        <v>105</v>
      </c>
      <c r="E40" s="36" t="s">
        <v>98</v>
      </c>
      <c r="F40" s="36"/>
      <c r="G40" s="49"/>
      <c r="H40" s="2" t="s">
        <v>53</v>
      </c>
      <c r="I40" s="49"/>
      <c r="J40" s="3"/>
      <c r="K40" s="41"/>
      <c r="L40" s="3">
        <f t="shared" si="0"/>
        <v>0</v>
      </c>
      <c r="M40" s="4">
        <v>0.21</v>
      </c>
      <c r="N40" s="30">
        <f t="shared" si="1"/>
        <v>0</v>
      </c>
      <c r="O40" s="12"/>
      <c r="P40" s="2" t="s">
        <v>53</v>
      </c>
      <c r="Q40" s="41"/>
      <c r="R40" s="2" t="s">
        <v>54</v>
      </c>
      <c r="S40" s="50">
        <v>0</v>
      </c>
      <c r="T40" s="3">
        <f t="shared" si="2"/>
        <v>0</v>
      </c>
      <c r="U40" s="4">
        <v>0.21</v>
      </c>
      <c r="V40" s="30">
        <f t="shared" si="3"/>
        <v>0</v>
      </c>
    </row>
    <row r="41" spans="1:26" x14ac:dyDescent="0.25">
      <c r="A41" s="27" t="s">
        <v>94</v>
      </c>
      <c r="B41" s="27" t="s">
        <v>106</v>
      </c>
      <c r="C41" s="27" t="s">
        <v>101</v>
      </c>
      <c r="D41" s="36" t="s">
        <v>97</v>
      </c>
      <c r="E41" s="36" t="s">
        <v>98</v>
      </c>
      <c r="F41" s="36"/>
      <c r="G41" s="49"/>
      <c r="H41" s="2" t="s">
        <v>53</v>
      </c>
      <c r="I41" s="49"/>
      <c r="J41" s="3"/>
      <c r="K41" s="41"/>
      <c r="L41" s="3">
        <f t="shared" si="0"/>
        <v>0</v>
      </c>
      <c r="M41" s="4">
        <v>0.21</v>
      </c>
      <c r="N41" s="30">
        <f t="shared" si="1"/>
        <v>0</v>
      </c>
      <c r="O41" s="12"/>
      <c r="P41" s="2" t="s">
        <v>53</v>
      </c>
      <c r="Q41" s="41"/>
      <c r="R41" s="2" t="s">
        <v>54</v>
      </c>
      <c r="S41" s="50">
        <v>0</v>
      </c>
      <c r="T41" s="3">
        <f t="shared" si="2"/>
        <v>0</v>
      </c>
      <c r="U41" s="4">
        <v>0.21</v>
      </c>
      <c r="V41" s="30">
        <f t="shared" si="3"/>
        <v>0</v>
      </c>
    </row>
    <row r="42" spans="1:26" x14ac:dyDescent="0.25">
      <c r="A42" s="27" t="s">
        <v>94</v>
      </c>
      <c r="B42" s="27" t="s">
        <v>106</v>
      </c>
      <c r="C42" s="27" t="s">
        <v>101</v>
      </c>
      <c r="D42" s="36" t="s">
        <v>99</v>
      </c>
      <c r="E42" s="36" t="s">
        <v>98</v>
      </c>
      <c r="F42" s="36"/>
      <c r="G42" s="49"/>
      <c r="H42" s="2" t="s">
        <v>53</v>
      </c>
      <c r="I42" s="49"/>
      <c r="J42" s="3"/>
      <c r="K42" s="41"/>
      <c r="L42" s="3">
        <f t="shared" si="0"/>
        <v>0</v>
      </c>
      <c r="M42" s="4">
        <v>0.21</v>
      </c>
      <c r="N42" s="30">
        <f t="shared" si="1"/>
        <v>0</v>
      </c>
      <c r="O42" s="12"/>
      <c r="P42" s="2" t="s">
        <v>53</v>
      </c>
      <c r="Q42" s="41"/>
      <c r="R42" s="2" t="s">
        <v>54</v>
      </c>
      <c r="S42" s="50">
        <v>0</v>
      </c>
      <c r="T42" s="3">
        <f t="shared" si="2"/>
        <v>0</v>
      </c>
      <c r="U42" s="4">
        <v>0.21</v>
      </c>
      <c r="V42" s="30">
        <f t="shared" si="3"/>
        <v>0</v>
      </c>
    </row>
    <row r="43" spans="1:26" x14ac:dyDescent="0.25">
      <c r="A43" s="27" t="s">
        <v>94</v>
      </c>
      <c r="B43" s="27" t="s">
        <v>106</v>
      </c>
      <c r="C43" s="27" t="s">
        <v>103</v>
      </c>
      <c r="D43" s="36" t="s">
        <v>102</v>
      </c>
      <c r="E43" s="36" t="s">
        <v>98</v>
      </c>
      <c r="F43" s="36"/>
      <c r="G43" s="49"/>
      <c r="H43" s="2" t="s">
        <v>53</v>
      </c>
      <c r="I43" s="49"/>
      <c r="J43" s="3"/>
      <c r="K43" s="41"/>
      <c r="L43" s="3">
        <f t="shared" si="0"/>
        <v>0</v>
      </c>
      <c r="M43" s="4">
        <v>0.21</v>
      </c>
      <c r="N43" s="30">
        <f t="shared" si="1"/>
        <v>0</v>
      </c>
      <c r="O43" s="12"/>
      <c r="P43" s="2" t="s">
        <v>53</v>
      </c>
      <c r="Q43" s="41"/>
      <c r="R43" s="2" t="s">
        <v>54</v>
      </c>
      <c r="S43" s="50">
        <v>0</v>
      </c>
      <c r="T43" s="3">
        <f t="shared" si="2"/>
        <v>0</v>
      </c>
      <c r="U43" s="4">
        <v>0.21</v>
      </c>
      <c r="V43" s="30">
        <f t="shared" si="3"/>
        <v>0</v>
      </c>
      <c r="W43" s="1"/>
    </row>
    <row r="44" spans="1:26" x14ac:dyDescent="0.25">
      <c r="A44" s="27" t="s">
        <v>94</v>
      </c>
      <c r="B44" s="27" t="s">
        <v>106</v>
      </c>
      <c r="C44" s="27" t="s">
        <v>103</v>
      </c>
      <c r="D44" s="36" t="s">
        <v>104</v>
      </c>
      <c r="E44" s="36" t="s">
        <v>98</v>
      </c>
      <c r="F44" s="36"/>
      <c r="G44" s="49"/>
      <c r="H44" s="2" t="s">
        <v>53</v>
      </c>
      <c r="I44" s="49"/>
      <c r="J44" s="3"/>
      <c r="K44" s="41"/>
      <c r="L44" s="3">
        <f t="shared" si="0"/>
        <v>0</v>
      </c>
      <c r="M44" s="4">
        <v>0.21</v>
      </c>
      <c r="N44" s="30">
        <f t="shared" si="1"/>
        <v>0</v>
      </c>
      <c r="O44" s="12"/>
      <c r="P44" s="2" t="s">
        <v>53</v>
      </c>
      <c r="Q44" s="41"/>
      <c r="R44" s="2" t="s">
        <v>54</v>
      </c>
      <c r="S44" s="50">
        <v>0</v>
      </c>
      <c r="T44" s="3">
        <f t="shared" si="2"/>
        <v>0</v>
      </c>
      <c r="U44" s="4">
        <v>0.21</v>
      </c>
      <c r="V44" s="30">
        <f t="shared" si="3"/>
        <v>0</v>
      </c>
      <c r="X44" s="1"/>
      <c r="Z44" s="55"/>
    </row>
    <row r="45" spans="1:26" x14ac:dyDescent="0.25">
      <c r="A45" s="27" t="s">
        <v>94</v>
      </c>
      <c r="B45" s="27" t="s">
        <v>107</v>
      </c>
      <c r="C45" s="68" t="s">
        <v>101</v>
      </c>
      <c r="D45" s="36" t="s">
        <v>105</v>
      </c>
      <c r="E45" s="36" t="s">
        <v>98</v>
      </c>
      <c r="F45" s="36"/>
      <c r="G45" s="49"/>
      <c r="H45" s="2" t="s">
        <v>53</v>
      </c>
      <c r="I45" s="49"/>
      <c r="J45" s="3"/>
      <c r="K45" s="41"/>
      <c r="L45" s="3">
        <f t="shared" si="0"/>
        <v>0</v>
      </c>
      <c r="M45" s="4">
        <v>0.21</v>
      </c>
      <c r="N45" s="30">
        <f t="shared" si="1"/>
        <v>0</v>
      </c>
      <c r="O45" s="12"/>
      <c r="P45" s="2" t="s">
        <v>53</v>
      </c>
      <c r="Q45" s="41"/>
      <c r="R45" s="2" t="s">
        <v>54</v>
      </c>
      <c r="S45" s="50">
        <v>0</v>
      </c>
      <c r="T45" s="3">
        <f t="shared" si="2"/>
        <v>0</v>
      </c>
      <c r="U45" s="4">
        <v>0.21</v>
      </c>
      <c r="V45" s="30">
        <f t="shared" si="3"/>
        <v>0</v>
      </c>
    </row>
    <row r="46" spans="1:26" x14ac:dyDescent="0.25">
      <c r="A46" s="27" t="s">
        <v>94</v>
      </c>
      <c r="B46" s="27" t="s">
        <v>107</v>
      </c>
      <c r="C46" s="68" t="s">
        <v>101</v>
      </c>
      <c r="D46" s="36" t="s">
        <v>97</v>
      </c>
      <c r="E46" s="36" t="s">
        <v>98</v>
      </c>
      <c r="F46" s="36"/>
      <c r="G46" s="49"/>
      <c r="H46" s="2" t="s">
        <v>53</v>
      </c>
      <c r="I46" s="49"/>
      <c r="J46" s="3"/>
      <c r="K46" s="41"/>
      <c r="L46" s="3">
        <f t="shared" si="0"/>
        <v>0</v>
      </c>
      <c r="M46" s="4">
        <v>0.21</v>
      </c>
      <c r="N46" s="30">
        <f t="shared" si="1"/>
        <v>0</v>
      </c>
      <c r="O46" s="12"/>
      <c r="P46" s="2" t="s">
        <v>53</v>
      </c>
      <c r="Q46" s="41"/>
      <c r="R46" s="2" t="s">
        <v>54</v>
      </c>
      <c r="S46" s="50">
        <v>0</v>
      </c>
      <c r="T46" s="3">
        <f t="shared" si="2"/>
        <v>0</v>
      </c>
      <c r="U46" s="4">
        <v>0.21</v>
      </c>
      <c r="V46" s="30">
        <f t="shared" si="3"/>
        <v>0</v>
      </c>
    </row>
    <row r="47" spans="1:26" x14ac:dyDescent="0.25">
      <c r="A47" s="27" t="s">
        <v>94</v>
      </c>
      <c r="B47" s="27" t="s">
        <v>107</v>
      </c>
      <c r="C47" s="69" t="s">
        <v>103</v>
      </c>
      <c r="D47" s="36" t="s">
        <v>99</v>
      </c>
      <c r="E47" s="36" t="s">
        <v>98</v>
      </c>
      <c r="F47" s="36"/>
      <c r="G47" s="49"/>
      <c r="H47" s="2" t="s">
        <v>53</v>
      </c>
      <c r="I47" s="49"/>
      <c r="J47" s="3"/>
      <c r="K47" s="41"/>
      <c r="L47" s="3">
        <f t="shared" si="0"/>
        <v>0</v>
      </c>
      <c r="M47" s="4">
        <v>0.21</v>
      </c>
      <c r="N47" s="30">
        <f t="shared" si="1"/>
        <v>0</v>
      </c>
      <c r="O47" s="12"/>
      <c r="P47" s="2" t="s">
        <v>53</v>
      </c>
      <c r="Q47" s="41"/>
      <c r="R47" s="2" t="s">
        <v>54</v>
      </c>
      <c r="S47" s="50">
        <v>0</v>
      </c>
      <c r="T47" s="3">
        <f t="shared" si="2"/>
        <v>0</v>
      </c>
      <c r="U47" s="4">
        <v>0.21</v>
      </c>
      <c r="V47" s="30">
        <f t="shared" si="3"/>
        <v>0</v>
      </c>
    </row>
    <row r="48" spans="1:26" x14ac:dyDescent="0.25">
      <c r="A48" s="27" t="s">
        <v>94</v>
      </c>
      <c r="B48" s="27" t="s">
        <v>107</v>
      </c>
      <c r="C48" s="69" t="s">
        <v>103</v>
      </c>
      <c r="D48" s="36" t="s">
        <v>102</v>
      </c>
      <c r="E48" s="36" t="s">
        <v>98</v>
      </c>
      <c r="F48" s="36"/>
      <c r="G48" s="49"/>
      <c r="H48" s="2" t="s">
        <v>53</v>
      </c>
      <c r="I48" s="49"/>
      <c r="J48" s="3"/>
      <c r="K48" s="41"/>
      <c r="L48" s="3">
        <f t="shared" si="0"/>
        <v>0</v>
      </c>
      <c r="M48" s="4">
        <v>0.21</v>
      </c>
      <c r="N48" s="30">
        <f t="shared" si="1"/>
        <v>0</v>
      </c>
      <c r="O48" s="12"/>
      <c r="P48" s="2" t="s">
        <v>53</v>
      </c>
      <c r="Q48" s="41"/>
      <c r="R48" s="2" t="s">
        <v>54</v>
      </c>
      <c r="S48" s="50">
        <v>0</v>
      </c>
      <c r="T48" s="3">
        <f t="shared" si="2"/>
        <v>0</v>
      </c>
      <c r="U48" s="4">
        <v>0.21</v>
      </c>
      <c r="V48" s="30">
        <f t="shared" si="3"/>
        <v>0</v>
      </c>
    </row>
    <row r="49" spans="1:22" ht="13.5" customHeight="1" x14ac:dyDescent="0.25">
      <c r="A49" s="27" t="s">
        <v>94</v>
      </c>
      <c r="B49" s="27" t="s">
        <v>108</v>
      </c>
      <c r="C49" s="27"/>
      <c r="D49" s="36" t="s">
        <v>109</v>
      </c>
      <c r="E49" s="36" t="s">
        <v>98</v>
      </c>
      <c r="F49" s="36"/>
      <c r="G49" s="49"/>
      <c r="H49" s="2" t="s">
        <v>53</v>
      </c>
      <c r="I49" s="49"/>
      <c r="J49" s="3"/>
      <c r="K49" s="41"/>
      <c r="L49" s="3">
        <f t="shared" si="0"/>
        <v>0</v>
      </c>
      <c r="M49" s="4">
        <v>0.21</v>
      </c>
      <c r="N49" s="30">
        <f t="shared" si="1"/>
        <v>0</v>
      </c>
      <c r="O49" s="12"/>
      <c r="P49" s="2" t="s">
        <v>53</v>
      </c>
      <c r="Q49" s="41"/>
      <c r="R49" s="2" t="s">
        <v>54</v>
      </c>
      <c r="S49" s="50">
        <v>0</v>
      </c>
      <c r="T49" s="3">
        <f t="shared" si="2"/>
        <v>0</v>
      </c>
      <c r="U49" s="4">
        <v>0.21</v>
      </c>
      <c r="V49" s="30">
        <f t="shared" si="3"/>
        <v>0</v>
      </c>
    </row>
    <row r="50" spans="1:22" ht="13.5" customHeight="1" x14ac:dyDescent="0.25">
      <c r="A50" s="27" t="s">
        <v>94</v>
      </c>
      <c r="B50" s="27" t="s">
        <v>110</v>
      </c>
      <c r="C50" s="70"/>
      <c r="D50" s="38" t="s">
        <v>111</v>
      </c>
      <c r="E50" s="37" t="s">
        <v>112</v>
      </c>
      <c r="F50" s="36"/>
      <c r="G50" s="49"/>
      <c r="H50" s="2" t="s">
        <v>53</v>
      </c>
      <c r="I50" s="49"/>
      <c r="J50" s="3"/>
      <c r="K50" s="41"/>
      <c r="L50" s="3">
        <f t="shared" si="0"/>
        <v>0</v>
      </c>
      <c r="M50" s="4">
        <v>0.21</v>
      </c>
      <c r="N50" s="30">
        <f t="shared" si="1"/>
        <v>0</v>
      </c>
      <c r="O50" s="12"/>
      <c r="P50" s="2" t="s">
        <v>53</v>
      </c>
      <c r="Q50" s="41"/>
      <c r="R50" s="2" t="s">
        <v>54</v>
      </c>
      <c r="S50" s="50">
        <v>0</v>
      </c>
      <c r="T50" s="3">
        <f t="shared" si="2"/>
        <v>0</v>
      </c>
      <c r="U50" s="4">
        <v>0.21</v>
      </c>
      <c r="V50" s="30">
        <f t="shared" si="3"/>
        <v>0</v>
      </c>
    </row>
    <row r="51" spans="1:22" ht="13.5" customHeight="1" x14ac:dyDescent="0.25">
      <c r="A51" s="27" t="s">
        <v>94</v>
      </c>
      <c r="B51" s="27" t="s">
        <v>110</v>
      </c>
      <c r="C51" s="70"/>
      <c r="D51" s="38" t="s">
        <v>113</v>
      </c>
      <c r="E51" s="37" t="s">
        <v>112</v>
      </c>
      <c r="F51" s="36"/>
      <c r="G51" s="49"/>
      <c r="H51" s="2" t="s">
        <v>53</v>
      </c>
      <c r="I51" s="49"/>
      <c r="J51" s="3"/>
      <c r="K51" s="41"/>
      <c r="L51" s="3">
        <f t="shared" ref="L51:L52" si="20">I51*(1-K51)</f>
        <v>0</v>
      </c>
      <c r="M51" s="4">
        <v>0.21</v>
      </c>
      <c r="N51" s="30">
        <f t="shared" ref="N51:N52" si="21">L51*(1+M51)*G51</f>
        <v>0</v>
      </c>
      <c r="O51" s="12"/>
      <c r="P51" s="2" t="s">
        <v>53</v>
      </c>
      <c r="Q51" s="41"/>
      <c r="R51" s="2" t="s">
        <v>54</v>
      </c>
      <c r="S51" s="50">
        <v>0</v>
      </c>
      <c r="T51" s="3">
        <f t="shared" ref="T51:T52" si="22">Q51*(1-S51)</f>
        <v>0</v>
      </c>
      <c r="U51" s="4">
        <v>0.21</v>
      </c>
      <c r="V51" s="30">
        <f t="shared" ref="V51:V52" si="23">O51*T51*(1+U51)</f>
        <v>0</v>
      </c>
    </row>
    <row r="52" spans="1:22" ht="13.5" customHeight="1" x14ac:dyDescent="0.25">
      <c r="A52" s="27" t="s">
        <v>94</v>
      </c>
      <c r="B52" s="27" t="s">
        <v>110</v>
      </c>
      <c r="C52" s="70"/>
      <c r="D52" s="38" t="s">
        <v>114</v>
      </c>
      <c r="E52" s="37" t="s">
        <v>112</v>
      </c>
      <c r="F52" s="36"/>
      <c r="G52" s="49"/>
      <c r="H52" s="2" t="s">
        <v>53</v>
      </c>
      <c r="I52" s="49"/>
      <c r="J52" s="3"/>
      <c r="K52" s="41"/>
      <c r="L52" s="3">
        <f t="shared" si="20"/>
        <v>0</v>
      </c>
      <c r="M52" s="4">
        <v>0.21</v>
      </c>
      <c r="N52" s="30">
        <f t="shared" si="21"/>
        <v>0</v>
      </c>
      <c r="O52" s="12"/>
      <c r="P52" s="2" t="s">
        <v>53</v>
      </c>
      <c r="Q52" s="41"/>
      <c r="R52" s="2" t="s">
        <v>54</v>
      </c>
      <c r="S52" s="50">
        <v>0</v>
      </c>
      <c r="T52" s="3">
        <f t="shared" si="22"/>
        <v>0</v>
      </c>
      <c r="U52" s="4">
        <v>0.21</v>
      </c>
      <c r="V52" s="30">
        <f t="shared" si="23"/>
        <v>0</v>
      </c>
    </row>
    <row r="53" spans="1:22" x14ac:dyDescent="0.25">
      <c r="A53" s="27" t="s">
        <v>94</v>
      </c>
      <c r="B53" s="27" t="s">
        <v>110</v>
      </c>
      <c r="C53" s="70"/>
      <c r="D53" s="37" t="s">
        <v>115</v>
      </c>
      <c r="E53" s="37" t="s">
        <v>112</v>
      </c>
      <c r="F53" s="36"/>
      <c r="G53" s="49"/>
      <c r="H53" s="2" t="s">
        <v>53</v>
      </c>
      <c r="I53" s="49"/>
      <c r="J53" s="3"/>
      <c r="K53" s="41"/>
      <c r="L53" s="3">
        <f t="shared" si="0"/>
        <v>0</v>
      </c>
      <c r="M53" s="4">
        <v>0.21</v>
      </c>
      <c r="N53" s="30">
        <f t="shared" si="1"/>
        <v>0</v>
      </c>
      <c r="O53" s="12"/>
      <c r="P53" s="2" t="s">
        <v>53</v>
      </c>
      <c r="Q53" s="41"/>
      <c r="R53" s="2" t="s">
        <v>54</v>
      </c>
      <c r="S53" s="50">
        <v>0</v>
      </c>
      <c r="T53" s="3">
        <f t="shared" si="2"/>
        <v>0</v>
      </c>
      <c r="U53" s="4">
        <v>0.21</v>
      </c>
      <c r="V53" s="30">
        <f t="shared" si="3"/>
        <v>0</v>
      </c>
    </row>
    <row r="54" spans="1:22" x14ac:dyDescent="0.25">
      <c r="A54" s="27" t="s">
        <v>94</v>
      </c>
      <c r="B54" s="27" t="s">
        <v>116</v>
      </c>
      <c r="C54" s="27"/>
      <c r="D54" s="36" t="s">
        <v>116</v>
      </c>
      <c r="E54" s="36" t="s">
        <v>117</v>
      </c>
      <c r="F54" s="36"/>
      <c r="G54" s="49"/>
      <c r="H54" s="2" t="s">
        <v>53</v>
      </c>
      <c r="I54" s="49"/>
      <c r="J54" s="3"/>
      <c r="K54" s="41"/>
      <c r="L54" s="3">
        <f t="shared" si="0"/>
        <v>0</v>
      </c>
      <c r="M54" s="4">
        <v>0.21</v>
      </c>
      <c r="N54" s="30">
        <f t="shared" si="1"/>
        <v>0</v>
      </c>
      <c r="O54" s="12"/>
      <c r="P54" s="2" t="s">
        <v>53</v>
      </c>
      <c r="Q54" s="41"/>
      <c r="R54" s="2" t="s">
        <v>54</v>
      </c>
      <c r="S54" s="50">
        <v>0</v>
      </c>
      <c r="T54" s="3">
        <f t="shared" si="2"/>
        <v>0</v>
      </c>
      <c r="U54" s="4">
        <v>0.21</v>
      </c>
      <c r="V54" s="30">
        <f t="shared" si="3"/>
        <v>0</v>
      </c>
    </row>
    <row r="55" spans="1:22" x14ac:dyDescent="0.25">
      <c r="A55" s="27" t="s">
        <v>94</v>
      </c>
      <c r="B55" s="27" t="s">
        <v>116</v>
      </c>
      <c r="C55" s="27"/>
      <c r="D55" s="36" t="s">
        <v>116</v>
      </c>
      <c r="E55" s="36" t="s">
        <v>118</v>
      </c>
      <c r="F55" s="36"/>
      <c r="G55" s="49"/>
      <c r="H55" s="2" t="s">
        <v>53</v>
      </c>
      <c r="I55" s="49"/>
      <c r="J55" s="3"/>
      <c r="K55" s="41"/>
      <c r="L55" s="3">
        <f t="shared" si="0"/>
        <v>0</v>
      </c>
      <c r="M55" s="4">
        <v>0.21</v>
      </c>
      <c r="N55" s="30">
        <f t="shared" si="1"/>
        <v>0</v>
      </c>
      <c r="O55" s="12"/>
      <c r="P55" s="2" t="s">
        <v>53</v>
      </c>
      <c r="Q55" s="41"/>
      <c r="R55" s="2" t="s">
        <v>54</v>
      </c>
      <c r="S55" s="50">
        <v>0</v>
      </c>
      <c r="T55" s="3">
        <f t="shared" si="2"/>
        <v>0</v>
      </c>
      <c r="U55" s="4">
        <v>0.21</v>
      </c>
      <c r="V55" s="30">
        <f t="shared" si="3"/>
        <v>0</v>
      </c>
    </row>
    <row r="56" spans="1:22" x14ac:dyDescent="0.25">
      <c r="A56" s="27" t="s">
        <v>94</v>
      </c>
      <c r="B56" s="27" t="s">
        <v>116</v>
      </c>
      <c r="C56" s="27"/>
      <c r="D56" s="36" t="s">
        <v>116</v>
      </c>
      <c r="E56" s="36" t="s">
        <v>119</v>
      </c>
      <c r="F56" s="36"/>
      <c r="G56" s="49"/>
      <c r="H56" s="2" t="s">
        <v>53</v>
      </c>
      <c r="I56" s="49"/>
      <c r="J56" s="3"/>
      <c r="K56" s="41"/>
      <c r="L56" s="3">
        <f t="shared" si="0"/>
        <v>0</v>
      </c>
      <c r="M56" s="4">
        <v>0.21</v>
      </c>
      <c r="N56" s="30">
        <f t="shared" si="1"/>
        <v>0</v>
      </c>
      <c r="O56" s="12"/>
      <c r="P56" s="2" t="s">
        <v>53</v>
      </c>
      <c r="Q56" s="41"/>
      <c r="R56" s="2" t="s">
        <v>54</v>
      </c>
      <c r="S56" s="50">
        <v>0</v>
      </c>
      <c r="T56" s="3">
        <f t="shared" si="2"/>
        <v>0</v>
      </c>
      <c r="U56" s="4">
        <v>0.21</v>
      </c>
      <c r="V56" s="30">
        <f t="shared" si="3"/>
        <v>0</v>
      </c>
    </row>
    <row r="57" spans="1:22" x14ac:dyDescent="0.25">
      <c r="A57" s="27" t="s">
        <v>122</v>
      </c>
      <c r="B57" s="27" t="s">
        <v>123</v>
      </c>
      <c r="C57" s="27"/>
      <c r="D57" s="36" t="s">
        <v>81</v>
      </c>
      <c r="E57" s="36" t="s">
        <v>82</v>
      </c>
      <c r="F57" s="36"/>
      <c r="G57" s="49"/>
      <c r="H57" s="2" t="s">
        <v>53</v>
      </c>
      <c r="I57" s="49"/>
      <c r="J57" s="3"/>
      <c r="K57" s="41"/>
      <c r="L57" s="3">
        <f t="shared" si="0"/>
        <v>0</v>
      </c>
      <c r="M57" s="4">
        <v>0.21</v>
      </c>
      <c r="N57" s="30">
        <f t="shared" si="1"/>
        <v>0</v>
      </c>
      <c r="O57" s="12"/>
      <c r="P57" s="2" t="s">
        <v>53</v>
      </c>
      <c r="Q57" s="41"/>
      <c r="R57" s="2" t="s">
        <v>54</v>
      </c>
      <c r="S57" s="50">
        <v>0</v>
      </c>
      <c r="T57" s="3">
        <f t="shared" si="2"/>
        <v>0</v>
      </c>
      <c r="U57" s="4">
        <v>0.21</v>
      </c>
      <c r="V57" s="30">
        <f t="shared" si="3"/>
        <v>0</v>
      </c>
    </row>
    <row r="58" spans="1:22" x14ac:dyDescent="0.25">
      <c r="A58" s="27" t="s">
        <v>122</v>
      </c>
      <c r="B58" s="27" t="s">
        <v>123</v>
      </c>
      <c r="C58" s="27"/>
      <c r="D58" s="36" t="s">
        <v>81</v>
      </c>
      <c r="E58" s="36" t="s">
        <v>82</v>
      </c>
      <c r="F58" s="36"/>
      <c r="G58" s="49"/>
      <c r="H58" s="2" t="s">
        <v>53</v>
      </c>
      <c r="I58" s="49"/>
      <c r="J58" s="3"/>
      <c r="K58" s="41"/>
      <c r="L58" s="3">
        <f t="shared" si="0"/>
        <v>0</v>
      </c>
      <c r="M58" s="4">
        <v>0.21</v>
      </c>
      <c r="N58" s="30">
        <f t="shared" si="1"/>
        <v>0</v>
      </c>
      <c r="O58" s="12"/>
      <c r="P58" s="2" t="s">
        <v>53</v>
      </c>
      <c r="Q58" s="41"/>
      <c r="R58" s="2" t="s">
        <v>54</v>
      </c>
      <c r="S58" s="50">
        <v>0</v>
      </c>
      <c r="T58" s="3">
        <f t="shared" si="2"/>
        <v>0</v>
      </c>
      <c r="U58" s="4">
        <v>0.21</v>
      </c>
      <c r="V58" s="30">
        <f t="shared" si="3"/>
        <v>0</v>
      </c>
    </row>
    <row r="59" spans="1:22" x14ac:dyDescent="0.25">
      <c r="A59" s="27" t="s">
        <v>122</v>
      </c>
      <c r="B59" s="27" t="s">
        <v>123</v>
      </c>
      <c r="C59" s="27"/>
      <c r="D59" s="36" t="s">
        <v>81</v>
      </c>
      <c r="E59" s="36" t="s">
        <v>82</v>
      </c>
      <c r="F59" s="36"/>
      <c r="G59" s="49"/>
      <c r="H59" s="2" t="s">
        <v>53</v>
      </c>
      <c r="I59" s="49"/>
      <c r="J59" s="3"/>
      <c r="K59" s="41"/>
      <c r="L59" s="3">
        <f t="shared" si="0"/>
        <v>0</v>
      </c>
      <c r="M59" s="4">
        <v>0.21</v>
      </c>
      <c r="N59" s="30">
        <f t="shared" si="1"/>
        <v>0</v>
      </c>
      <c r="O59" s="12"/>
      <c r="P59" s="2" t="s">
        <v>53</v>
      </c>
      <c r="Q59" s="41"/>
      <c r="R59" s="2" t="s">
        <v>54</v>
      </c>
      <c r="S59" s="50">
        <v>0</v>
      </c>
      <c r="T59" s="3">
        <f t="shared" si="2"/>
        <v>0</v>
      </c>
      <c r="U59" s="4">
        <v>0.21</v>
      </c>
      <c r="V59" s="30">
        <f t="shared" si="3"/>
        <v>0</v>
      </c>
    </row>
    <row r="60" spans="1:22" x14ac:dyDescent="0.25">
      <c r="A60" s="27" t="s">
        <v>122</v>
      </c>
      <c r="B60" s="27" t="s">
        <v>123</v>
      </c>
      <c r="C60" s="27"/>
      <c r="D60" s="36" t="s">
        <v>81</v>
      </c>
      <c r="E60" s="36" t="s">
        <v>82</v>
      </c>
      <c r="F60" s="36"/>
      <c r="G60" s="49"/>
      <c r="H60" s="2" t="s">
        <v>53</v>
      </c>
      <c r="I60" s="49"/>
      <c r="J60" s="3"/>
      <c r="K60" s="41"/>
      <c r="L60" s="3">
        <f t="shared" si="0"/>
        <v>0</v>
      </c>
      <c r="M60" s="4">
        <v>0.21</v>
      </c>
      <c r="N60" s="30">
        <f t="shared" si="1"/>
        <v>0</v>
      </c>
      <c r="O60" s="12"/>
      <c r="P60" s="2" t="s">
        <v>53</v>
      </c>
      <c r="Q60" s="41"/>
      <c r="R60" s="2" t="s">
        <v>54</v>
      </c>
      <c r="S60" s="50">
        <v>0</v>
      </c>
      <c r="T60" s="3">
        <f t="shared" si="2"/>
        <v>0</v>
      </c>
      <c r="U60" s="4">
        <v>0.21</v>
      </c>
      <c r="V60" s="30">
        <f t="shared" si="3"/>
        <v>0</v>
      </c>
    </row>
    <row r="61" spans="1:22" x14ac:dyDescent="0.25">
      <c r="L61" s="1"/>
      <c r="N61" s="57"/>
    </row>
  </sheetData>
  <mergeCells count="2">
    <mergeCell ref="G2:N2"/>
    <mergeCell ref="O2:V2"/>
  </mergeCells>
  <phoneticPr fontId="21" type="noConversion"/>
  <dataValidations disablePrompts="1" count="1">
    <dataValidation type="list" allowBlank="1" showInputMessage="1" showErrorMessage="1" sqref="D49" xr:uid="{EBD098FD-359A-4CC8-9414-6C6781ECD183}">
      <formula1>#REF!</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12"/>
  <sheetViews>
    <sheetView workbookViewId="0">
      <selection activeCell="J6" sqref="J6"/>
    </sheetView>
  </sheetViews>
  <sheetFormatPr defaultRowHeight="15" x14ac:dyDescent="0.25"/>
  <cols>
    <col min="1" max="1" width="21.42578125" customWidth="1"/>
    <col min="2" max="2" width="32.140625" customWidth="1"/>
  </cols>
  <sheetData>
    <row r="1" spans="1:8" ht="18.75" x14ac:dyDescent="0.3">
      <c r="A1" s="32" t="s">
        <v>55</v>
      </c>
    </row>
    <row r="4" spans="1:8" ht="75" x14ac:dyDescent="0.25">
      <c r="A4" s="10" t="s">
        <v>56</v>
      </c>
      <c r="B4" s="10" t="s">
        <v>38</v>
      </c>
      <c r="C4" s="10" t="s">
        <v>57</v>
      </c>
      <c r="D4" s="10" t="s">
        <v>43</v>
      </c>
      <c r="E4" s="10" t="s">
        <v>46</v>
      </c>
      <c r="F4" s="10" t="s">
        <v>58</v>
      </c>
      <c r="G4" s="10" t="s">
        <v>48</v>
      </c>
      <c r="H4" s="10" t="s">
        <v>59</v>
      </c>
    </row>
    <row r="5" spans="1:8" ht="41.45" customHeight="1" x14ac:dyDescent="0.25">
      <c r="A5" s="42" t="s">
        <v>60</v>
      </c>
      <c r="B5" s="36"/>
      <c r="C5" s="39"/>
      <c r="D5" s="2" t="s">
        <v>61</v>
      </c>
      <c r="E5" s="40"/>
      <c r="F5" s="3">
        <f>C5*(1-E5)</f>
        <v>0</v>
      </c>
      <c r="G5" s="14">
        <v>0.21</v>
      </c>
      <c r="H5" s="15">
        <f>F5*(1+G5)</f>
        <v>0</v>
      </c>
    </row>
    <row r="6" spans="1:8" ht="41.45" customHeight="1" x14ac:dyDescent="0.25">
      <c r="A6" s="42" t="s">
        <v>62</v>
      </c>
      <c r="B6" s="36"/>
      <c r="C6" s="39"/>
      <c r="D6" s="2" t="s">
        <v>61</v>
      </c>
      <c r="E6" s="40"/>
      <c r="F6" s="3">
        <f t="shared" ref="F6:F12" si="0">C6*(1-E6)</f>
        <v>0</v>
      </c>
      <c r="G6" s="14">
        <v>0.21</v>
      </c>
      <c r="H6" s="15">
        <f t="shared" ref="H6:H12" si="1">F6*(1+G6)</f>
        <v>0</v>
      </c>
    </row>
    <row r="7" spans="1:8" ht="41.45" customHeight="1" x14ac:dyDescent="0.25">
      <c r="A7" s="42" t="s">
        <v>63</v>
      </c>
      <c r="B7" s="36"/>
      <c r="C7" s="39"/>
      <c r="D7" s="2" t="s">
        <v>61</v>
      </c>
      <c r="E7" s="40"/>
      <c r="F7" s="3">
        <f t="shared" si="0"/>
        <v>0</v>
      </c>
      <c r="G7" s="14">
        <v>0.21</v>
      </c>
      <c r="H7" s="15">
        <f t="shared" si="1"/>
        <v>0</v>
      </c>
    </row>
    <row r="8" spans="1:8" ht="41.45" customHeight="1" x14ac:dyDescent="0.25">
      <c r="A8" s="42" t="s">
        <v>64</v>
      </c>
      <c r="B8" s="36"/>
      <c r="C8" s="39"/>
      <c r="D8" s="2" t="s">
        <v>61</v>
      </c>
      <c r="E8" s="40"/>
      <c r="F8" s="3">
        <f t="shared" si="0"/>
        <v>0</v>
      </c>
      <c r="G8" s="14">
        <v>0.21</v>
      </c>
      <c r="H8" s="15">
        <f t="shared" si="1"/>
        <v>0</v>
      </c>
    </row>
    <row r="9" spans="1:8" ht="41.45" customHeight="1" x14ac:dyDescent="0.25">
      <c r="A9" s="42" t="s">
        <v>65</v>
      </c>
      <c r="B9" s="36"/>
      <c r="C9" s="39"/>
      <c r="D9" s="2" t="s">
        <v>61</v>
      </c>
      <c r="E9" s="40"/>
      <c r="F9" s="3">
        <f t="shared" si="0"/>
        <v>0</v>
      </c>
      <c r="G9" s="14">
        <v>0.21</v>
      </c>
      <c r="H9" s="15">
        <f t="shared" si="1"/>
        <v>0</v>
      </c>
    </row>
    <row r="10" spans="1:8" ht="41.45" customHeight="1" x14ac:dyDescent="0.25">
      <c r="A10" s="42" t="s">
        <v>66</v>
      </c>
      <c r="B10" s="36"/>
      <c r="C10" s="39"/>
      <c r="D10" s="2" t="s">
        <v>61</v>
      </c>
      <c r="E10" s="40"/>
      <c r="F10" s="3">
        <f t="shared" si="0"/>
        <v>0</v>
      </c>
      <c r="G10" s="14">
        <v>0.21</v>
      </c>
      <c r="H10" s="15">
        <f t="shared" si="1"/>
        <v>0</v>
      </c>
    </row>
    <row r="11" spans="1:8" ht="41.45" customHeight="1" x14ac:dyDescent="0.25">
      <c r="A11" s="42" t="s">
        <v>67</v>
      </c>
      <c r="B11" s="36"/>
      <c r="C11" s="39"/>
      <c r="D11" s="2" t="s">
        <v>61</v>
      </c>
      <c r="E11" s="40"/>
      <c r="F11" s="3">
        <f t="shared" si="0"/>
        <v>0</v>
      </c>
      <c r="G11" s="14">
        <v>0.21</v>
      </c>
      <c r="H11" s="15">
        <f t="shared" si="1"/>
        <v>0</v>
      </c>
    </row>
    <row r="12" spans="1:8" ht="41.45" customHeight="1" x14ac:dyDescent="0.25">
      <c r="A12" s="42"/>
      <c r="B12" s="36"/>
      <c r="C12" s="39"/>
      <c r="D12" s="2" t="s">
        <v>61</v>
      </c>
      <c r="E12" s="40"/>
      <c r="F12" s="3">
        <f t="shared" si="0"/>
        <v>0</v>
      </c>
      <c r="G12" s="14">
        <v>0.21</v>
      </c>
      <c r="H12" s="15">
        <f t="shared" si="1"/>
        <v>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C4"/>
  <sheetViews>
    <sheetView workbookViewId="0">
      <selection activeCell="C2" sqref="C2:C3"/>
    </sheetView>
  </sheetViews>
  <sheetFormatPr defaultRowHeight="15" x14ac:dyDescent="0.25"/>
  <cols>
    <col min="3" max="3" width="36.5703125" customWidth="1"/>
  </cols>
  <sheetData>
    <row r="2" spans="1:3" x14ac:dyDescent="0.25">
      <c r="A2" t="s">
        <v>68</v>
      </c>
      <c r="C2" t="s">
        <v>69</v>
      </c>
    </row>
    <row r="3" spans="1:3" x14ac:dyDescent="0.25">
      <c r="A3" t="s">
        <v>70</v>
      </c>
      <c r="C3" t="s">
        <v>71</v>
      </c>
    </row>
    <row r="4" spans="1:3" x14ac:dyDescent="0.25">
      <c r="A4" t="s">
        <v>72</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F1634F28A754E40A6E7B9A6293ACB60" ma:contentTypeVersion="13" ma:contentTypeDescription="Een nieuw document maken." ma:contentTypeScope="" ma:versionID="133321cca4263c5817096c7fa88dc385">
  <xsd:schema xmlns:xsd="http://www.w3.org/2001/XMLSchema" xmlns:xs="http://www.w3.org/2001/XMLSchema" xmlns:p="http://schemas.microsoft.com/office/2006/metadata/properties" xmlns:ns2="f3220ee2-e450-4d2a-8f92-926ada5dc975" xmlns:ns3="81a89f25-3c70-4ab6-8a9a-0d49a0d4e9a9" targetNamespace="http://schemas.microsoft.com/office/2006/metadata/properties" ma:root="true" ma:fieldsID="3fa8b54badbdde4d06bca26141844a10" ns2:_="" ns3:_="">
    <xsd:import namespace="f3220ee2-e450-4d2a-8f92-926ada5dc975"/>
    <xsd:import namespace="81a89f25-3c70-4ab6-8a9a-0d49a0d4e9a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3220ee2-e450-4d2a-8f92-926ada5dc97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Afbeeldingtags" ma:readOnly="false" ma:fieldId="{5cf76f15-5ced-4ddc-b409-7134ff3c332f}" ma:taxonomyMulti="true" ma:sspId="296240b3-82fb-446b-a13e-4fc46c6b6567"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1a89f25-3c70-4ab6-8a9a-0d49a0d4e9a9" elementFormDefault="qualified">
    <xsd:import namespace="http://schemas.microsoft.com/office/2006/documentManagement/types"/>
    <xsd:import namespace="http://schemas.microsoft.com/office/infopath/2007/PartnerControls"/>
    <xsd:element name="SharedWithUsers" ma:index="12"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Gedeeld met details" ma:internalName="SharedWithDetails" ma:readOnly="true">
      <xsd:simpleType>
        <xsd:restriction base="dms:Note">
          <xsd:maxLength value="255"/>
        </xsd:restriction>
      </xsd:simpleType>
    </xsd:element>
    <xsd:element name="TaxCatchAll" ma:index="16" nillable="true" ma:displayName="Taxonomy Catch All Column" ma:hidden="true" ma:list="{ffe640ee-61e5-4feb-927b-9c279aa51011}" ma:internalName="TaxCatchAll" ma:showField="CatchAllData" ma:web="81a89f25-3c70-4ab6-8a9a-0d49a0d4e9a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f3220ee2-e450-4d2a-8f92-926ada5dc975">
      <Terms xmlns="http://schemas.microsoft.com/office/infopath/2007/PartnerControls"/>
    </lcf76f155ced4ddcb4097134ff3c332f>
    <TaxCatchAll xmlns="81a89f25-3c70-4ab6-8a9a-0d49a0d4e9a9" xsi:nil="true"/>
  </documentManagement>
</p:properties>
</file>

<file path=customXml/itemProps1.xml><?xml version="1.0" encoding="utf-8"?>
<ds:datastoreItem xmlns:ds="http://schemas.openxmlformats.org/officeDocument/2006/customXml" ds:itemID="{DDE39502-CCF0-4230-9702-DA27EB056EC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3220ee2-e450-4d2a-8f92-926ada5dc975"/>
    <ds:schemaRef ds:uri="81a89f25-3c70-4ab6-8a9a-0d49a0d4e9a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A05CB5D-4D4B-4B98-8B15-6F42480DA73A}">
  <ds:schemaRefs>
    <ds:schemaRef ds:uri="http://schemas.microsoft.com/sharepoint/v3/contenttype/forms"/>
  </ds:schemaRefs>
</ds:datastoreItem>
</file>

<file path=customXml/itemProps3.xml><?xml version="1.0" encoding="utf-8"?>
<ds:datastoreItem xmlns:ds="http://schemas.openxmlformats.org/officeDocument/2006/customXml" ds:itemID="{005A4BB9-DBAD-4DF6-9F1B-384535F0B03F}">
  <ds:schemaRefs>
    <ds:schemaRef ds:uri="81a89f25-3c70-4ab6-8a9a-0d49a0d4e9a9"/>
    <ds:schemaRef ds:uri="f3220ee2-e450-4d2a-8f92-926ada5dc975"/>
    <ds:schemaRef ds:uri="http://purl.org/dc/terms/"/>
    <ds:schemaRef ds:uri="http://schemas.microsoft.com/office/2006/metadata/properties"/>
    <ds:schemaRef ds:uri="http://purl.org/dc/dcmitype/"/>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4</vt:i4>
      </vt:variant>
    </vt:vector>
  </HeadingPairs>
  <TitlesOfParts>
    <vt:vector size="4" baseType="lpstr">
      <vt:lpstr>Overzicht offerte</vt:lpstr>
      <vt:lpstr>offerte</vt:lpstr>
      <vt:lpstr>tarieven</vt:lpstr>
      <vt:lpstr>Blad1</vt:lpstr>
    </vt:vector>
  </TitlesOfParts>
  <Manager/>
  <Company>AMC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 Moustapha</dc:creator>
  <cp:keywords/>
  <dc:description/>
  <cp:lastModifiedBy>Dolder, R. van den (Rick)</cp:lastModifiedBy>
  <cp:revision/>
  <dcterms:created xsi:type="dcterms:W3CDTF">2021-04-12T14:55:14Z</dcterms:created>
  <dcterms:modified xsi:type="dcterms:W3CDTF">2024-10-31T14:07:52Z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0x0101001F1634F28A754E40A6E7B9A6293ACB60</vt:lpwstr>
  </property>
  <property fmtid="{D5CDD505-2E9C-101B-9397-08002B2CF9AE}" pid="3" name="MediaServiceImageTags">
    <vt:lpwstr/>
  </property>
</Properties>
</file>