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Bv Financien\Aanbestedingen en Inkoop\2024 Aanbestedingen\Brandstof\Stukken Tenderned\NVI\"/>
    </mc:Choice>
  </mc:AlternateContent>
  <xr:revisionPtr revIDLastSave="0" documentId="13_ncr:1_{C909FC35-5DE9-4EB9-9E81-CEF45255A5A2}" xr6:coauthVersionLast="47" xr6:coauthVersionMax="47" xr10:uidLastSave="{00000000-0000-0000-0000-000000000000}"/>
  <bookViews>
    <workbookView xWindow="-110" yWindow="-110" windowWidth="19420" windowHeight="10420" activeTab="1" xr2:uid="{9468C241-E9E1-4A9C-885B-E03C4E163E73}"/>
  </bookViews>
  <sheets>
    <sheet name="Algemene gegevens" sheetId="2" r:id="rId1"/>
    <sheet name="Inschrijfbilj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30" i="1"/>
  <c r="E26" i="1"/>
  <c r="E19" i="1"/>
  <c r="E18" i="1"/>
  <c r="E17" i="1"/>
  <c r="E16" i="1"/>
  <c r="I35" i="2" l="1"/>
  <c r="C41" i="2"/>
  <c r="C36" i="2"/>
  <c r="C35" i="2"/>
  <c r="G30" i="1"/>
  <c r="G28" i="1"/>
  <c r="G26" i="1"/>
  <c r="J32" i="1" s="1"/>
  <c r="I41" i="2" s="1"/>
  <c r="G19" i="1"/>
  <c r="G18" i="1"/>
  <c r="G17" i="1"/>
  <c r="A17" i="1"/>
  <c r="G16" i="1"/>
  <c r="I11" i="1"/>
  <c r="J11" i="1" s="1"/>
  <c r="I10" i="1"/>
  <c r="J10" i="1" s="1"/>
  <c r="I9" i="1"/>
  <c r="J9" i="1" s="1"/>
  <c r="I8" i="1"/>
  <c r="J8" i="1" s="1"/>
  <c r="I7" i="1"/>
  <c r="J7" i="1" s="1"/>
  <c r="A7" i="1"/>
  <c r="A8" i="1" s="1"/>
  <c r="A9" i="1" s="1"/>
  <c r="A10" i="1" s="1"/>
  <c r="A11" i="1" s="1"/>
  <c r="I6" i="1"/>
  <c r="J6" i="1" s="1"/>
  <c r="J12" i="1" s="1"/>
  <c r="J20" i="1" l="1"/>
  <c r="I36" i="2" s="1"/>
  <c r="I37" i="2" s="1"/>
</calcChain>
</file>

<file path=xl/sharedStrings.xml><?xml version="1.0" encoding="utf-8"?>
<sst xmlns="http://schemas.openxmlformats.org/spreadsheetml/2006/main" count="92" uniqueCount="72">
  <si>
    <t>Prijzen en korting</t>
  </si>
  <si>
    <t>* alle bedragen in euro en exclusief BTW. Aan genoemde aantallen kunnen geen rechten worden ontleend.</t>
  </si>
  <si>
    <t>Perceel 1</t>
  </si>
  <si>
    <t xml:space="preserve">brandstofpassen </t>
  </si>
  <si>
    <t>opmerking</t>
  </si>
  <si>
    <t>afname</t>
  </si>
  <si>
    <t>eenheid</t>
  </si>
  <si>
    <t>prijs per eenheid</t>
  </si>
  <si>
    <t>totaalkosten</t>
  </si>
  <si>
    <t>totaalkosten per jaar</t>
  </si>
  <si>
    <r>
      <t>brandstofpassen</t>
    </r>
    <r>
      <rPr>
        <sz val="12"/>
        <rFont val="Calibri"/>
        <family val="2"/>
      </rPr>
      <t>systeem</t>
    </r>
    <r>
      <rPr>
        <sz val="12"/>
        <rFont val="Calibri"/>
        <family val="2"/>
        <scheme val="minor"/>
      </rPr>
      <t xml:space="preserve"> (bij aanvang van de overeenkomst)</t>
    </r>
  </si>
  <si>
    <t>stuks</t>
  </si>
  <si>
    <t>brandstofpassen (bij aanvang van de overeenkomst)</t>
  </si>
  <si>
    <t>Uitbreiding van het aantal passen, per jaar</t>
  </si>
  <si>
    <t>aanname, wordt afgerekend op werkelijke aantallen.</t>
  </si>
  <si>
    <t>Vervangingspassen als gevolg van onbruikbaar door beschadiging, vermissing, verlies of diefstal, per jaar</t>
  </si>
  <si>
    <t>maandrapportagesysteem (kosten verbonden aan het managementsysteem op maandbasis)</t>
  </si>
  <si>
    <t>andere jaarkosten verbonden aan brandstofpassen systeem, te weten: (kort omschrijven en kosten per jaar opgeven)</t>
  </si>
  <si>
    <t>jaarkosten brandstofpassen</t>
  </si>
  <si>
    <t>getankte brandstoffen per liter</t>
  </si>
  <si>
    <t>GLA</t>
  </si>
  <si>
    <t>korting in €</t>
  </si>
  <si>
    <t>netto prijs</t>
  </si>
  <si>
    <t>afname in liters per jaar</t>
  </si>
  <si>
    <t>datum:</t>
  </si>
  <si>
    <t>Euro loodvrij 95 (E10) EN 228</t>
  </si>
  <si>
    <t>Diesel (B7) EN 590</t>
  </si>
  <si>
    <t>HVO100 EN 15940</t>
  </si>
  <si>
    <t>Optispray DIN 70 070 / ISO 22241</t>
  </si>
  <si>
    <t>jaarkosten brandstof</t>
  </si>
  <si>
    <t>Perceel 2</t>
  </si>
  <si>
    <t>brandstoffen afvullen tank</t>
  </si>
  <si>
    <r>
      <t>Diesel, (</t>
    </r>
    <r>
      <rPr>
        <b/>
        <sz val="12"/>
        <rFont val="Calibri"/>
        <family val="2"/>
        <scheme val="minor"/>
      </rPr>
      <t>B0, EN590</t>
    </r>
    <r>
      <rPr>
        <sz val="12"/>
        <rFont val="Calibri"/>
        <family val="2"/>
        <scheme val="minor"/>
      </rPr>
      <t>) (2300 liter) Menaldum</t>
    </r>
  </si>
  <si>
    <r>
      <t>Huur tank Menaldum, inclusief monitoring</t>
    </r>
    <r>
      <rPr>
        <vertAlign val="superscript"/>
        <sz val="12"/>
        <rFont val="Calibri"/>
        <family val="2"/>
        <scheme val="minor"/>
      </rPr>
      <t>*</t>
    </r>
  </si>
  <si>
    <t>inhoud tank in liters, indien afwijkend van huidig</t>
  </si>
  <si>
    <r>
      <t>Diesel, (</t>
    </r>
    <r>
      <rPr>
        <b/>
        <sz val="12"/>
        <rFont val="Calibri"/>
        <family val="2"/>
        <scheme val="minor"/>
      </rPr>
      <t>B0, EN590</t>
    </r>
    <r>
      <rPr>
        <sz val="12"/>
        <rFont val="Calibri"/>
        <family val="2"/>
        <scheme val="minor"/>
      </rPr>
      <t>)  (1200 liter) St. Jacobiparochie</t>
    </r>
  </si>
  <si>
    <r>
      <t>Huur tank St. Jacobiparochie,  inclusief monitoring</t>
    </r>
    <r>
      <rPr>
        <vertAlign val="superscript"/>
        <sz val="12"/>
        <rFont val="Calibri"/>
        <family val="2"/>
        <scheme val="minor"/>
      </rPr>
      <t>*</t>
    </r>
  </si>
  <si>
    <t>HVO 100 EN15940 (4000 liter) Franeker</t>
  </si>
  <si>
    <t>Monitoring tank Franeker</t>
  </si>
  <si>
    <t>*: tank moet vergelijkbaar zijn met huidige</t>
  </si>
  <si>
    <t>jaarkosten brandstoftank</t>
  </si>
  <si>
    <t>03</t>
  </si>
  <si>
    <t>Inschrijfbiljet</t>
  </si>
  <si>
    <t>Algemene gegevens</t>
  </si>
  <si>
    <t>Opdrachtgever</t>
  </si>
  <si>
    <t>Gemeente Waadhoeke</t>
  </si>
  <si>
    <t>Vestigingsplaats onderneming(Kvk)</t>
  </si>
  <si>
    <t>Franeker</t>
  </si>
  <si>
    <t>Kvk-nummer</t>
  </si>
  <si>
    <t>Tekenbevoegde voor contract</t>
  </si>
  <si>
    <t>dhr. R. Meenderink</t>
  </si>
  <si>
    <t>Functie</t>
  </si>
  <si>
    <t>manager beheer openbare ruimte</t>
  </si>
  <si>
    <t>Tekenbevoegde wijzigingen</t>
  </si>
  <si>
    <t>dhr. J. van der Tol</t>
  </si>
  <si>
    <t>bedrijfsleider buitendienst</t>
  </si>
  <si>
    <t>Opdrachtnemer</t>
  </si>
  <si>
    <t>Volledige naam onderneming (Handelsnaam Kvk)</t>
  </si>
  <si>
    <t>Contactpersoon offerte</t>
  </si>
  <si>
    <t>Telefoonnummer kantoor</t>
  </si>
  <si>
    <t>Postadres kantoor</t>
  </si>
  <si>
    <t>Postcode en plaats postadres</t>
  </si>
  <si>
    <t>Mobiel nummer contactpersoon offerte</t>
  </si>
  <si>
    <t>E-mail adres contactpersoon offerte</t>
  </si>
  <si>
    <t>Prijzen</t>
  </si>
  <si>
    <t>Perceel 1:</t>
  </si>
  <si>
    <t>A</t>
  </si>
  <si>
    <t>B</t>
  </si>
  <si>
    <t>Perceel 2:</t>
  </si>
  <si>
    <t>C</t>
  </si>
  <si>
    <t>Prijs/GLA</t>
  </si>
  <si>
    <t>U dient alleen de gele velden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</si>
</sst>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.0000_ ;_ &quot;€&quot;\ * \-#,##0.0000_ ;_ &quot;€&quot;\ * &quot;-&quot;??_ ;_ @_ "/>
    <numFmt numFmtId="166" formatCode="_ [$€-413]\ * #,##0.00_ ;_ [$€-413]\ * \-#,##0.00_ ;_ [$€-413]\ * &quot;-&quot;??_ ;_ @_ "/>
    <numFmt numFmtId="167" formatCode="_ &quot;€&quot;\ * #,##0.000_ ;_ &quot;€&quot;\ * \-#,##0.0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DBF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9C9C9"/>
        <bgColor indexed="64"/>
      </patternFill>
    </fill>
    <fill>
      <patternFill patternType="solid">
        <fgColor rgb="FFFFCC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2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0" fillId="3" borderId="0" xfId="0" applyFill="1"/>
    <xf numFmtId="0" fontId="5" fillId="3" borderId="0" xfId="0" applyFont="1" applyFill="1" applyAlignment="1">
      <alignment horizontal="left"/>
    </xf>
    <xf numFmtId="0" fontId="2" fillId="3" borderId="0" xfId="0" applyFont="1" applyFill="1"/>
    <xf numFmtId="0" fontId="3" fillId="0" borderId="0" xfId="0" applyFont="1" applyAlignment="1">
      <alignment horizontal="left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4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/>
    </xf>
    <xf numFmtId="44" fontId="11" fillId="5" borderId="5" xfId="1" applyFont="1" applyFill="1" applyBorder="1" applyAlignment="1" applyProtection="1">
      <alignment horizontal="left" vertical="top" wrapText="1"/>
      <protection locked="0"/>
    </xf>
    <xf numFmtId="44" fontId="10" fillId="0" borderId="5" xfId="0" applyNumberFormat="1" applyFont="1" applyBorder="1" applyAlignment="1">
      <alignment vertical="top"/>
    </xf>
    <xf numFmtId="44" fontId="10" fillId="0" borderId="6" xfId="1" applyFont="1" applyBorder="1" applyAlignment="1" applyProtection="1">
      <alignment vertical="top"/>
    </xf>
    <xf numFmtId="0" fontId="10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center" vertical="top"/>
    </xf>
    <xf numFmtId="44" fontId="11" fillId="5" borderId="8" xfId="1" applyFont="1" applyFill="1" applyBorder="1" applyAlignment="1" applyProtection="1">
      <alignment horizontal="left" vertical="top" wrapText="1"/>
      <protection locked="0"/>
    </xf>
    <xf numFmtId="44" fontId="10" fillId="0" borderId="8" xfId="0" applyNumberFormat="1" applyFont="1" applyBorder="1" applyAlignment="1">
      <alignment vertical="top"/>
    </xf>
    <xf numFmtId="44" fontId="10" fillId="0" borderId="9" xfId="1" applyFont="1" applyBorder="1" applyAlignment="1" applyProtection="1">
      <alignment vertical="top"/>
    </xf>
    <xf numFmtId="0" fontId="12" fillId="0" borderId="8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1" fillId="5" borderId="11" xfId="0" applyFont="1" applyFill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44" fontId="11" fillId="5" borderId="11" xfId="1" applyFont="1" applyFill="1" applyBorder="1" applyAlignment="1" applyProtection="1">
      <alignment horizontal="left" vertical="top" wrapText="1"/>
      <protection locked="0"/>
    </xf>
    <xf numFmtId="44" fontId="10" fillId="0" borderId="11" xfId="0" applyNumberFormat="1" applyFont="1" applyBorder="1" applyAlignment="1">
      <alignment vertical="top"/>
    </xf>
    <xf numFmtId="44" fontId="10" fillId="0" borderId="12" xfId="0" applyNumberFormat="1" applyFont="1" applyBorder="1" applyAlignment="1">
      <alignment vertical="top"/>
    </xf>
    <xf numFmtId="0" fontId="0" fillId="0" borderId="0" xfId="0" applyAlignment="1">
      <alignment horizontal="center"/>
    </xf>
    <xf numFmtId="164" fontId="13" fillId="6" borderId="15" xfId="0" applyNumberFormat="1" applyFont="1" applyFill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5" fillId="0" borderId="0" xfId="0" applyNumberFormat="1" applyFont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44" fontId="8" fillId="4" borderId="17" xfId="0" applyNumberFormat="1" applyFont="1" applyFill="1" applyBorder="1" applyAlignment="1">
      <alignment horizontal="center" vertical="center" wrapText="1"/>
    </xf>
    <xf numFmtId="44" fontId="8" fillId="4" borderId="17" xfId="0" applyNumberFormat="1" applyFont="1" applyFill="1" applyBorder="1" applyAlignment="1">
      <alignment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right"/>
    </xf>
    <xf numFmtId="14" fontId="11" fillId="7" borderId="20" xfId="2" applyNumberFormat="1" applyFont="1" applyFill="1" applyBorder="1" applyAlignment="1" applyProtection="1">
      <alignment horizontal="center" vertical="top" wrapText="1"/>
    </xf>
    <xf numFmtId="44" fontId="8" fillId="4" borderId="20" xfId="0" applyNumberFormat="1" applyFont="1" applyFill="1" applyBorder="1" applyAlignment="1">
      <alignment horizontal="center" vertical="center" wrapText="1"/>
    </xf>
    <xf numFmtId="44" fontId="8" fillId="4" borderId="20" xfId="0" applyNumberFormat="1" applyFont="1" applyFill="1" applyBorder="1" applyAlignment="1">
      <alignment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vertical="top"/>
    </xf>
    <xf numFmtId="165" fontId="11" fillId="0" borderId="23" xfId="0" applyNumberFormat="1" applyFont="1" applyBorder="1" applyAlignment="1">
      <alignment vertical="top"/>
    </xf>
    <xf numFmtId="166" fontId="11" fillId="5" borderId="23" xfId="2" applyNumberFormat="1" applyFont="1" applyFill="1" applyBorder="1" applyAlignment="1" applyProtection="1">
      <alignment horizontal="center" vertical="top" wrapText="1"/>
      <protection locked="0"/>
    </xf>
    <xf numFmtId="167" fontId="11" fillId="0" borderId="23" xfId="2" applyNumberFormat="1" applyFont="1" applyBorder="1" applyAlignment="1" applyProtection="1">
      <alignment vertical="top"/>
    </xf>
    <xf numFmtId="3" fontId="12" fillId="0" borderId="23" xfId="0" applyNumberFormat="1" applyFont="1" applyBorder="1" applyAlignment="1">
      <alignment vertical="top"/>
    </xf>
    <xf numFmtId="44" fontId="16" fillId="0" borderId="24" xfId="0" applyNumberFormat="1" applyFont="1" applyBorder="1" applyAlignment="1">
      <alignment vertical="top"/>
    </xf>
    <xf numFmtId="0" fontId="10" fillId="0" borderId="0" xfId="0" applyFont="1"/>
    <xf numFmtId="0" fontId="10" fillId="0" borderId="25" xfId="0" applyFont="1" applyBorder="1" applyAlignment="1">
      <alignment horizontal="center" vertical="top"/>
    </xf>
    <xf numFmtId="0" fontId="11" fillId="0" borderId="26" xfId="0" applyFont="1" applyBorder="1" applyAlignment="1">
      <alignment horizontal="left" vertical="top"/>
    </xf>
    <xf numFmtId="165" fontId="11" fillId="0" borderId="26" xfId="0" applyNumberFormat="1" applyFont="1" applyBorder="1" applyAlignment="1">
      <alignment vertical="top"/>
    </xf>
    <xf numFmtId="166" fontId="11" fillId="5" borderId="26" xfId="2" applyNumberFormat="1" applyFont="1" applyFill="1" applyBorder="1" applyAlignment="1" applyProtection="1">
      <alignment horizontal="center" vertical="top" wrapText="1"/>
      <protection locked="0"/>
    </xf>
    <xf numFmtId="167" fontId="11" fillId="0" borderId="26" xfId="2" applyNumberFormat="1" applyFont="1" applyBorder="1" applyAlignment="1" applyProtection="1">
      <alignment vertical="top"/>
    </xf>
    <xf numFmtId="3" fontId="12" fillId="0" borderId="26" xfId="0" applyNumberFormat="1" applyFont="1" applyBorder="1" applyAlignment="1">
      <alignment vertical="top"/>
    </xf>
    <xf numFmtId="44" fontId="16" fillId="0" borderId="27" xfId="0" applyNumberFormat="1" applyFont="1" applyBorder="1" applyAlignment="1">
      <alignment vertical="top"/>
    </xf>
    <xf numFmtId="166" fontId="11" fillId="5" borderId="28" xfId="2" applyNumberFormat="1" applyFont="1" applyFill="1" applyBorder="1" applyAlignment="1" applyProtection="1">
      <alignment horizontal="center" vertical="top" wrapText="1"/>
      <protection locked="0"/>
    </xf>
    <xf numFmtId="167" fontId="11" fillId="0" borderId="28" xfId="2" applyNumberFormat="1" applyFont="1" applyBorder="1" applyAlignment="1" applyProtection="1">
      <alignment vertical="top"/>
    </xf>
    <xf numFmtId="3" fontId="12" fillId="0" borderId="28" xfId="0" applyNumberFormat="1" applyFont="1" applyBorder="1" applyAlignment="1">
      <alignment vertical="top"/>
    </xf>
    <xf numFmtId="0" fontId="10" fillId="0" borderId="29" xfId="0" applyFont="1" applyBorder="1" applyAlignment="1">
      <alignment horizontal="center" vertical="top"/>
    </xf>
    <xf numFmtId="0" fontId="11" fillId="0" borderId="30" xfId="0" applyFont="1" applyBorder="1" applyAlignment="1">
      <alignment horizontal="left" vertical="top"/>
    </xf>
    <xf numFmtId="166" fontId="11" fillId="5" borderId="30" xfId="2" applyNumberFormat="1" applyFont="1" applyFill="1" applyBorder="1" applyAlignment="1" applyProtection="1">
      <alignment horizontal="center" vertical="top" wrapText="1"/>
      <protection locked="0"/>
    </xf>
    <xf numFmtId="167" fontId="11" fillId="0" borderId="30" xfId="2" applyNumberFormat="1" applyFont="1" applyBorder="1" applyAlignment="1" applyProtection="1">
      <alignment vertical="top"/>
    </xf>
    <xf numFmtId="3" fontId="12" fillId="0" borderId="30" xfId="0" applyNumberFormat="1" applyFont="1" applyBorder="1" applyAlignment="1">
      <alignment vertical="top"/>
    </xf>
    <xf numFmtId="44" fontId="16" fillId="0" borderId="31" xfId="0" applyNumberFormat="1" applyFont="1" applyBorder="1" applyAlignment="1">
      <alignment vertical="top"/>
    </xf>
    <xf numFmtId="0" fontId="17" fillId="0" borderId="0" xfId="0" applyFont="1"/>
    <xf numFmtId="0" fontId="18" fillId="0" borderId="0" xfId="0" applyFont="1"/>
    <xf numFmtId="44" fontId="13" fillId="6" borderId="15" xfId="0" applyNumberFormat="1" applyFont="1" applyFill="1" applyBorder="1" applyAlignment="1">
      <alignment horizontal="center" vertical="center"/>
    </xf>
    <xf numFmtId="0" fontId="17" fillId="0" borderId="32" xfId="0" applyFont="1" applyBorder="1" applyAlignment="1">
      <alignment horizontal="center"/>
    </xf>
    <xf numFmtId="0" fontId="18" fillId="0" borderId="32" xfId="0" applyFont="1" applyBorder="1"/>
    <xf numFmtId="0" fontId="17" fillId="0" borderId="32" xfId="0" applyFont="1" applyBorder="1"/>
    <xf numFmtId="0" fontId="13" fillId="3" borderId="32" xfId="0" applyFont="1" applyFill="1" applyBorder="1" applyAlignment="1">
      <alignment horizontal="center" vertical="center"/>
    </xf>
    <xf numFmtId="0" fontId="2" fillId="3" borderId="32" xfId="0" applyFont="1" applyFill="1" applyBorder="1"/>
    <xf numFmtId="0" fontId="17" fillId="0" borderId="0" xfId="0" applyFont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7" fillId="4" borderId="20" xfId="0" applyFont="1" applyFill="1" applyBorder="1" applyAlignment="1">
      <alignment horizontal="right" indent="1"/>
    </xf>
    <xf numFmtId="14" fontId="11" fillId="7" borderId="20" xfId="2" applyNumberFormat="1" applyFont="1" applyFill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>
      <alignment horizontal="center" vertical="top"/>
    </xf>
    <xf numFmtId="0" fontId="11" fillId="0" borderId="34" xfId="0" applyFont="1" applyBorder="1" applyAlignment="1">
      <alignment horizontal="left" vertical="top"/>
    </xf>
    <xf numFmtId="44" fontId="11" fillId="5" borderId="34" xfId="1" applyFont="1" applyFill="1" applyBorder="1" applyAlignment="1" applyProtection="1">
      <alignment horizontal="center" vertical="top" wrapText="1"/>
      <protection locked="0"/>
    </xf>
    <xf numFmtId="3" fontId="12" fillId="0" borderId="34" xfId="0" applyNumberFormat="1" applyFont="1" applyBorder="1" applyAlignment="1">
      <alignment vertical="top"/>
    </xf>
    <xf numFmtId="44" fontId="16" fillId="0" borderId="35" xfId="1" applyFont="1" applyFill="1" applyBorder="1" applyAlignment="1" applyProtection="1">
      <alignment vertical="top"/>
    </xf>
    <xf numFmtId="0" fontId="10" fillId="0" borderId="36" xfId="0" applyFont="1" applyBorder="1" applyAlignment="1">
      <alignment horizontal="center" vertical="top"/>
    </xf>
    <xf numFmtId="0" fontId="11" fillId="0" borderId="37" xfId="0" applyFont="1" applyBorder="1" applyAlignment="1">
      <alignment horizontal="left" vertical="top"/>
    </xf>
    <xf numFmtId="44" fontId="11" fillId="0" borderId="37" xfId="1" applyFont="1" applyBorder="1" applyAlignment="1" applyProtection="1">
      <alignment vertical="top"/>
    </xf>
    <xf numFmtId="167" fontId="11" fillId="0" borderId="37" xfId="2" applyNumberFormat="1" applyFont="1" applyBorder="1" applyAlignment="1" applyProtection="1">
      <alignment vertical="top"/>
    </xf>
    <xf numFmtId="3" fontId="12" fillId="0" borderId="37" xfId="0" applyNumberFormat="1" applyFont="1" applyBorder="1" applyAlignment="1">
      <alignment vertical="top"/>
    </xf>
    <xf numFmtId="44" fontId="11" fillId="5" borderId="38" xfId="1" applyFont="1" applyFill="1" applyBorder="1" applyAlignment="1" applyProtection="1">
      <alignment horizontal="center" vertical="top" wrapText="1"/>
      <protection locked="0"/>
    </xf>
    <xf numFmtId="1" fontId="11" fillId="5" borderId="39" xfId="2" applyNumberFormat="1" applyFont="1" applyFill="1" applyBorder="1" applyAlignment="1" applyProtection="1">
      <alignment horizontal="center" vertical="top" wrapText="1"/>
      <protection locked="0"/>
    </xf>
    <xf numFmtId="44" fontId="11" fillId="5" borderId="37" xfId="1" applyFont="1" applyFill="1" applyBorder="1" applyAlignment="1" applyProtection="1">
      <alignment horizontal="center" vertical="top" wrapText="1"/>
      <protection locked="0"/>
    </xf>
    <xf numFmtId="44" fontId="16" fillId="0" borderId="38" xfId="1" applyFont="1" applyFill="1" applyBorder="1" applyAlignment="1" applyProtection="1">
      <alignment vertical="top"/>
    </xf>
    <xf numFmtId="1" fontId="10" fillId="0" borderId="0" xfId="0" applyNumberFormat="1" applyFont="1"/>
    <xf numFmtId="0" fontId="10" fillId="0" borderId="40" xfId="0" applyFont="1" applyBorder="1" applyAlignment="1">
      <alignment horizontal="center" vertical="top"/>
    </xf>
    <xf numFmtId="0" fontId="11" fillId="0" borderId="41" xfId="0" applyFont="1" applyBorder="1" applyAlignment="1">
      <alignment horizontal="left" vertical="top"/>
    </xf>
    <xf numFmtId="44" fontId="11" fillId="0" borderId="41" xfId="1" applyFont="1" applyBorder="1" applyAlignment="1" applyProtection="1">
      <alignment horizontal="left" vertical="top"/>
    </xf>
    <xf numFmtId="9" fontId="11" fillId="0" borderId="41" xfId="2" applyFont="1" applyFill="1" applyBorder="1" applyAlignment="1" applyProtection="1">
      <alignment horizontal="center" vertical="top" wrapText="1"/>
      <protection locked="0"/>
    </xf>
    <xf numFmtId="3" fontId="12" fillId="0" borderId="41" xfId="0" applyNumberFormat="1" applyFont="1" applyBorder="1" applyAlignment="1">
      <alignment vertical="top"/>
    </xf>
    <xf numFmtId="44" fontId="11" fillId="5" borderId="31" xfId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165" fontId="11" fillId="0" borderId="0" xfId="0" applyNumberFormat="1" applyFont="1" applyAlignment="1">
      <alignment horizontal="left" vertical="top"/>
    </xf>
    <xf numFmtId="167" fontId="11" fillId="0" borderId="0" xfId="2" applyNumberFormat="1" applyFont="1" applyBorder="1" applyAlignment="1" applyProtection="1">
      <alignment vertical="top"/>
    </xf>
    <xf numFmtId="3" fontId="12" fillId="0" borderId="0" xfId="0" applyNumberFormat="1" applyFont="1" applyAlignment="1">
      <alignment vertical="top"/>
    </xf>
    <xf numFmtId="44" fontId="16" fillId="0" borderId="0" xfId="0" applyNumberFormat="1" applyFont="1" applyAlignment="1">
      <alignment vertical="top"/>
    </xf>
    <xf numFmtId="165" fontId="20" fillId="0" borderId="0" xfId="0" applyNumberFormat="1" applyFont="1" applyAlignment="1">
      <alignment vertical="top"/>
    </xf>
    <xf numFmtId="167" fontId="20" fillId="0" borderId="0" xfId="2" applyNumberFormat="1" applyFont="1" applyBorder="1" applyAlignment="1" applyProtection="1">
      <alignment horizontal="center"/>
    </xf>
    <xf numFmtId="3" fontId="20" fillId="0" borderId="0" xfId="0" applyNumberFormat="1" applyFont="1" applyAlignment="1">
      <alignment horizontal="center"/>
    </xf>
    <xf numFmtId="0" fontId="20" fillId="3" borderId="0" xfId="0" applyFont="1" applyFill="1" applyAlignment="1">
      <alignment horizontal="center"/>
    </xf>
    <xf numFmtId="44" fontId="20" fillId="0" borderId="0" xfId="0" applyNumberFormat="1" applyFont="1" applyAlignment="1">
      <alignment vertical="top"/>
    </xf>
    <xf numFmtId="0" fontId="20" fillId="0" borderId="0" xfId="0" applyFont="1"/>
    <xf numFmtId="0" fontId="0" fillId="0" borderId="32" xfId="0" applyBorder="1" applyAlignment="1">
      <alignment horizontal="center"/>
    </xf>
    <xf numFmtId="0" fontId="0" fillId="0" borderId="32" xfId="0" applyBorder="1"/>
    <xf numFmtId="165" fontId="0" fillId="0" borderId="32" xfId="0" applyNumberFormat="1" applyBorder="1" applyAlignment="1">
      <alignment vertical="top"/>
    </xf>
    <xf numFmtId="167" fontId="0" fillId="0" borderId="32" xfId="2" applyNumberFormat="1" applyFont="1" applyBorder="1" applyAlignment="1" applyProtection="1">
      <alignment horizontal="center"/>
    </xf>
    <xf numFmtId="0" fontId="3" fillId="2" borderId="0" xfId="0" quotePrefix="1" applyFont="1" applyFill="1" applyAlignment="1">
      <alignment horizontal="right"/>
    </xf>
    <xf numFmtId="0" fontId="0" fillId="3" borderId="42" xfId="0" applyFill="1" applyBorder="1"/>
    <xf numFmtId="0" fontId="10" fillId="3" borderId="42" xfId="0" applyFont="1" applyFill="1" applyBorder="1"/>
    <xf numFmtId="0" fontId="9" fillId="2" borderId="43" xfId="0" applyFont="1" applyFill="1" applyBorder="1" applyAlignment="1">
      <alignment horizontal="left"/>
    </xf>
    <xf numFmtId="0" fontId="9" fillId="2" borderId="44" xfId="0" applyFont="1" applyFill="1" applyBorder="1"/>
    <xf numFmtId="0" fontId="11" fillId="2" borderId="45" xfId="0" applyFont="1" applyFill="1" applyBorder="1"/>
    <xf numFmtId="0" fontId="21" fillId="3" borderId="0" xfId="0" applyFont="1" applyFill="1"/>
    <xf numFmtId="0" fontId="10" fillId="3" borderId="42" xfId="0" applyFont="1" applyFill="1" applyBorder="1" applyAlignment="1">
      <alignment horizontal="right"/>
    </xf>
    <xf numFmtId="0" fontId="10" fillId="3" borderId="0" xfId="0" applyFont="1" applyFill="1"/>
    <xf numFmtId="0" fontId="10" fillId="3" borderId="46" xfId="0" applyFont="1" applyFill="1" applyBorder="1"/>
    <xf numFmtId="0" fontId="10" fillId="3" borderId="47" xfId="0" applyFont="1" applyFill="1" applyBorder="1" applyAlignment="1">
      <alignment horizontal="left"/>
    </xf>
    <xf numFmtId="0" fontId="10" fillId="3" borderId="48" xfId="0" applyFont="1" applyFill="1" applyBorder="1"/>
    <xf numFmtId="0" fontId="10" fillId="3" borderId="49" xfId="0" applyFont="1" applyFill="1" applyBorder="1"/>
    <xf numFmtId="0" fontId="10" fillId="3" borderId="50" xfId="0" applyFont="1" applyFill="1" applyBorder="1" applyAlignment="1">
      <alignment horizontal="left"/>
    </xf>
    <xf numFmtId="0" fontId="10" fillId="3" borderId="51" xfId="0" applyFont="1" applyFill="1" applyBorder="1"/>
    <xf numFmtId="0" fontId="10" fillId="3" borderId="52" xfId="0" applyFont="1" applyFill="1" applyBorder="1"/>
    <xf numFmtId="0" fontId="10" fillId="3" borderId="53" xfId="0" applyFont="1" applyFill="1" applyBorder="1" applyAlignment="1">
      <alignment horizontal="left"/>
    </xf>
    <xf numFmtId="0" fontId="10" fillId="3" borderId="54" xfId="0" applyFont="1" applyFill="1" applyBorder="1"/>
    <xf numFmtId="0" fontId="10" fillId="3" borderId="55" xfId="0" applyFont="1" applyFill="1" applyBorder="1"/>
    <xf numFmtId="0" fontId="10" fillId="3" borderId="42" xfId="0" applyFont="1" applyFill="1" applyBorder="1" applyAlignment="1">
      <alignment horizontal="left"/>
    </xf>
    <xf numFmtId="0" fontId="10" fillId="3" borderId="0" xfId="0" applyFont="1" applyFill="1" applyAlignment="1">
      <alignment horizontal="left" vertical="top"/>
    </xf>
    <xf numFmtId="0" fontId="11" fillId="3" borderId="46" xfId="0" applyFont="1" applyFill="1" applyBorder="1" applyAlignment="1" applyProtection="1">
      <alignment horizontal="left" wrapText="1"/>
      <protection locked="0"/>
    </xf>
    <xf numFmtId="0" fontId="10" fillId="3" borderId="56" xfId="0" applyFont="1" applyFill="1" applyBorder="1" applyAlignment="1">
      <alignment horizontal="right"/>
    </xf>
    <xf numFmtId="0" fontId="10" fillId="3" borderId="32" xfId="0" applyFont="1" applyFill="1" applyBorder="1"/>
    <xf numFmtId="0" fontId="10" fillId="3" borderId="57" xfId="0" applyFont="1" applyFill="1" applyBorder="1"/>
    <xf numFmtId="0" fontId="21" fillId="3" borderId="0" xfId="0" applyFont="1" applyFill="1" applyAlignment="1">
      <alignment horizontal="center"/>
    </xf>
    <xf numFmtId="0" fontId="9" fillId="2" borderId="58" xfId="0" applyFont="1" applyFill="1" applyBorder="1" applyAlignment="1">
      <alignment horizontal="left"/>
    </xf>
    <xf numFmtId="0" fontId="9" fillId="2" borderId="59" xfId="0" applyFont="1" applyFill="1" applyBorder="1"/>
    <xf numFmtId="0" fontId="11" fillId="2" borderId="14" xfId="0" applyFont="1" applyFill="1" applyBorder="1"/>
    <xf numFmtId="0" fontId="11" fillId="3" borderId="42" xfId="0" applyFont="1" applyFill="1" applyBorder="1" applyAlignment="1">
      <alignment horizontal="left"/>
    </xf>
    <xf numFmtId="0" fontId="11" fillId="3" borderId="0" xfId="0" applyFont="1" applyFill="1"/>
    <xf numFmtId="0" fontId="11" fillId="3" borderId="46" xfId="0" applyFont="1" applyFill="1" applyBorder="1"/>
    <xf numFmtId="0" fontId="21" fillId="3" borderId="46" xfId="0" applyFont="1" applyFill="1" applyBorder="1"/>
    <xf numFmtId="0" fontId="10" fillId="0" borderId="42" xfId="0" applyFont="1" applyBorder="1"/>
    <xf numFmtId="0" fontId="10" fillId="0" borderId="42" xfId="0" applyFont="1" applyBorder="1" applyAlignment="1">
      <alignment horizontal="left"/>
    </xf>
    <xf numFmtId="44" fontId="9" fillId="0" borderId="0" xfId="1" applyFont="1" applyFill="1" applyBorder="1" applyAlignment="1">
      <alignment horizontal="center"/>
    </xf>
    <xf numFmtId="0" fontId="21" fillId="0" borderId="0" xfId="0" applyFont="1"/>
    <xf numFmtId="0" fontId="21" fillId="0" borderId="46" xfId="0" applyFont="1" applyBorder="1"/>
    <xf numFmtId="0" fontId="16" fillId="4" borderId="58" xfId="0" applyFont="1" applyFill="1" applyBorder="1" applyAlignment="1">
      <alignment horizontal="left"/>
    </xf>
    <xf numFmtId="0" fontId="10" fillId="4" borderId="59" xfId="0" applyFont="1" applyFill="1" applyBorder="1"/>
    <xf numFmtId="44" fontId="9" fillId="4" borderId="59" xfId="1" applyFont="1" applyFill="1" applyBorder="1" applyAlignment="1">
      <alignment horizontal="center"/>
    </xf>
    <xf numFmtId="0" fontId="21" fillId="4" borderId="14" xfId="0" applyFont="1" applyFill="1" applyBorder="1"/>
    <xf numFmtId="44" fontId="11" fillId="3" borderId="0" xfId="1" applyFont="1" applyFill="1" applyBorder="1" applyAlignment="1">
      <alignment horizontal="left" vertical="top" wrapText="1"/>
    </xf>
    <xf numFmtId="0" fontId="10" fillId="3" borderId="58" xfId="0" applyFont="1" applyFill="1" applyBorder="1" applyAlignment="1">
      <alignment horizontal="left"/>
    </xf>
    <xf numFmtId="0" fontId="10" fillId="3" borderId="59" xfId="0" applyFont="1" applyFill="1" applyBorder="1"/>
    <xf numFmtId="0" fontId="10" fillId="3" borderId="60" xfId="0" applyFont="1" applyFill="1" applyBorder="1"/>
    <xf numFmtId="0" fontId="21" fillId="3" borderId="42" xfId="0" applyFont="1" applyFill="1" applyBorder="1" applyAlignment="1">
      <alignment horizontal="center"/>
    </xf>
    <xf numFmtId="44" fontId="21" fillId="3" borderId="0" xfId="1" applyFont="1" applyFill="1" applyBorder="1"/>
    <xf numFmtId="0" fontId="21" fillId="3" borderId="56" xfId="0" applyFont="1" applyFill="1" applyBorder="1" applyAlignment="1">
      <alignment horizontal="center"/>
    </xf>
    <xf numFmtId="0" fontId="21" fillId="3" borderId="32" xfId="0" applyFont="1" applyFill="1" applyBorder="1"/>
    <xf numFmtId="0" fontId="21" fillId="3" borderId="57" xfId="0" applyFont="1" applyFill="1" applyBorder="1"/>
    <xf numFmtId="0" fontId="2" fillId="3" borderId="0" xfId="0" applyFont="1" applyFill="1" applyAlignment="1">
      <alignment horizontal="center"/>
    </xf>
    <xf numFmtId="0" fontId="11" fillId="5" borderId="61" xfId="0" applyFont="1" applyFill="1" applyBorder="1" applyAlignment="1" applyProtection="1">
      <alignment horizontal="left" vertical="top" wrapText="1"/>
      <protection locked="0"/>
    </xf>
    <xf numFmtId="0" fontId="11" fillId="5" borderId="62" xfId="0" applyFont="1" applyFill="1" applyBorder="1" applyAlignment="1" applyProtection="1">
      <alignment horizontal="left" vertical="top" wrapText="1"/>
      <protection locked="0"/>
    </xf>
    <xf numFmtId="0" fontId="11" fillId="5" borderId="63" xfId="0" applyFont="1" applyFill="1" applyBorder="1" applyAlignment="1" applyProtection="1">
      <alignment horizontal="left" vertical="top" wrapText="1"/>
      <protection locked="0"/>
    </xf>
    <xf numFmtId="0" fontId="11" fillId="3" borderId="61" xfId="0" applyFont="1" applyFill="1" applyBorder="1" applyAlignment="1">
      <alignment horizontal="left" vertical="top" wrapText="1"/>
    </xf>
    <xf numFmtId="0" fontId="11" fillId="3" borderId="62" xfId="0" applyFont="1" applyFill="1" applyBorder="1" applyAlignment="1">
      <alignment horizontal="left" vertical="top" wrapText="1"/>
    </xf>
    <xf numFmtId="0" fontId="11" fillId="3" borderId="63" xfId="0" applyFont="1" applyFill="1" applyBorder="1" applyAlignment="1">
      <alignment horizontal="left" vertical="top" wrapText="1"/>
    </xf>
    <xf numFmtId="44" fontId="11" fillId="3" borderId="61" xfId="1" applyFont="1" applyFill="1" applyBorder="1" applyAlignment="1">
      <alignment horizontal="left" vertical="top" wrapText="1"/>
    </xf>
    <xf numFmtId="44" fontId="11" fillId="3" borderId="64" xfId="1" applyFont="1" applyFill="1" applyBorder="1" applyAlignment="1">
      <alignment horizontal="left" vertical="top" wrapText="1"/>
    </xf>
    <xf numFmtId="44" fontId="9" fillId="3" borderId="15" xfId="1" applyFont="1" applyFill="1" applyBorder="1" applyAlignment="1">
      <alignment horizontal="center"/>
    </xf>
    <xf numFmtId="44" fontId="9" fillId="3" borderId="15" xfId="1" applyFont="1" applyFill="1" applyBorder="1" applyAlignment="1">
      <alignment horizontal="left" vertical="top" wrapText="1"/>
    </xf>
    <xf numFmtId="44" fontId="12" fillId="0" borderId="34" xfId="1" applyFont="1" applyBorder="1" applyAlignment="1">
      <alignment vertical="top"/>
    </xf>
    <xf numFmtId="44" fontId="12" fillId="0" borderId="37" xfId="1" applyFont="1" applyBorder="1" applyAlignment="1">
      <alignment vertical="top"/>
    </xf>
    <xf numFmtId="44" fontId="12" fillId="0" borderId="41" xfId="1" applyFont="1" applyBorder="1" applyAlignment="1">
      <alignment vertical="top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/>
    </xf>
    <xf numFmtId="0" fontId="7" fillId="4" borderId="17" xfId="0" applyFont="1" applyFill="1" applyBorder="1"/>
    <xf numFmtId="0" fontId="11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44" fontId="11" fillId="5" borderId="28" xfId="1" applyFont="1" applyFill="1" applyBorder="1" applyAlignment="1" applyProtection="1">
      <alignment horizontal="center" vertical="top" wrapText="1"/>
      <protection locked="0"/>
    </xf>
    <xf numFmtId="44" fontId="11" fillId="5" borderId="30" xfId="1" applyFont="1" applyFill="1" applyBorder="1" applyAlignment="1" applyProtection="1">
      <alignment horizontal="center" vertical="top" wrapText="1"/>
      <protection locked="0"/>
    </xf>
    <xf numFmtId="0" fontId="22" fillId="5" borderId="0" xfId="0" applyFont="1" applyFill="1" applyBorder="1" applyAlignment="1" applyProtection="1">
      <alignment horizontal="left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ABC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5838-FD55-4D39-BF81-A65E374441B3}">
  <sheetPr>
    <tabColor rgb="FF3ABCAD"/>
  </sheetPr>
  <dimension ref="A1:L46"/>
  <sheetViews>
    <sheetView showGridLines="0" topLeftCell="A18" workbookViewId="0">
      <selection activeCell="M40" sqref="M40"/>
    </sheetView>
  </sheetViews>
  <sheetFormatPr defaultRowHeight="14.5" x14ac:dyDescent="0.35"/>
  <cols>
    <col min="9" max="9" width="49.26953125" customWidth="1"/>
  </cols>
  <sheetData>
    <row r="1" spans="1:12" ht="28.5" x14ac:dyDescent="0.65">
      <c r="A1" s="126" t="s">
        <v>41</v>
      </c>
      <c r="B1" s="2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8.5" x14ac:dyDescent="0.6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127"/>
      <c r="B3" s="5"/>
      <c r="C3" s="6"/>
      <c r="D3" s="6"/>
      <c r="E3" s="6"/>
      <c r="F3" s="6"/>
      <c r="G3" s="6"/>
      <c r="H3" s="6"/>
      <c r="I3" s="6"/>
      <c r="J3" s="4"/>
      <c r="K3" s="4"/>
      <c r="L3" s="4"/>
    </row>
    <row r="4" spans="1:12" ht="15" thickBot="1" x14ac:dyDescent="0.4">
      <c r="A4" s="127"/>
      <c r="B4" s="5"/>
      <c r="C4" s="6"/>
      <c r="D4" s="6"/>
      <c r="E4" s="6"/>
      <c r="F4" s="6"/>
      <c r="G4" s="6"/>
      <c r="H4" s="6"/>
      <c r="I4" s="6"/>
      <c r="J4" s="4"/>
      <c r="K4" s="4"/>
      <c r="L4" s="4"/>
    </row>
    <row r="5" spans="1:12" ht="15.5" x14ac:dyDescent="0.35">
      <c r="A5" s="128"/>
      <c r="B5" s="129" t="s">
        <v>43</v>
      </c>
      <c r="C5" s="130"/>
      <c r="D5" s="130"/>
      <c r="E5" s="130"/>
      <c r="F5" s="130"/>
      <c r="G5" s="130"/>
      <c r="H5" s="130"/>
      <c r="I5" s="130"/>
      <c r="J5" s="131"/>
      <c r="K5" s="132"/>
      <c r="L5" s="132"/>
    </row>
    <row r="6" spans="1:12" ht="15.5" x14ac:dyDescent="0.35">
      <c r="A6" s="128"/>
      <c r="B6" s="133"/>
      <c r="C6" s="134"/>
      <c r="D6" s="134"/>
      <c r="E6" s="134"/>
      <c r="F6" s="134"/>
      <c r="G6" s="134"/>
      <c r="H6" s="134"/>
      <c r="I6" s="134"/>
      <c r="J6" s="135"/>
      <c r="K6" s="132"/>
      <c r="L6" s="132"/>
    </row>
    <row r="7" spans="1:12" ht="15.5" x14ac:dyDescent="0.35">
      <c r="A7" s="128"/>
      <c r="B7" s="136" t="s">
        <v>44</v>
      </c>
      <c r="C7" s="137"/>
      <c r="D7" s="137"/>
      <c r="E7" s="137"/>
      <c r="F7" s="137"/>
      <c r="G7" s="138"/>
      <c r="H7" s="134"/>
      <c r="I7" s="181" t="s">
        <v>45</v>
      </c>
      <c r="J7" s="135"/>
      <c r="K7" s="134"/>
      <c r="L7" s="134"/>
    </row>
    <row r="8" spans="1:12" ht="15.5" x14ac:dyDescent="0.35">
      <c r="A8" s="128"/>
      <c r="B8" s="139" t="s">
        <v>46</v>
      </c>
      <c r="C8" s="140"/>
      <c r="D8" s="140"/>
      <c r="E8" s="140"/>
      <c r="F8" s="140"/>
      <c r="G8" s="141"/>
      <c r="H8" s="134"/>
      <c r="I8" s="182" t="s">
        <v>47</v>
      </c>
      <c r="J8" s="135"/>
      <c r="K8" s="134"/>
      <c r="L8" s="134"/>
    </row>
    <row r="9" spans="1:12" ht="15.5" x14ac:dyDescent="0.35">
      <c r="A9" s="134"/>
      <c r="B9" s="139" t="s">
        <v>48</v>
      </c>
      <c r="C9" s="140"/>
      <c r="D9" s="140"/>
      <c r="E9" s="140"/>
      <c r="F9" s="140"/>
      <c r="G9" s="141"/>
      <c r="H9" s="134"/>
      <c r="I9" s="182">
        <v>70528586</v>
      </c>
      <c r="J9" s="135"/>
      <c r="K9" s="134"/>
      <c r="L9" s="134"/>
    </row>
    <row r="10" spans="1:12" ht="15.5" x14ac:dyDescent="0.35">
      <c r="A10" s="128"/>
      <c r="B10" s="139" t="s">
        <v>49</v>
      </c>
      <c r="C10" s="140"/>
      <c r="D10" s="140"/>
      <c r="E10" s="140"/>
      <c r="F10" s="140"/>
      <c r="G10" s="141"/>
      <c r="H10" s="134"/>
      <c r="I10" s="182" t="s">
        <v>50</v>
      </c>
      <c r="J10" s="135"/>
      <c r="K10" s="134"/>
      <c r="L10" s="134"/>
    </row>
    <row r="11" spans="1:12" ht="15.5" x14ac:dyDescent="0.35">
      <c r="A11" s="128"/>
      <c r="B11" s="139" t="s">
        <v>51</v>
      </c>
      <c r="C11" s="140"/>
      <c r="D11" s="140"/>
      <c r="E11" s="140"/>
      <c r="F11" s="140"/>
      <c r="G11" s="141"/>
      <c r="H11" s="134"/>
      <c r="I11" s="182" t="s">
        <v>52</v>
      </c>
      <c r="J11" s="135"/>
      <c r="K11" s="134"/>
      <c r="L11" s="134"/>
    </row>
    <row r="12" spans="1:12" ht="15.5" x14ac:dyDescent="0.35">
      <c r="A12" s="128"/>
      <c r="B12" s="139" t="s">
        <v>53</v>
      </c>
      <c r="C12" s="140"/>
      <c r="D12" s="140"/>
      <c r="E12" s="140"/>
      <c r="F12" s="140"/>
      <c r="G12" s="141"/>
      <c r="H12" s="134"/>
      <c r="I12" s="182" t="s">
        <v>54</v>
      </c>
      <c r="J12" s="135"/>
      <c r="K12" s="134"/>
      <c r="L12" s="134"/>
    </row>
    <row r="13" spans="1:12" ht="15.5" x14ac:dyDescent="0.35">
      <c r="A13" s="128"/>
      <c r="B13" s="142" t="s">
        <v>51</v>
      </c>
      <c r="C13" s="143"/>
      <c r="D13" s="143"/>
      <c r="E13" s="143"/>
      <c r="F13" s="143"/>
      <c r="G13" s="144"/>
      <c r="H13" s="134"/>
      <c r="I13" s="183" t="s">
        <v>55</v>
      </c>
      <c r="J13" s="135"/>
      <c r="K13" s="134"/>
      <c r="L13" s="134"/>
    </row>
    <row r="14" spans="1:12" ht="15.5" x14ac:dyDescent="0.35">
      <c r="A14" s="128"/>
      <c r="B14" s="133"/>
      <c r="C14" s="134"/>
      <c r="D14" s="134"/>
      <c r="E14" s="134"/>
      <c r="F14" s="134"/>
      <c r="G14" s="134"/>
      <c r="H14" s="134"/>
      <c r="I14" s="134"/>
      <c r="J14" s="135"/>
      <c r="K14" s="134"/>
      <c r="L14" s="134"/>
    </row>
    <row r="15" spans="1:12" ht="15.5" x14ac:dyDescent="0.35">
      <c r="A15" s="128"/>
      <c r="B15" s="145" t="s">
        <v>56</v>
      </c>
      <c r="C15" s="134"/>
      <c r="D15" s="134"/>
      <c r="E15" s="134"/>
      <c r="F15" s="134"/>
      <c r="G15" s="134"/>
      <c r="H15" s="134"/>
      <c r="I15" s="134"/>
      <c r="J15" s="135"/>
      <c r="K15" s="134"/>
      <c r="L15" s="134"/>
    </row>
    <row r="16" spans="1:12" ht="15.5" x14ac:dyDescent="0.35">
      <c r="A16" s="128"/>
      <c r="B16" s="136" t="s">
        <v>57</v>
      </c>
      <c r="C16" s="137"/>
      <c r="D16" s="137"/>
      <c r="E16" s="137"/>
      <c r="F16" s="137"/>
      <c r="G16" s="138"/>
      <c r="H16" s="134"/>
      <c r="I16" s="178"/>
      <c r="J16" s="135"/>
      <c r="K16" s="134"/>
      <c r="L16" s="134"/>
    </row>
    <row r="17" spans="1:12" ht="15.5" x14ac:dyDescent="0.35">
      <c r="A17" s="128"/>
      <c r="B17" s="139" t="s">
        <v>46</v>
      </c>
      <c r="C17" s="140"/>
      <c r="D17" s="140"/>
      <c r="E17" s="140"/>
      <c r="F17" s="140"/>
      <c r="G17" s="141"/>
      <c r="H17" s="134"/>
      <c r="I17" s="179"/>
      <c r="J17" s="135"/>
      <c r="K17" s="134"/>
      <c r="L17" s="134"/>
    </row>
    <row r="18" spans="1:12" ht="15.5" x14ac:dyDescent="0.35">
      <c r="A18" s="128"/>
      <c r="B18" s="139" t="s">
        <v>48</v>
      </c>
      <c r="C18" s="140"/>
      <c r="D18" s="140"/>
      <c r="E18" s="140"/>
      <c r="F18" s="140"/>
      <c r="G18" s="141"/>
      <c r="H18" s="134"/>
      <c r="I18" s="179"/>
      <c r="J18" s="135"/>
      <c r="K18" s="134"/>
      <c r="L18" s="134"/>
    </row>
    <row r="19" spans="1:12" ht="15.5" x14ac:dyDescent="0.35">
      <c r="A19" s="128"/>
      <c r="B19" s="139" t="s">
        <v>49</v>
      </c>
      <c r="C19" s="140"/>
      <c r="D19" s="140"/>
      <c r="E19" s="140"/>
      <c r="F19" s="140"/>
      <c r="G19" s="141"/>
      <c r="H19" s="134"/>
      <c r="I19" s="179"/>
      <c r="J19" s="135"/>
      <c r="K19" s="134"/>
      <c r="L19" s="134"/>
    </row>
    <row r="20" spans="1:12" ht="15.5" x14ac:dyDescent="0.35">
      <c r="A20" s="128"/>
      <c r="B20" s="139" t="s">
        <v>51</v>
      </c>
      <c r="C20" s="140"/>
      <c r="D20" s="140"/>
      <c r="E20" s="140"/>
      <c r="F20" s="140"/>
      <c r="G20" s="141"/>
      <c r="H20" s="134"/>
      <c r="I20" s="179"/>
      <c r="J20" s="135"/>
      <c r="K20" s="134"/>
      <c r="L20" s="134"/>
    </row>
    <row r="21" spans="1:12" ht="15.5" x14ac:dyDescent="0.35">
      <c r="A21" s="128"/>
      <c r="B21" s="139" t="s">
        <v>53</v>
      </c>
      <c r="C21" s="140"/>
      <c r="D21" s="140"/>
      <c r="E21" s="140"/>
      <c r="F21" s="140"/>
      <c r="G21" s="141"/>
      <c r="H21" s="134"/>
      <c r="I21" s="179"/>
      <c r="J21" s="135"/>
      <c r="K21" s="134"/>
      <c r="L21" s="134"/>
    </row>
    <row r="22" spans="1:12" ht="15.5" x14ac:dyDescent="0.35">
      <c r="A22" s="128"/>
      <c r="B22" s="142" t="s">
        <v>51</v>
      </c>
      <c r="C22" s="143"/>
      <c r="D22" s="143"/>
      <c r="E22" s="143"/>
      <c r="F22" s="143"/>
      <c r="G22" s="144"/>
      <c r="H22" s="134"/>
      <c r="I22" s="180"/>
      <c r="J22" s="135"/>
      <c r="K22" s="134"/>
      <c r="L22" s="134"/>
    </row>
    <row r="23" spans="1:12" ht="15.5" x14ac:dyDescent="0.35">
      <c r="A23" s="128"/>
      <c r="B23" s="145"/>
      <c r="C23" s="134"/>
      <c r="D23" s="134"/>
      <c r="E23" s="134"/>
      <c r="F23" s="134"/>
      <c r="G23" s="134"/>
      <c r="H23" s="134"/>
      <c r="I23" s="146"/>
      <c r="J23" s="135"/>
      <c r="K23" s="134"/>
      <c r="L23" s="134"/>
    </row>
    <row r="24" spans="1:12" ht="15.5" x14ac:dyDescent="0.35">
      <c r="A24" s="128"/>
      <c r="B24" s="136" t="s">
        <v>58</v>
      </c>
      <c r="C24" s="137"/>
      <c r="D24" s="137"/>
      <c r="E24" s="137"/>
      <c r="F24" s="137"/>
      <c r="G24" s="138"/>
      <c r="H24" s="134"/>
      <c r="I24" s="178"/>
      <c r="J24" s="135"/>
      <c r="K24" s="134"/>
      <c r="L24" s="134"/>
    </row>
    <row r="25" spans="1:12" ht="15.5" x14ac:dyDescent="0.35">
      <c r="A25" s="128"/>
      <c r="B25" s="139" t="s">
        <v>59</v>
      </c>
      <c r="C25" s="140"/>
      <c r="D25" s="140"/>
      <c r="E25" s="140"/>
      <c r="F25" s="140"/>
      <c r="G25" s="141"/>
      <c r="H25" s="134"/>
      <c r="I25" s="179"/>
      <c r="J25" s="135"/>
      <c r="K25" s="134"/>
      <c r="L25" s="134"/>
    </row>
    <row r="26" spans="1:12" ht="15.5" x14ac:dyDescent="0.35">
      <c r="A26" s="128"/>
      <c r="B26" s="139" t="s">
        <v>60</v>
      </c>
      <c r="C26" s="140"/>
      <c r="D26" s="140"/>
      <c r="E26" s="140"/>
      <c r="F26" s="140"/>
      <c r="G26" s="141"/>
      <c r="H26" s="134"/>
      <c r="I26" s="179"/>
      <c r="J26" s="135"/>
      <c r="K26" s="134"/>
      <c r="L26" s="134"/>
    </row>
    <row r="27" spans="1:12" ht="15.5" x14ac:dyDescent="0.35">
      <c r="A27" s="128"/>
      <c r="B27" s="139" t="s">
        <v>61</v>
      </c>
      <c r="C27" s="140"/>
      <c r="D27" s="140"/>
      <c r="E27" s="140"/>
      <c r="F27" s="140"/>
      <c r="G27" s="141"/>
      <c r="H27" s="134"/>
      <c r="I27" s="179"/>
      <c r="J27" s="135"/>
      <c r="K27" s="134"/>
      <c r="L27" s="134"/>
    </row>
    <row r="28" spans="1:12" ht="15.5" x14ac:dyDescent="0.35">
      <c r="A28" s="128"/>
      <c r="B28" s="139" t="s">
        <v>62</v>
      </c>
      <c r="C28" s="140"/>
      <c r="D28" s="140"/>
      <c r="E28" s="140"/>
      <c r="F28" s="140"/>
      <c r="G28" s="141"/>
      <c r="H28" s="134"/>
      <c r="I28" s="179"/>
      <c r="J28" s="135"/>
      <c r="K28" s="134"/>
      <c r="L28" s="134"/>
    </row>
    <row r="29" spans="1:12" ht="15.5" x14ac:dyDescent="0.35">
      <c r="A29" s="128"/>
      <c r="B29" s="142" t="s">
        <v>63</v>
      </c>
      <c r="C29" s="143"/>
      <c r="D29" s="143"/>
      <c r="E29" s="143"/>
      <c r="F29" s="143"/>
      <c r="G29" s="144"/>
      <c r="H29" s="134"/>
      <c r="I29" s="180"/>
      <c r="J29" s="147"/>
      <c r="K29" s="134"/>
      <c r="L29" s="134"/>
    </row>
    <row r="30" spans="1:12" ht="16" thickBot="1" x14ac:dyDescent="0.4">
      <c r="A30" s="128"/>
      <c r="B30" s="148"/>
      <c r="C30" s="149"/>
      <c r="D30" s="149"/>
      <c r="E30" s="149"/>
      <c r="F30" s="149"/>
      <c r="G30" s="149"/>
      <c r="H30" s="149"/>
      <c r="I30" s="149"/>
      <c r="J30" s="150"/>
      <c r="K30" s="134"/>
      <c r="L30" s="134"/>
    </row>
    <row r="31" spans="1:12" ht="16" thickBot="1" x14ac:dyDescent="0.4">
      <c r="A31" s="128"/>
      <c r="B31" s="151"/>
      <c r="C31" s="132"/>
      <c r="D31" s="132"/>
      <c r="E31" s="132"/>
      <c r="F31" s="132"/>
      <c r="G31" s="132"/>
      <c r="H31" s="132"/>
      <c r="I31" s="132"/>
      <c r="J31" s="132"/>
      <c r="K31" s="132"/>
      <c r="L31" s="132"/>
    </row>
    <row r="32" spans="1:12" ht="15.5" x14ac:dyDescent="0.35">
      <c r="A32" s="128"/>
      <c r="B32" s="129" t="s">
        <v>64</v>
      </c>
      <c r="C32" s="130"/>
      <c r="D32" s="130"/>
      <c r="E32" s="130"/>
      <c r="F32" s="130"/>
      <c r="G32" s="130"/>
      <c r="H32" s="130"/>
      <c r="I32" s="130"/>
      <c r="J32" s="131"/>
      <c r="K32" s="132"/>
      <c r="L32" s="132"/>
    </row>
    <row r="33" spans="1:12" ht="15.5" x14ac:dyDescent="0.35">
      <c r="A33" s="128"/>
      <c r="B33" s="152" t="s">
        <v>65</v>
      </c>
      <c r="C33" s="153"/>
      <c r="D33" s="153"/>
      <c r="E33" s="153"/>
      <c r="F33" s="153"/>
      <c r="G33" s="153"/>
      <c r="H33" s="153"/>
      <c r="I33" s="153"/>
      <c r="J33" s="154"/>
      <c r="K33" s="132"/>
      <c r="L33" s="132"/>
    </row>
    <row r="34" spans="1:12" ht="15.5" x14ac:dyDescent="0.35">
      <c r="A34" s="128"/>
      <c r="B34" s="155"/>
      <c r="C34" s="156"/>
      <c r="D34" s="156"/>
      <c r="E34" s="156"/>
      <c r="F34" s="156"/>
      <c r="G34" s="156"/>
      <c r="H34" s="156"/>
      <c r="I34" s="156"/>
      <c r="J34" s="157"/>
      <c r="K34" s="132"/>
      <c r="L34" s="132"/>
    </row>
    <row r="35" spans="1:12" ht="15.5" x14ac:dyDescent="0.35">
      <c r="A35" s="128"/>
      <c r="B35" s="136" t="s">
        <v>66</v>
      </c>
      <c r="C35" s="137" t="str">
        <f>+Inschrijfbiljet!A5</f>
        <v xml:space="preserve">brandstofpassen </v>
      </c>
      <c r="D35" s="137"/>
      <c r="E35" s="137"/>
      <c r="F35" s="137"/>
      <c r="G35" s="138"/>
      <c r="H35" s="134"/>
      <c r="I35" s="184">
        <f>+Inschrijfbiljet!J12</f>
        <v>0</v>
      </c>
      <c r="J35" s="158"/>
      <c r="K35" s="132"/>
      <c r="L35" s="132"/>
    </row>
    <row r="36" spans="1:12" ht="16" thickBot="1" x14ac:dyDescent="0.4">
      <c r="A36" s="128"/>
      <c r="B36" s="142" t="s">
        <v>67</v>
      </c>
      <c r="C36" s="143" t="str">
        <f>+Inschrijfbiljet!A14</f>
        <v>getankte brandstoffen per liter</v>
      </c>
      <c r="D36" s="143"/>
      <c r="E36" s="143"/>
      <c r="F36" s="143"/>
      <c r="G36" s="144"/>
      <c r="H36" s="134"/>
      <c r="I36" s="185">
        <f>+Inschrijfbiljet!J20</f>
        <v>149619</v>
      </c>
      <c r="J36" s="158"/>
      <c r="K36" s="132"/>
      <c r="L36" s="132"/>
    </row>
    <row r="37" spans="1:12" ht="16" thickBot="1" x14ac:dyDescent="0.4">
      <c r="A37" s="128"/>
      <c r="B37" s="145"/>
      <c r="C37" s="134"/>
      <c r="D37" s="134"/>
      <c r="E37" s="134"/>
      <c r="F37" s="134"/>
      <c r="G37" s="134"/>
      <c r="H37" s="134"/>
      <c r="I37" s="186">
        <f>SUM(I35:I36)</f>
        <v>149619</v>
      </c>
      <c r="J37" s="158"/>
      <c r="K37" s="132"/>
      <c r="L37" s="132"/>
    </row>
    <row r="38" spans="1:12" ht="15.5" x14ac:dyDescent="0.35">
      <c r="A38" s="159"/>
      <c r="B38" s="160"/>
      <c r="C38" s="60"/>
      <c r="D38" s="60"/>
      <c r="E38" s="60"/>
      <c r="F38" s="60"/>
      <c r="G38" s="60"/>
      <c r="H38" s="60"/>
      <c r="I38" s="161"/>
      <c r="J38" s="163"/>
      <c r="K38" s="162"/>
      <c r="L38" s="162"/>
    </row>
    <row r="39" spans="1:12" ht="15.5" x14ac:dyDescent="0.35">
      <c r="A39" s="159"/>
      <c r="B39" s="164" t="s">
        <v>68</v>
      </c>
      <c r="C39" s="165"/>
      <c r="D39" s="165"/>
      <c r="E39" s="165"/>
      <c r="F39" s="165"/>
      <c r="G39" s="165"/>
      <c r="H39" s="165"/>
      <c r="I39" s="166"/>
      <c r="J39" s="167"/>
      <c r="K39" s="162"/>
      <c r="L39" s="162"/>
    </row>
    <row r="40" spans="1:12" ht="16" thickBot="1" x14ac:dyDescent="0.4">
      <c r="A40" s="128"/>
      <c r="B40" s="155"/>
      <c r="C40" s="134"/>
      <c r="D40" s="134"/>
      <c r="E40" s="134"/>
      <c r="F40" s="134"/>
      <c r="G40" s="134"/>
      <c r="H40" s="134"/>
      <c r="I40" s="168"/>
      <c r="J40" s="158"/>
      <c r="K40" s="132"/>
      <c r="L40" s="132"/>
    </row>
    <row r="41" spans="1:12" ht="16" thickBot="1" x14ac:dyDescent="0.4">
      <c r="A41" s="128"/>
      <c r="B41" s="169" t="s">
        <v>69</v>
      </c>
      <c r="C41" s="170" t="str">
        <f>+Inschrijfbiljet!A24</f>
        <v>brandstoffen afvullen tank</v>
      </c>
      <c r="D41" s="170"/>
      <c r="E41" s="170"/>
      <c r="F41" s="170"/>
      <c r="G41" s="171"/>
      <c r="H41" s="134"/>
      <c r="I41" s="187">
        <f>+Inschrijfbiljet!J32</f>
        <v>0</v>
      </c>
      <c r="J41" s="158"/>
      <c r="K41" s="132"/>
      <c r="L41" s="132"/>
    </row>
    <row r="42" spans="1:12" ht="15.5" x14ac:dyDescent="0.35">
      <c r="A42" s="128"/>
      <c r="B42" s="172"/>
      <c r="C42" s="132"/>
      <c r="D42" s="132"/>
      <c r="E42" s="132"/>
      <c r="F42" s="132"/>
      <c r="G42" s="132"/>
      <c r="H42" s="132"/>
      <c r="I42" s="173"/>
      <c r="J42" s="158"/>
      <c r="K42" s="132"/>
      <c r="L42" s="132"/>
    </row>
    <row r="43" spans="1:12" ht="16" thickBot="1" x14ac:dyDescent="0.4">
      <c r="A43" s="128"/>
      <c r="B43" s="174"/>
      <c r="C43" s="175"/>
      <c r="D43" s="175"/>
      <c r="E43" s="175"/>
      <c r="F43" s="175"/>
      <c r="G43" s="175"/>
      <c r="H43" s="175"/>
      <c r="I43" s="175"/>
      <c r="J43" s="176"/>
      <c r="K43" s="132"/>
      <c r="L43" s="132"/>
    </row>
    <row r="44" spans="1:12" x14ac:dyDescent="0.35">
      <c r="A44" s="127"/>
      <c r="B44" s="177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35">
      <c r="A45" s="127"/>
      <c r="B45" s="177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35">
      <c r="A46" s="127"/>
      <c r="B46" s="177"/>
      <c r="C46" s="6"/>
      <c r="D46" s="6"/>
      <c r="E46" s="6"/>
      <c r="F46" s="6"/>
      <c r="G46" s="6"/>
      <c r="H46" s="6"/>
      <c r="I46" s="6"/>
      <c r="J46" s="6"/>
      <c r="K46" s="6"/>
      <c r="L46" s="6"/>
    </row>
  </sheetData>
  <sheetProtection algorithmName="SHA-512" hashValue="vI4ZwT8c2iYCuLcdrd0UxM5u4cWpIUAgTEYduCuYiE24Tm60MBff3NVJNjDlvLiU8VmYHic5gL07E28Xr+XnuQ==" saltValue="tPcXHV1toVbsAfh3IF3H4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1573-C37B-4791-9705-843F830B1B23}">
  <sheetPr>
    <tabColor rgb="FF3ABCAD"/>
  </sheetPr>
  <dimension ref="A1:J35"/>
  <sheetViews>
    <sheetView showGridLines="0" tabSelected="1" workbookViewId="0">
      <selection activeCell="C33" sqref="C33"/>
    </sheetView>
  </sheetViews>
  <sheetFormatPr defaultRowHeight="14.5" x14ac:dyDescent="0.35"/>
  <cols>
    <col min="1" max="1" width="5" customWidth="1"/>
    <col min="2" max="2" width="43.54296875" customWidth="1"/>
    <col min="3" max="5" width="25.08984375" customWidth="1"/>
    <col min="6" max="6" width="16.6328125" customWidth="1"/>
    <col min="7" max="7" width="21.6328125" customWidth="1"/>
    <col min="8" max="8" width="16.90625" bestFit="1" customWidth="1"/>
    <col min="9" max="9" width="21.36328125" customWidth="1"/>
    <col min="10" max="10" width="25.08984375" customWidth="1"/>
  </cols>
  <sheetData>
    <row r="1" spans="1:10" ht="28.5" x14ac:dyDescent="0.65">
      <c r="A1" s="1" t="s">
        <v>0</v>
      </c>
      <c r="B1" s="2"/>
      <c r="C1" s="2"/>
      <c r="D1" s="201" t="s">
        <v>71</v>
      </c>
      <c r="E1" s="201"/>
      <c r="F1" s="2"/>
      <c r="G1" s="2"/>
      <c r="H1" s="2"/>
      <c r="I1" s="2"/>
      <c r="J1" s="2"/>
    </row>
    <row r="2" spans="1:10" ht="28.5" x14ac:dyDescent="0.6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4"/>
      <c r="B3" s="5"/>
      <c r="C3" s="6"/>
      <c r="D3" s="6"/>
      <c r="E3" s="6"/>
      <c r="F3" s="6"/>
      <c r="G3" s="6"/>
      <c r="H3" s="6"/>
      <c r="I3" s="6"/>
      <c r="J3" s="6"/>
    </row>
    <row r="4" spans="1:10" ht="28.5" x14ac:dyDescent="0.65">
      <c r="A4" s="7" t="s">
        <v>2</v>
      </c>
      <c r="B4" s="5"/>
      <c r="C4" s="6"/>
      <c r="D4" s="6"/>
      <c r="E4" s="6"/>
      <c r="F4" s="6"/>
      <c r="G4" s="6"/>
      <c r="H4" s="6"/>
      <c r="I4" s="6"/>
      <c r="J4" s="6"/>
    </row>
    <row r="5" spans="1:10" ht="30.5" customHeight="1" x14ac:dyDescent="0.35">
      <c r="A5" s="8" t="s">
        <v>3</v>
      </c>
      <c r="B5" s="9"/>
      <c r="C5" s="10"/>
      <c r="D5" s="11"/>
      <c r="E5" s="11" t="s">
        <v>4</v>
      </c>
      <c r="F5" s="12" t="s">
        <v>5</v>
      </c>
      <c r="G5" s="13" t="s">
        <v>6</v>
      </c>
      <c r="H5" s="14" t="s">
        <v>7</v>
      </c>
      <c r="I5" s="14" t="s">
        <v>8</v>
      </c>
      <c r="J5" s="15" t="s">
        <v>9</v>
      </c>
    </row>
    <row r="6" spans="1:10" ht="15.5" x14ac:dyDescent="0.35">
      <c r="A6" s="16">
        <v>1</v>
      </c>
      <c r="B6" s="195" t="s">
        <v>10</v>
      </c>
      <c r="C6" s="196"/>
      <c r="D6" s="196"/>
      <c r="E6" s="17"/>
      <c r="F6" s="18">
        <v>1</v>
      </c>
      <c r="G6" s="18" t="s">
        <v>11</v>
      </c>
      <c r="H6" s="19"/>
      <c r="I6" s="20">
        <f>F6*H6</f>
        <v>0</v>
      </c>
      <c r="J6" s="21">
        <f>I6/4</f>
        <v>0</v>
      </c>
    </row>
    <row r="7" spans="1:10" ht="15.5" x14ac:dyDescent="0.35">
      <c r="A7" s="22">
        <f>+A6+1</f>
        <v>2</v>
      </c>
      <c r="B7" s="197" t="s">
        <v>12</v>
      </c>
      <c r="C7" s="197"/>
      <c r="D7" s="197"/>
      <c r="E7" s="23"/>
      <c r="F7" s="24">
        <v>34</v>
      </c>
      <c r="G7" s="24" t="s">
        <v>11</v>
      </c>
      <c r="H7" s="25">
        <v>0</v>
      </c>
      <c r="I7" s="26">
        <f>F7*H7</f>
        <v>0</v>
      </c>
      <c r="J7" s="27">
        <f>I7/4</f>
        <v>0</v>
      </c>
    </row>
    <row r="8" spans="1:10" ht="46.5" x14ac:dyDescent="0.35">
      <c r="A8" s="22">
        <f t="shared" ref="A8:A10" si="0">+A7+1</f>
        <v>3</v>
      </c>
      <c r="B8" s="197" t="s">
        <v>13</v>
      </c>
      <c r="C8" s="197"/>
      <c r="D8" s="197"/>
      <c r="E8" s="23" t="s">
        <v>14</v>
      </c>
      <c r="F8" s="24">
        <v>4</v>
      </c>
      <c r="G8" s="24" t="s">
        <v>11</v>
      </c>
      <c r="H8" s="25">
        <v>0</v>
      </c>
      <c r="I8" s="26">
        <f>H8*F8</f>
        <v>0</v>
      </c>
      <c r="J8" s="27">
        <f>I8</f>
        <v>0</v>
      </c>
    </row>
    <row r="9" spans="1:10" ht="46.5" x14ac:dyDescent="0.35">
      <c r="A9" s="22">
        <f t="shared" si="0"/>
        <v>4</v>
      </c>
      <c r="B9" s="197" t="s">
        <v>15</v>
      </c>
      <c r="C9" s="197"/>
      <c r="D9" s="197"/>
      <c r="E9" s="23" t="s">
        <v>14</v>
      </c>
      <c r="F9" s="24">
        <v>4</v>
      </c>
      <c r="G9" s="24" t="s">
        <v>11</v>
      </c>
      <c r="H9" s="25">
        <v>0</v>
      </c>
      <c r="I9" s="26">
        <f>H9*F9</f>
        <v>0</v>
      </c>
      <c r="J9" s="27">
        <f>I9</f>
        <v>0</v>
      </c>
    </row>
    <row r="10" spans="1:10" ht="15.5" x14ac:dyDescent="0.35">
      <c r="A10" s="22">
        <f t="shared" si="0"/>
        <v>5</v>
      </c>
      <c r="B10" s="197" t="s">
        <v>16</v>
      </c>
      <c r="C10" s="197"/>
      <c r="D10" s="197"/>
      <c r="E10" s="23"/>
      <c r="F10" s="24">
        <v>1</v>
      </c>
      <c r="G10" s="28" t="s">
        <v>11</v>
      </c>
      <c r="H10" s="25">
        <v>0</v>
      </c>
      <c r="I10" s="26">
        <f>H10*F10</f>
        <v>0</v>
      </c>
      <c r="J10" s="27">
        <f>I10*12</f>
        <v>0</v>
      </c>
    </row>
    <row r="11" spans="1:10" ht="16" thickBot="1" x14ac:dyDescent="0.4">
      <c r="A11" s="29">
        <f>+A10+1</f>
        <v>6</v>
      </c>
      <c r="B11" s="198" t="s">
        <v>17</v>
      </c>
      <c r="C11" s="198"/>
      <c r="D11" s="198"/>
      <c r="E11" s="30"/>
      <c r="F11" s="31">
        <v>1</v>
      </c>
      <c r="G11" s="32" t="s">
        <v>11</v>
      </c>
      <c r="H11" s="33">
        <v>0</v>
      </c>
      <c r="I11" s="34">
        <f>H11*F11</f>
        <v>0</v>
      </c>
      <c r="J11" s="35">
        <f>I11*1</f>
        <v>0</v>
      </c>
    </row>
    <row r="12" spans="1:10" ht="19" thickBot="1" x14ac:dyDescent="0.4">
      <c r="A12" s="36"/>
      <c r="H12" s="191" t="s">
        <v>18</v>
      </c>
      <c r="I12" s="192"/>
      <c r="J12" s="37">
        <f>SUM(J6:J11)</f>
        <v>0</v>
      </c>
    </row>
    <row r="13" spans="1:10" x14ac:dyDescent="0.35">
      <c r="A13" s="38"/>
      <c r="C13" s="39"/>
      <c r="D13" s="40"/>
      <c r="E13" s="40"/>
      <c r="F13" s="39"/>
    </row>
    <row r="14" spans="1:10" ht="31" x14ac:dyDescent="0.35">
      <c r="A14" s="193" t="s">
        <v>19</v>
      </c>
      <c r="B14" s="194"/>
      <c r="C14" s="41" t="s">
        <v>20</v>
      </c>
      <c r="D14" s="42" t="s">
        <v>21</v>
      </c>
      <c r="E14" s="43" t="s">
        <v>22</v>
      </c>
      <c r="F14" s="44" t="s">
        <v>23</v>
      </c>
      <c r="G14" s="45" t="s">
        <v>9</v>
      </c>
    </row>
    <row r="15" spans="1:10" ht="18.5" x14ac:dyDescent="0.35">
      <c r="A15" s="46"/>
      <c r="B15" s="47" t="s">
        <v>24</v>
      </c>
      <c r="C15" s="48">
        <v>45446</v>
      </c>
      <c r="D15" s="49"/>
      <c r="E15" s="50"/>
      <c r="F15" s="51"/>
      <c r="G15" s="52"/>
    </row>
    <row r="16" spans="1:10" ht="15.5" x14ac:dyDescent="0.35">
      <c r="A16" s="53">
        <v>1</v>
      </c>
      <c r="B16" s="54" t="s">
        <v>25</v>
      </c>
      <c r="C16" s="55">
        <v>2.1819999999999999</v>
      </c>
      <c r="D16" s="56">
        <v>0</v>
      </c>
      <c r="E16" s="57">
        <f>+C16-D16</f>
        <v>2.1819999999999999</v>
      </c>
      <c r="F16" s="58">
        <v>4500</v>
      </c>
      <c r="G16" s="59">
        <f>+F16*E16</f>
        <v>9819</v>
      </c>
      <c r="H16" s="60"/>
      <c r="I16" s="60"/>
      <c r="J16" s="60"/>
    </row>
    <row r="17" spans="1:10" ht="15.5" x14ac:dyDescent="0.35">
      <c r="A17" s="61">
        <f>+A16+1</f>
        <v>2</v>
      </c>
      <c r="B17" s="62" t="s">
        <v>26</v>
      </c>
      <c r="C17" s="63">
        <v>1.8640000000000001</v>
      </c>
      <c r="D17" s="64">
        <v>0</v>
      </c>
      <c r="E17" s="65">
        <f>+C17-D17</f>
        <v>1.8640000000000001</v>
      </c>
      <c r="F17" s="66">
        <v>75000</v>
      </c>
      <c r="G17" s="67">
        <f t="shared" ref="G17:G19" si="1">+F17*E17</f>
        <v>139800</v>
      </c>
      <c r="H17" s="60"/>
      <c r="I17" s="60"/>
      <c r="J17" s="60"/>
    </row>
    <row r="18" spans="1:10" ht="15.5" x14ac:dyDescent="0.35">
      <c r="A18" s="61">
        <v>3</v>
      </c>
      <c r="B18" s="62" t="s">
        <v>27</v>
      </c>
      <c r="C18" s="199"/>
      <c r="D18" s="68"/>
      <c r="E18" s="69">
        <f>+C18-D18</f>
        <v>0</v>
      </c>
      <c r="F18" s="70">
        <v>1000</v>
      </c>
      <c r="G18" s="67">
        <f t="shared" si="1"/>
        <v>0</v>
      </c>
      <c r="H18" s="60"/>
      <c r="I18" s="60"/>
      <c r="J18" s="60"/>
    </row>
    <row r="19" spans="1:10" ht="16" thickBot="1" x14ac:dyDescent="0.4">
      <c r="A19" s="71">
        <v>4</v>
      </c>
      <c r="B19" s="72" t="s">
        <v>28</v>
      </c>
      <c r="C19" s="200"/>
      <c r="D19" s="73"/>
      <c r="E19" s="74">
        <f>+C19-D19</f>
        <v>0</v>
      </c>
      <c r="F19" s="75">
        <v>2500</v>
      </c>
      <c r="G19" s="76">
        <f t="shared" si="1"/>
        <v>0</v>
      </c>
      <c r="H19" s="60"/>
      <c r="I19" s="60"/>
      <c r="J19" s="60"/>
    </row>
    <row r="20" spans="1:10" ht="19" thickBot="1" x14ac:dyDescent="0.5">
      <c r="A20" s="77"/>
      <c r="B20" s="77"/>
      <c r="C20" s="78"/>
      <c r="D20" s="77"/>
      <c r="E20" s="77"/>
      <c r="F20" s="77"/>
      <c r="G20" s="77"/>
      <c r="H20" s="191" t="s">
        <v>29</v>
      </c>
      <c r="I20" s="192"/>
      <c r="J20" s="79">
        <f>SUM(G16:G19)</f>
        <v>149619</v>
      </c>
    </row>
    <row r="21" spans="1:10" ht="19" thickBot="1" x14ac:dyDescent="0.5">
      <c r="A21" s="80"/>
      <c r="B21" s="81"/>
      <c r="C21" s="81"/>
      <c r="D21" s="82"/>
      <c r="E21" s="82"/>
      <c r="F21" s="82"/>
      <c r="G21" s="82"/>
      <c r="H21" s="83"/>
      <c r="I21" s="83"/>
      <c r="J21" s="84"/>
    </row>
    <row r="22" spans="1:10" ht="18.5" x14ac:dyDescent="0.45">
      <c r="A22" s="85"/>
      <c r="B22" s="78"/>
      <c r="C22" s="78"/>
      <c r="D22" s="77"/>
      <c r="E22" s="77"/>
      <c r="F22" s="77"/>
      <c r="G22" s="77"/>
      <c r="H22" s="86"/>
      <c r="I22" s="86"/>
      <c r="J22" s="6"/>
    </row>
    <row r="23" spans="1:10" ht="28.5" x14ac:dyDescent="0.65">
      <c r="A23" s="7" t="s">
        <v>30</v>
      </c>
      <c r="B23" s="5"/>
      <c r="C23" s="6"/>
      <c r="D23" s="6"/>
      <c r="E23" s="6"/>
      <c r="F23" s="6"/>
      <c r="G23" s="6"/>
      <c r="H23" s="6"/>
      <c r="I23" s="6"/>
      <c r="J23" s="6"/>
    </row>
    <row r="24" spans="1:10" ht="31" x14ac:dyDescent="0.35">
      <c r="A24" s="193" t="s">
        <v>31</v>
      </c>
      <c r="B24" s="194"/>
      <c r="C24" s="41" t="s">
        <v>70</v>
      </c>
      <c r="D24" s="42" t="s">
        <v>21</v>
      </c>
      <c r="E24" s="43" t="s">
        <v>22</v>
      </c>
      <c r="F24" s="44" t="s">
        <v>23</v>
      </c>
      <c r="G24" s="45" t="s">
        <v>9</v>
      </c>
    </row>
    <row r="25" spans="1:10" ht="18.5" x14ac:dyDescent="0.35">
      <c r="A25" s="46"/>
      <c r="B25" s="87" t="s">
        <v>24</v>
      </c>
      <c r="C25" s="88">
        <v>45446</v>
      </c>
      <c r="D25" s="49"/>
      <c r="E25" s="50"/>
      <c r="F25" s="51"/>
      <c r="G25" s="52"/>
    </row>
    <row r="26" spans="1:10" ht="15.5" x14ac:dyDescent="0.35">
      <c r="A26" s="89">
        <v>1</v>
      </c>
      <c r="B26" s="90" t="s">
        <v>32</v>
      </c>
      <c r="C26" s="91"/>
      <c r="D26" s="91"/>
      <c r="E26" s="188">
        <f>+C26-D26</f>
        <v>0</v>
      </c>
      <c r="F26" s="92">
        <v>24500</v>
      </c>
      <c r="G26" s="93">
        <f>+F26*E26</f>
        <v>0</v>
      </c>
      <c r="H26" s="60"/>
      <c r="I26" s="60"/>
      <c r="J26" s="60"/>
    </row>
    <row r="27" spans="1:10" ht="17.5" x14ac:dyDescent="0.35">
      <c r="A27" s="94">
        <v>2</v>
      </c>
      <c r="B27" s="95" t="s">
        <v>33</v>
      </c>
      <c r="C27" s="96"/>
      <c r="D27" s="97"/>
      <c r="E27" s="189"/>
      <c r="F27" s="98"/>
      <c r="G27" s="99"/>
      <c r="H27" s="100"/>
      <c r="I27" s="60" t="s">
        <v>34</v>
      </c>
      <c r="J27" s="60"/>
    </row>
    <row r="28" spans="1:10" ht="15.5" x14ac:dyDescent="0.35">
      <c r="A28" s="94">
        <v>3</v>
      </c>
      <c r="B28" s="95" t="s">
        <v>35</v>
      </c>
      <c r="C28" s="101"/>
      <c r="D28" s="101"/>
      <c r="E28" s="189">
        <f t="shared" ref="E28:E30" si="2">+C28-D28</f>
        <v>0</v>
      </c>
      <c r="F28" s="98">
        <v>3500</v>
      </c>
      <c r="G28" s="102">
        <f>+F28*E28</f>
        <v>0</v>
      </c>
      <c r="H28" s="103"/>
      <c r="I28" s="60"/>
      <c r="J28" s="60"/>
    </row>
    <row r="29" spans="1:10" ht="17.5" x14ac:dyDescent="0.35">
      <c r="A29" s="94">
        <v>4</v>
      </c>
      <c r="B29" s="95" t="s">
        <v>36</v>
      </c>
      <c r="C29" s="96"/>
      <c r="D29" s="97"/>
      <c r="E29" s="189"/>
      <c r="F29" s="98"/>
      <c r="G29" s="99"/>
      <c r="H29" s="100"/>
      <c r="I29" s="60" t="s">
        <v>34</v>
      </c>
      <c r="J29" s="60"/>
    </row>
    <row r="30" spans="1:10" ht="15.5" x14ac:dyDescent="0.35">
      <c r="A30" s="94">
        <v>5</v>
      </c>
      <c r="B30" s="95" t="s">
        <v>37</v>
      </c>
      <c r="C30" s="101"/>
      <c r="D30" s="101"/>
      <c r="E30" s="189">
        <f t="shared" si="2"/>
        <v>0</v>
      </c>
      <c r="F30" s="98">
        <v>30000</v>
      </c>
      <c r="G30" s="102">
        <f t="shared" ref="G30" si="3">+F30*E30</f>
        <v>0</v>
      </c>
      <c r="H30" s="60"/>
      <c r="I30" s="60"/>
      <c r="J30" s="60"/>
    </row>
    <row r="31" spans="1:10" ht="16" thickBot="1" x14ac:dyDescent="0.4">
      <c r="A31" s="104">
        <v>6</v>
      </c>
      <c r="B31" s="105" t="s">
        <v>38</v>
      </c>
      <c r="C31" s="106"/>
      <c r="D31" s="107"/>
      <c r="E31" s="190"/>
      <c r="F31" s="108"/>
      <c r="G31" s="109"/>
      <c r="H31" s="60"/>
      <c r="I31" s="60"/>
      <c r="J31" s="60"/>
    </row>
    <row r="32" spans="1:10" ht="19" thickBot="1" x14ac:dyDescent="0.5">
      <c r="A32" s="110"/>
      <c r="B32" s="111" t="s">
        <v>39</v>
      </c>
      <c r="C32" s="112"/>
      <c r="D32" s="77"/>
      <c r="E32" s="113"/>
      <c r="F32" s="114"/>
      <c r="G32" s="115"/>
      <c r="H32" s="191" t="s">
        <v>40</v>
      </c>
      <c r="I32" s="192"/>
      <c r="J32" s="79">
        <f>SUM(G26:G31)</f>
        <v>0</v>
      </c>
    </row>
    <row r="33" spans="1:10" ht="15.5" x14ac:dyDescent="0.35">
      <c r="A33" s="36"/>
      <c r="B33" s="111"/>
      <c r="C33" s="116"/>
      <c r="D33" s="117"/>
      <c r="E33" s="117"/>
      <c r="F33" s="118"/>
      <c r="G33" s="119"/>
      <c r="H33" s="120"/>
      <c r="I33" s="121"/>
      <c r="J33" s="121"/>
    </row>
    <row r="34" spans="1:10" x14ac:dyDescent="0.35">
      <c r="A34" s="36"/>
      <c r="B34" s="121"/>
      <c r="C34" s="116"/>
      <c r="D34" s="117"/>
      <c r="E34" s="117"/>
      <c r="F34" s="118"/>
      <c r="G34" s="119"/>
      <c r="H34" s="120"/>
      <c r="I34" s="121"/>
      <c r="J34" s="121"/>
    </row>
    <row r="35" spans="1:10" ht="15" thickBot="1" x14ac:dyDescent="0.4">
      <c r="A35" s="122"/>
      <c r="B35" s="123"/>
      <c r="C35" s="124"/>
      <c r="D35" s="125"/>
      <c r="E35" s="125"/>
      <c r="F35" s="122"/>
      <c r="G35" s="123"/>
      <c r="H35" s="123"/>
      <c r="I35" s="123"/>
      <c r="J35" s="123"/>
    </row>
  </sheetData>
  <sheetProtection algorithmName="SHA-512" hashValue="rURH/2H2yvWEnjfrI5/3efWH4x8jMEhRcdhYJ9UaDoH3M/fLSW5FWq4pvnkpcTwihQTC5zWsapbkubR8DI82Fg==" saltValue="rFB0UP3WEEHiGiDyj8tfCQ==" spinCount="100000" sheet="1" objects="1" scenarios="1"/>
  <mergeCells count="11">
    <mergeCell ref="B11:D11"/>
    <mergeCell ref="B6:D6"/>
    <mergeCell ref="B7:D7"/>
    <mergeCell ref="B8:D8"/>
    <mergeCell ref="B9:D9"/>
    <mergeCell ref="B10:D10"/>
    <mergeCell ref="H12:I12"/>
    <mergeCell ref="A14:B14"/>
    <mergeCell ref="H20:I20"/>
    <mergeCell ref="A24:B24"/>
    <mergeCell ref="H32:I3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Algemene gegevens</vt:lpstr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 de, Henk</dc:creator>
  <cp:lastModifiedBy>Vries de, Henk</cp:lastModifiedBy>
  <dcterms:created xsi:type="dcterms:W3CDTF">2024-06-28T12:10:45Z</dcterms:created>
  <dcterms:modified xsi:type="dcterms:W3CDTF">2024-07-01T08:12:40Z</dcterms:modified>
</cp:coreProperties>
</file>