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Aanbestedingen\E &amp; W onderhoud - storingen\Tenderned\aanpassing documenten 14.10.2024\"/>
    </mc:Choice>
  </mc:AlternateContent>
  <xr:revisionPtr revIDLastSave="0" documentId="8_{2545A798-673A-4F68-B906-64D707B79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blad" sheetId="4" r:id="rId1"/>
    <sheet name="Begrotingblad" sheetId="1" r:id="rId2"/>
    <sheet name="Toelichting" sheetId="3" r:id="rId3"/>
  </sheets>
  <definedNames>
    <definedName name="_xlnm._FilterDatabase" localSheetId="1" hidden="1">Begrotingblad!$A$4:$AN$165</definedName>
    <definedName name="_xlnm.Print_Area" localSheetId="1">Begrotingblad!#REF!</definedName>
    <definedName name="_xlnm.Print_Area" localSheetId="0">Inschrijfblad!$B$3:$H$45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3" i="1" l="1"/>
  <c r="AL93" i="1" s="1"/>
  <c r="AH93" i="1"/>
  <c r="AJ93" i="1"/>
  <c r="AB94" i="1"/>
  <c r="AL94" i="1" s="1"/>
  <c r="AH94" i="1"/>
  <c r="AJ94" i="1"/>
  <c r="AB95" i="1"/>
  <c r="AL95" i="1" s="1"/>
  <c r="AH95" i="1"/>
  <c r="AJ95" i="1"/>
  <c r="AB96" i="1"/>
  <c r="AL96" i="1" s="1"/>
  <c r="AH96" i="1"/>
  <c r="AJ96" i="1"/>
  <c r="AB97" i="1"/>
  <c r="AL97" i="1" s="1"/>
  <c r="AH97" i="1"/>
  <c r="AJ97" i="1"/>
  <c r="AB98" i="1"/>
  <c r="AL98" i="1" s="1"/>
  <c r="AH98" i="1"/>
  <c r="AJ98" i="1"/>
  <c r="AB99" i="1"/>
  <c r="AL99" i="1" s="1"/>
  <c r="AH99" i="1"/>
  <c r="AJ99" i="1"/>
  <c r="AB100" i="1"/>
  <c r="AL100" i="1" s="1"/>
  <c r="AH100" i="1"/>
  <c r="AJ100" i="1"/>
  <c r="AB101" i="1"/>
  <c r="AL101" i="1" s="1"/>
  <c r="AH101" i="1"/>
  <c r="AJ101" i="1"/>
  <c r="AB102" i="1"/>
  <c r="AL102" i="1" s="1"/>
  <c r="AH102" i="1"/>
  <c r="AJ102" i="1"/>
  <c r="AB103" i="1"/>
  <c r="AL103" i="1" s="1"/>
  <c r="AH103" i="1"/>
  <c r="AJ103" i="1"/>
  <c r="AB104" i="1"/>
  <c r="AL104" i="1" s="1"/>
  <c r="AH104" i="1"/>
  <c r="AJ104" i="1"/>
  <c r="AB105" i="1"/>
  <c r="AL105" i="1" s="1"/>
  <c r="AH105" i="1"/>
  <c r="AJ105" i="1"/>
  <c r="AB106" i="1"/>
  <c r="AL106" i="1" s="1"/>
  <c r="AH106" i="1"/>
  <c r="AJ106" i="1"/>
  <c r="AB107" i="1"/>
  <c r="AL107" i="1" s="1"/>
  <c r="AH107" i="1"/>
  <c r="AJ107" i="1"/>
  <c r="AB108" i="1"/>
  <c r="AL108" i="1" s="1"/>
  <c r="AH108" i="1"/>
  <c r="AJ108" i="1"/>
  <c r="AB109" i="1"/>
  <c r="AL109" i="1" s="1"/>
  <c r="AH109" i="1"/>
  <c r="AJ109" i="1"/>
  <c r="AB110" i="1"/>
  <c r="AL110" i="1" s="1"/>
  <c r="AH110" i="1"/>
  <c r="AJ110" i="1"/>
  <c r="AB111" i="1"/>
  <c r="AL111" i="1" s="1"/>
  <c r="AH111" i="1"/>
  <c r="AJ111" i="1"/>
  <c r="AB112" i="1"/>
  <c r="AL112" i="1" s="1"/>
  <c r="AH112" i="1"/>
  <c r="AJ112" i="1"/>
  <c r="AB113" i="1"/>
  <c r="AL113" i="1" s="1"/>
  <c r="AH113" i="1"/>
  <c r="AJ113" i="1"/>
  <c r="AB114" i="1"/>
  <c r="AL114" i="1" s="1"/>
  <c r="AH114" i="1"/>
  <c r="AJ114" i="1"/>
  <c r="AB115" i="1"/>
  <c r="AL115" i="1" s="1"/>
  <c r="AH115" i="1"/>
  <c r="AJ115" i="1"/>
  <c r="AB116" i="1"/>
  <c r="AL116" i="1" s="1"/>
  <c r="AH116" i="1"/>
  <c r="AJ116" i="1"/>
  <c r="AB117" i="1"/>
  <c r="AL117" i="1" s="1"/>
  <c r="AH117" i="1"/>
  <c r="AJ117" i="1"/>
  <c r="AB118" i="1"/>
  <c r="AL118" i="1" s="1"/>
  <c r="AH118" i="1"/>
  <c r="AJ118" i="1"/>
  <c r="AB119" i="1"/>
  <c r="AL119" i="1" s="1"/>
  <c r="AH119" i="1"/>
  <c r="AJ119" i="1"/>
  <c r="AB120" i="1"/>
  <c r="AL120" i="1" s="1"/>
  <c r="AH120" i="1"/>
  <c r="AJ120" i="1"/>
  <c r="AB121" i="1"/>
  <c r="AL121" i="1" s="1"/>
  <c r="AH121" i="1"/>
  <c r="AJ121" i="1"/>
  <c r="AB122" i="1"/>
  <c r="AL122" i="1" s="1"/>
  <c r="AH122" i="1"/>
  <c r="AJ122" i="1"/>
  <c r="AB123" i="1"/>
  <c r="AL123" i="1" s="1"/>
  <c r="AH123" i="1"/>
  <c r="AJ123" i="1"/>
  <c r="AB124" i="1"/>
  <c r="AL124" i="1" s="1"/>
  <c r="AH124" i="1"/>
  <c r="AJ124" i="1"/>
  <c r="AB125" i="1"/>
  <c r="AL125" i="1" s="1"/>
  <c r="AH125" i="1"/>
  <c r="AJ125" i="1"/>
  <c r="AB126" i="1"/>
  <c r="AL126" i="1" s="1"/>
  <c r="AH126" i="1"/>
  <c r="AJ126" i="1"/>
  <c r="AB127" i="1"/>
  <c r="AL127" i="1" s="1"/>
  <c r="AH127" i="1"/>
  <c r="AJ127" i="1"/>
  <c r="AB128" i="1"/>
  <c r="AL128" i="1" s="1"/>
  <c r="AH128" i="1"/>
  <c r="AJ128" i="1"/>
  <c r="AB129" i="1"/>
  <c r="AL129" i="1" s="1"/>
  <c r="AH129" i="1"/>
  <c r="AJ129" i="1"/>
  <c r="AB130" i="1"/>
  <c r="AL130" i="1" s="1"/>
  <c r="AH130" i="1"/>
  <c r="AJ130" i="1"/>
  <c r="AB131" i="1"/>
  <c r="AL131" i="1" s="1"/>
  <c r="AH131" i="1"/>
  <c r="AJ131" i="1"/>
  <c r="AB132" i="1"/>
  <c r="AL132" i="1" s="1"/>
  <c r="AH132" i="1"/>
  <c r="AJ132" i="1"/>
  <c r="AB133" i="1"/>
  <c r="AL133" i="1" s="1"/>
  <c r="AH133" i="1"/>
  <c r="AJ133" i="1"/>
  <c r="AB134" i="1"/>
  <c r="AL134" i="1" s="1"/>
  <c r="AH134" i="1"/>
  <c r="AJ134" i="1"/>
  <c r="AB135" i="1"/>
  <c r="AL135" i="1" s="1"/>
  <c r="AH135" i="1"/>
  <c r="AJ135" i="1"/>
  <c r="AB136" i="1"/>
  <c r="AL136" i="1" s="1"/>
  <c r="AH136" i="1"/>
  <c r="AJ136" i="1"/>
  <c r="AB137" i="1"/>
  <c r="AL137" i="1" s="1"/>
  <c r="AH137" i="1"/>
  <c r="AJ137" i="1"/>
  <c r="AB138" i="1"/>
  <c r="AL138" i="1" s="1"/>
  <c r="AH138" i="1"/>
  <c r="AJ138" i="1"/>
  <c r="AB139" i="1"/>
  <c r="AL139" i="1" s="1"/>
  <c r="AH139" i="1"/>
  <c r="AJ139" i="1"/>
  <c r="AB140" i="1"/>
  <c r="AL140" i="1" s="1"/>
  <c r="AH140" i="1"/>
  <c r="AJ140" i="1"/>
  <c r="AB141" i="1"/>
  <c r="AL141" i="1" s="1"/>
  <c r="AH141" i="1"/>
  <c r="AJ141" i="1"/>
  <c r="AB142" i="1"/>
  <c r="AL142" i="1" s="1"/>
  <c r="AH142" i="1"/>
  <c r="AJ142" i="1"/>
  <c r="AB143" i="1"/>
  <c r="AL143" i="1" s="1"/>
  <c r="AH143" i="1"/>
  <c r="AJ143" i="1"/>
  <c r="AB144" i="1"/>
  <c r="AL144" i="1" s="1"/>
  <c r="AH144" i="1"/>
  <c r="AJ144" i="1"/>
  <c r="AB145" i="1"/>
  <c r="AL145" i="1" s="1"/>
  <c r="AH145" i="1"/>
  <c r="AJ145" i="1"/>
  <c r="AB146" i="1"/>
  <c r="AL146" i="1" s="1"/>
  <c r="AH146" i="1"/>
  <c r="AJ146" i="1"/>
  <c r="AB147" i="1"/>
  <c r="AL147" i="1" s="1"/>
  <c r="AH147" i="1"/>
  <c r="AJ147" i="1"/>
  <c r="AB148" i="1"/>
  <c r="AL148" i="1" s="1"/>
  <c r="AH148" i="1"/>
  <c r="AJ148" i="1"/>
  <c r="AB149" i="1"/>
  <c r="AL149" i="1" s="1"/>
  <c r="AH149" i="1"/>
  <c r="AJ149" i="1"/>
  <c r="AB150" i="1"/>
  <c r="AL150" i="1" s="1"/>
  <c r="AH150" i="1"/>
  <c r="AJ150" i="1"/>
  <c r="AB151" i="1"/>
  <c r="AL151" i="1" s="1"/>
  <c r="AH151" i="1"/>
  <c r="AJ151" i="1"/>
  <c r="AB152" i="1"/>
  <c r="AL152" i="1" s="1"/>
  <c r="AH152" i="1"/>
  <c r="AJ152" i="1"/>
  <c r="AB153" i="1"/>
  <c r="AL153" i="1" s="1"/>
  <c r="AH153" i="1"/>
  <c r="AJ153" i="1"/>
  <c r="AB154" i="1"/>
  <c r="AL154" i="1" s="1"/>
  <c r="AH154" i="1"/>
  <c r="AJ154" i="1"/>
  <c r="V155" i="1"/>
  <c r="AB155" i="1"/>
  <c r="AL155" i="1" s="1"/>
  <c r="AH155" i="1"/>
  <c r="AJ155" i="1"/>
  <c r="V156" i="1"/>
  <c r="AB156" i="1"/>
  <c r="AH156" i="1"/>
  <c r="AJ156" i="1"/>
  <c r="AL156" i="1"/>
  <c r="AB7" i="1"/>
  <c r="AL7" i="1" s="1"/>
  <c r="AB8" i="1"/>
  <c r="AL8" i="1" s="1"/>
  <c r="AB9" i="1"/>
  <c r="AL9" i="1" s="1"/>
  <c r="AB10" i="1"/>
  <c r="AL10" i="1" s="1"/>
  <c r="AB11" i="1"/>
  <c r="AL11" i="1" s="1"/>
  <c r="AB6" i="1"/>
  <c r="AL6" i="1" s="1"/>
  <c r="H30" i="4"/>
  <c r="H29" i="4"/>
  <c r="H26" i="4"/>
  <c r="H27" i="4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6" i="1"/>
  <c r="AB65" i="1"/>
  <c r="AL65" i="1" s="1"/>
  <c r="AJ65" i="1"/>
  <c r="AB66" i="1"/>
  <c r="AL66" i="1" s="1"/>
  <c r="AJ66" i="1"/>
  <c r="AB67" i="1"/>
  <c r="AL67" i="1" s="1"/>
  <c r="AJ67" i="1"/>
  <c r="H22" i="4"/>
  <c r="H23" i="4"/>
  <c r="H24" i="4"/>
  <c r="H25" i="4"/>
  <c r="H28" i="4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C4" i="1"/>
  <c r="AD4" i="1"/>
  <c r="AE4" i="1"/>
  <c r="AF4" i="1"/>
  <c r="AG4" i="1"/>
  <c r="AB12" i="1"/>
  <c r="AL12" i="1" s="1"/>
  <c r="AB13" i="1"/>
  <c r="AL13" i="1" s="1"/>
  <c r="AB14" i="1"/>
  <c r="AL14" i="1" s="1"/>
  <c r="AB15" i="1"/>
  <c r="AL15" i="1" s="1"/>
  <c r="AB16" i="1"/>
  <c r="AL16" i="1" s="1"/>
  <c r="AB17" i="1"/>
  <c r="AL17" i="1" s="1"/>
  <c r="AB18" i="1"/>
  <c r="AL18" i="1" s="1"/>
  <c r="AB19" i="1"/>
  <c r="AL19" i="1" s="1"/>
  <c r="AB20" i="1"/>
  <c r="AL20" i="1" s="1"/>
  <c r="AB21" i="1"/>
  <c r="AL21" i="1" s="1"/>
  <c r="AB22" i="1"/>
  <c r="AL22" i="1" s="1"/>
  <c r="AB23" i="1"/>
  <c r="AL23" i="1" s="1"/>
  <c r="AB24" i="1"/>
  <c r="AL24" i="1" s="1"/>
  <c r="AB25" i="1"/>
  <c r="AL25" i="1" s="1"/>
  <c r="AB26" i="1"/>
  <c r="AL26" i="1" s="1"/>
  <c r="AB27" i="1"/>
  <c r="AL27" i="1" s="1"/>
  <c r="AB28" i="1"/>
  <c r="AL28" i="1" s="1"/>
  <c r="AB29" i="1"/>
  <c r="AL29" i="1" s="1"/>
  <c r="AB30" i="1"/>
  <c r="AL30" i="1" s="1"/>
  <c r="AB31" i="1"/>
  <c r="AL31" i="1" s="1"/>
  <c r="AB32" i="1"/>
  <c r="AL32" i="1" s="1"/>
  <c r="AB33" i="1"/>
  <c r="AL33" i="1" s="1"/>
  <c r="AB34" i="1"/>
  <c r="AL34" i="1" s="1"/>
  <c r="AB35" i="1"/>
  <c r="AL35" i="1" s="1"/>
  <c r="AB36" i="1"/>
  <c r="AL36" i="1" s="1"/>
  <c r="AB37" i="1"/>
  <c r="AL37" i="1" s="1"/>
  <c r="AB38" i="1"/>
  <c r="AL38" i="1" s="1"/>
  <c r="AB39" i="1"/>
  <c r="AL39" i="1" s="1"/>
  <c r="AB40" i="1"/>
  <c r="AL40" i="1" s="1"/>
  <c r="AB41" i="1"/>
  <c r="AL41" i="1" s="1"/>
  <c r="AB42" i="1"/>
  <c r="AL42" i="1" s="1"/>
  <c r="AB43" i="1"/>
  <c r="AL43" i="1" s="1"/>
  <c r="AB44" i="1"/>
  <c r="AL44" i="1" s="1"/>
  <c r="AB45" i="1"/>
  <c r="AL45" i="1" s="1"/>
  <c r="AB46" i="1"/>
  <c r="AL46" i="1" s="1"/>
  <c r="AB47" i="1"/>
  <c r="AL47" i="1" s="1"/>
  <c r="AB48" i="1"/>
  <c r="AL48" i="1" s="1"/>
  <c r="AB49" i="1"/>
  <c r="AL49" i="1" s="1"/>
  <c r="AB50" i="1"/>
  <c r="AL50" i="1" s="1"/>
  <c r="AB51" i="1"/>
  <c r="AL51" i="1" s="1"/>
  <c r="AB52" i="1"/>
  <c r="AL52" i="1" s="1"/>
  <c r="AB53" i="1"/>
  <c r="AL53" i="1" s="1"/>
  <c r="AB54" i="1"/>
  <c r="AL54" i="1" s="1"/>
  <c r="AB55" i="1"/>
  <c r="AL55" i="1" s="1"/>
  <c r="AB56" i="1"/>
  <c r="AL56" i="1" s="1"/>
  <c r="AB57" i="1"/>
  <c r="AL57" i="1" s="1"/>
  <c r="AB58" i="1"/>
  <c r="AL58" i="1" s="1"/>
  <c r="AB59" i="1"/>
  <c r="AL59" i="1" s="1"/>
  <c r="AB60" i="1"/>
  <c r="AL60" i="1" s="1"/>
  <c r="AB61" i="1"/>
  <c r="AL61" i="1" s="1"/>
  <c r="AB62" i="1"/>
  <c r="AL62" i="1" s="1"/>
  <c r="AB63" i="1"/>
  <c r="AL63" i="1" s="1"/>
  <c r="AB64" i="1"/>
  <c r="AL64" i="1" s="1"/>
  <c r="AB68" i="1"/>
  <c r="AL68" i="1" s="1"/>
  <c r="AB69" i="1"/>
  <c r="AL69" i="1" s="1"/>
  <c r="AB70" i="1"/>
  <c r="AL70" i="1" s="1"/>
  <c r="AB71" i="1"/>
  <c r="AL71" i="1" s="1"/>
  <c r="AB72" i="1"/>
  <c r="AL72" i="1" s="1"/>
  <c r="AB73" i="1"/>
  <c r="AL73" i="1" s="1"/>
  <c r="AB74" i="1"/>
  <c r="AL74" i="1" s="1"/>
  <c r="AB75" i="1"/>
  <c r="AL75" i="1" s="1"/>
  <c r="AB76" i="1"/>
  <c r="AL76" i="1" s="1"/>
  <c r="AB77" i="1"/>
  <c r="AL77" i="1" s="1"/>
  <c r="AB78" i="1"/>
  <c r="AL78" i="1" s="1"/>
  <c r="AB79" i="1"/>
  <c r="AL79" i="1" s="1"/>
  <c r="AB80" i="1"/>
  <c r="AL80" i="1" s="1"/>
  <c r="AB81" i="1"/>
  <c r="AL81" i="1" s="1"/>
  <c r="AB82" i="1"/>
  <c r="AL82" i="1" s="1"/>
  <c r="AB83" i="1"/>
  <c r="AL83" i="1" s="1"/>
  <c r="AB84" i="1"/>
  <c r="AL84" i="1" s="1"/>
  <c r="AB85" i="1"/>
  <c r="AL85" i="1" s="1"/>
  <c r="AB86" i="1"/>
  <c r="AL86" i="1" s="1"/>
  <c r="AB87" i="1"/>
  <c r="AL87" i="1" s="1"/>
  <c r="AB88" i="1"/>
  <c r="AL88" i="1" s="1"/>
  <c r="AB89" i="1"/>
  <c r="AL89" i="1" s="1"/>
  <c r="AB90" i="1"/>
  <c r="AL90" i="1" s="1"/>
  <c r="AB91" i="1"/>
  <c r="AL91" i="1" s="1"/>
  <c r="AA4" i="1"/>
  <c r="Z4" i="1"/>
  <c r="Y4" i="1"/>
  <c r="X4" i="1"/>
  <c r="W4" i="1"/>
  <c r="Q4" i="1"/>
  <c r="R4" i="1"/>
  <c r="S4" i="1"/>
  <c r="T4" i="1"/>
  <c r="P4" i="1"/>
  <c r="AK155" i="1" l="1"/>
  <c r="AM155" i="1" s="1"/>
  <c r="AK156" i="1"/>
  <c r="AM156" i="1" s="1"/>
  <c r="V154" i="1"/>
  <c r="AK154" i="1" s="1"/>
  <c r="AM154" i="1" s="1"/>
  <c r="H31" i="4"/>
  <c r="H32" i="4" s="1"/>
  <c r="H33" i="4" s="1"/>
  <c r="AH4" i="1"/>
  <c r="AJ4" i="1"/>
  <c r="V152" i="1" l="1"/>
  <c r="AK152" i="1" s="1"/>
  <c r="AM152" i="1" s="1"/>
  <c r="V153" i="1"/>
  <c r="AK153" i="1" s="1"/>
  <c r="AM153" i="1" s="1"/>
  <c r="V151" i="1" l="1"/>
  <c r="AK151" i="1" s="1"/>
  <c r="AM151" i="1" s="1"/>
  <c r="V149" i="1" l="1"/>
  <c r="AK149" i="1" s="1"/>
  <c r="AM149" i="1" s="1"/>
  <c r="V150" i="1"/>
  <c r="AK150" i="1" s="1"/>
  <c r="AM150" i="1" s="1"/>
  <c r="V148" i="1" l="1"/>
  <c r="AK148" i="1" s="1"/>
  <c r="AM148" i="1" s="1"/>
  <c r="V147" i="1"/>
  <c r="AK147" i="1" s="1"/>
  <c r="AM147" i="1" s="1"/>
  <c r="V145" i="1" l="1"/>
  <c r="AK145" i="1" s="1"/>
  <c r="AM145" i="1" s="1"/>
  <c r="V146" i="1"/>
  <c r="AK146" i="1" s="1"/>
  <c r="AM146" i="1" s="1"/>
  <c r="V144" i="1" l="1"/>
  <c r="AK144" i="1" s="1"/>
  <c r="AM144" i="1" s="1"/>
  <c r="V143" i="1"/>
  <c r="AK143" i="1" s="1"/>
  <c r="AM143" i="1" s="1"/>
  <c r="V141" i="1" l="1"/>
  <c r="AK141" i="1" s="1"/>
  <c r="AM141" i="1" s="1"/>
  <c r="V142" i="1"/>
  <c r="AK142" i="1" s="1"/>
  <c r="AM142" i="1" s="1"/>
  <c r="V140" i="1" l="1"/>
  <c r="AK140" i="1" s="1"/>
  <c r="AM140" i="1" s="1"/>
  <c r="V139" i="1"/>
  <c r="AK139" i="1" s="1"/>
  <c r="AM139" i="1" s="1"/>
  <c r="V137" i="1" l="1"/>
  <c r="AK137" i="1" s="1"/>
  <c r="AM137" i="1" s="1"/>
  <c r="V138" i="1"/>
  <c r="AK138" i="1" s="1"/>
  <c r="AM138" i="1" s="1"/>
  <c r="V136" i="1" l="1"/>
  <c r="AK136" i="1" s="1"/>
  <c r="AM136" i="1" s="1"/>
  <c r="V135" i="1"/>
  <c r="AK135" i="1" s="1"/>
  <c r="AM135" i="1" s="1"/>
  <c r="V133" i="1" l="1"/>
  <c r="AK133" i="1" s="1"/>
  <c r="AM133" i="1" s="1"/>
  <c r="V134" i="1"/>
  <c r="AK134" i="1" s="1"/>
  <c r="AM134" i="1" s="1"/>
  <c r="V132" i="1" l="1"/>
  <c r="AK132" i="1" s="1"/>
  <c r="AM132" i="1" s="1"/>
  <c r="V131" i="1"/>
  <c r="AK131" i="1" s="1"/>
  <c r="AM131" i="1" s="1"/>
  <c r="V129" i="1" l="1"/>
  <c r="AK129" i="1" s="1"/>
  <c r="AM129" i="1" s="1"/>
  <c r="V130" i="1"/>
  <c r="AK130" i="1" s="1"/>
  <c r="AM130" i="1" s="1"/>
  <c r="V128" i="1" l="1"/>
  <c r="AK128" i="1" s="1"/>
  <c r="AM128" i="1" s="1"/>
  <c r="V127" i="1"/>
  <c r="AK127" i="1" s="1"/>
  <c r="AM127" i="1" s="1"/>
  <c r="V125" i="1" l="1"/>
  <c r="AK125" i="1" s="1"/>
  <c r="AM125" i="1" s="1"/>
  <c r="V126" i="1"/>
  <c r="AK126" i="1" s="1"/>
  <c r="AM126" i="1" s="1"/>
  <c r="V123" i="1" l="1"/>
  <c r="AK123" i="1" s="1"/>
  <c r="AM123" i="1" s="1"/>
  <c r="V124" i="1"/>
  <c r="AK124" i="1" s="1"/>
  <c r="AM124" i="1" s="1"/>
  <c r="V122" i="1" l="1"/>
  <c r="AK122" i="1" s="1"/>
  <c r="AM122" i="1" s="1"/>
  <c r="V121" i="1"/>
  <c r="AK121" i="1" s="1"/>
  <c r="AM121" i="1" s="1"/>
  <c r="V120" i="1" l="1"/>
  <c r="AK120" i="1" s="1"/>
  <c r="AM120" i="1" s="1"/>
  <c r="V119" i="1"/>
  <c r="AK119" i="1" s="1"/>
  <c r="AM119" i="1" s="1"/>
  <c r="V117" i="1" l="1"/>
  <c r="AK117" i="1" s="1"/>
  <c r="AM117" i="1" s="1"/>
  <c r="V118" i="1"/>
  <c r="AK118" i="1" s="1"/>
  <c r="AM118" i="1" s="1"/>
  <c r="V116" i="1" l="1"/>
  <c r="AK116" i="1" s="1"/>
  <c r="AM116" i="1" s="1"/>
  <c r="V115" i="1"/>
  <c r="AK115" i="1" s="1"/>
  <c r="AM115" i="1" s="1"/>
  <c r="V114" i="1" l="1"/>
  <c r="AK114" i="1" s="1"/>
  <c r="AM114" i="1" s="1"/>
  <c r="V113" i="1"/>
  <c r="AK113" i="1" s="1"/>
  <c r="AM113" i="1" s="1"/>
  <c r="V111" i="1" l="1"/>
  <c r="AK111" i="1" s="1"/>
  <c r="AM111" i="1" s="1"/>
  <c r="V112" i="1"/>
  <c r="AK112" i="1" s="1"/>
  <c r="AM112" i="1" s="1"/>
  <c r="V110" i="1" l="1"/>
  <c r="AK110" i="1" s="1"/>
  <c r="AM110" i="1" s="1"/>
  <c r="V109" i="1"/>
  <c r="AK109" i="1" s="1"/>
  <c r="AM109" i="1" s="1"/>
  <c r="V107" i="1" l="1"/>
  <c r="AK107" i="1" s="1"/>
  <c r="AM107" i="1" s="1"/>
  <c r="V108" i="1"/>
  <c r="AK108" i="1" s="1"/>
  <c r="AM108" i="1" s="1"/>
  <c r="V105" i="1" l="1"/>
  <c r="AK105" i="1" s="1"/>
  <c r="AM105" i="1" s="1"/>
  <c r="V106" i="1"/>
  <c r="AK106" i="1" s="1"/>
  <c r="AM106" i="1" s="1"/>
  <c r="V104" i="1" l="1"/>
  <c r="AK104" i="1" s="1"/>
  <c r="AM104" i="1" s="1"/>
  <c r="V103" i="1"/>
  <c r="AK103" i="1" s="1"/>
  <c r="AM103" i="1" s="1"/>
  <c r="V101" i="1" l="1"/>
  <c r="AK101" i="1" s="1"/>
  <c r="AM101" i="1" s="1"/>
  <c r="V102" i="1"/>
  <c r="AK102" i="1" s="1"/>
  <c r="AM102" i="1" s="1"/>
  <c r="V100" i="1" l="1"/>
  <c r="AK100" i="1" s="1"/>
  <c r="AM100" i="1" s="1"/>
  <c r="V99" i="1"/>
  <c r="AK99" i="1" s="1"/>
  <c r="AM99" i="1" s="1"/>
  <c r="V97" i="1" l="1"/>
  <c r="AK97" i="1" s="1"/>
  <c r="AM97" i="1" s="1"/>
  <c r="V98" i="1"/>
  <c r="AK98" i="1" s="1"/>
  <c r="AM98" i="1" s="1"/>
  <c r="V96" i="1" l="1"/>
  <c r="AK96" i="1" s="1"/>
  <c r="AM96" i="1" s="1"/>
  <c r="V95" i="1"/>
  <c r="AK95" i="1" s="1"/>
  <c r="AM95" i="1" s="1"/>
  <c r="V93" i="1" l="1"/>
  <c r="AK93" i="1" s="1"/>
  <c r="AM93" i="1" s="1"/>
  <c r="V94" i="1"/>
  <c r="AK94" i="1" s="1"/>
  <c r="AM94" i="1" s="1"/>
  <c r="V91" i="1" l="1"/>
  <c r="AK91" i="1" s="1"/>
  <c r="AM91" i="1" s="1"/>
  <c r="V90" i="1" l="1"/>
  <c r="AK90" i="1" s="1"/>
  <c r="AM90" i="1" s="1"/>
  <c r="V89" i="1" l="1"/>
  <c r="AK89" i="1" s="1"/>
  <c r="AM89" i="1" s="1"/>
  <c r="V88" i="1" l="1"/>
  <c r="AK88" i="1" s="1"/>
  <c r="V87" i="1" l="1"/>
  <c r="AK87" i="1" s="1"/>
  <c r="AM87" i="1" s="1"/>
  <c r="V86" i="1" l="1"/>
  <c r="AK86" i="1" s="1"/>
  <c r="AM86" i="1" s="1"/>
  <c r="V85" i="1" l="1"/>
  <c r="AK85" i="1" s="1"/>
  <c r="AM85" i="1" s="1"/>
  <c r="V84" i="1" l="1"/>
  <c r="AK84" i="1" s="1"/>
  <c r="V83" i="1" l="1"/>
  <c r="AK83" i="1" s="1"/>
  <c r="AM83" i="1" s="1"/>
  <c r="V82" i="1" l="1"/>
  <c r="AK82" i="1" s="1"/>
  <c r="AM82" i="1" s="1"/>
  <c r="V81" i="1" l="1"/>
  <c r="AK81" i="1" s="1"/>
  <c r="AM81" i="1" s="1"/>
  <c r="V80" i="1" l="1"/>
  <c r="AK80" i="1" s="1"/>
  <c r="V79" i="1" l="1"/>
  <c r="AK79" i="1" s="1"/>
  <c r="AM79" i="1" s="1"/>
  <c r="V78" i="1" l="1"/>
  <c r="AK78" i="1" s="1"/>
  <c r="AM78" i="1" s="1"/>
  <c r="V77" i="1" l="1"/>
  <c r="AK77" i="1" s="1"/>
  <c r="AM77" i="1" s="1"/>
  <c r="V76" i="1" l="1"/>
  <c r="AK76" i="1" s="1"/>
  <c r="V75" i="1" l="1"/>
  <c r="AK75" i="1" s="1"/>
  <c r="AM75" i="1" s="1"/>
  <c r="V74" i="1" l="1"/>
  <c r="AK74" i="1" s="1"/>
  <c r="AM74" i="1" s="1"/>
  <c r="V73" i="1" l="1"/>
  <c r="AK73" i="1" s="1"/>
  <c r="AM73" i="1" s="1"/>
  <c r="V72" i="1" l="1"/>
  <c r="AK72" i="1" s="1"/>
  <c r="V71" i="1" l="1"/>
  <c r="AK71" i="1" s="1"/>
  <c r="AM71" i="1" s="1"/>
  <c r="V70" i="1" l="1"/>
  <c r="AK70" i="1" s="1"/>
  <c r="AM70" i="1" s="1"/>
  <c r="V69" i="1" l="1"/>
  <c r="AK69" i="1" s="1"/>
  <c r="AM69" i="1" s="1"/>
  <c r="V68" i="1" l="1"/>
  <c r="AK68" i="1" s="1"/>
  <c r="V67" i="1" l="1"/>
  <c r="AK67" i="1" s="1"/>
  <c r="AM67" i="1" s="1"/>
  <c r="V66" i="1" l="1"/>
  <c r="AK66" i="1" s="1"/>
  <c r="AM66" i="1" s="1"/>
  <c r="V65" i="1" l="1"/>
  <c r="AK65" i="1" s="1"/>
  <c r="AM65" i="1" s="1"/>
  <c r="V64" i="1" l="1"/>
  <c r="AK64" i="1" s="1"/>
  <c r="V63" i="1" l="1"/>
  <c r="AK63" i="1" s="1"/>
  <c r="AM63" i="1" s="1"/>
  <c r="V62" i="1" l="1"/>
  <c r="AK62" i="1" s="1"/>
  <c r="AM62" i="1" s="1"/>
  <c r="V61" i="1" l="1"/>
  <c r="AK61" i="1" s="1"/>
  <c r="AM61" i="1" s="1"/>
  <c r="V60" i="1" l="1"/>
  <c r="AK60" i="1" s="1"/>
  <c r="V59" i="1" l="1"/>
  <c r="AK59" i="1" s="1"/>
  <c r="AM59" i="1" s="1"/>
  <c r="V58" i="1" l="1"/>
  <c r="AK58" i="1" s="1"/>
  <c r="AM58" i="1" s="1"/>
  <c r="V57" i="1" l="1"/>
  <c r="AK57" i="1" s="1"/>
  <c r="AM57" i="1" s="1"/>
  <c r="V56" i="1" l="1"/>
  <c r="AK56" i="1" s="1"/>
  <c r="V55" i="1" l="1"/>
  <c r="AK55" i="1" s="1"/>
  <c r="AM55" i="1" s="1"/>
  <c r="V54" i="1" l="1"/>
  <c r="AK54" i="1" s="1"/>
  <c r="AM54" i="1" s="1"/>
  <c r="V53" i="1" l="1"/>
  <c r="AK53" i="1" s="1"/>
  <c r="AM53" i="1" s="1"/>
  <c r="V52" i="1" l="1"/>
  <c r="AK52" i="1" s="1"/>
  <c r="V51" i="1" l="1"/>
  <c r="AK51" i="1" s="1"/>
  <c r="AM51" i="1" s="1"/>
  <c r="V50" i="1" l="1"/>
  <c r="AK50" i="1" s="1"/>
  <c r="AM50" i="1" s="1"/>
  <c r="V49" i="1" l="1"/>
  <c r="AK49" i="1" s="1"/>
  <c r="AM49" i="1" s="1"/>
  <c r="V48" i="1" l="1"/>
  <c r="AK48" i="1" s="1"/>
  <c r="V47" i="1" l="1"/>
  <c r="AK47" i="1" s="1"/>
  <c r="AM47" i="1" s="1"/>
  <c r="V46" i="1" l="1"/>
  <c r="AK46" i="1" s="1"/>
  <c r="AM46" i="1" s="1"/>
  <c r="V45" i="1" l="1"/>
  <c r="AK45" i="1" s="1"/>
  <c r="AM45" i="1" s="1"/>
  <c r="V44" i="1" l="1"/>
  <c r="AK44" i="1" s="1"/>
  <c r="V43" i="1" l="1"/>
  <c r="AK43" i="1" s="1"/>
  <c r="AM43" i="1" s="1"/>
  <c r="V42" i="1" l="1"/>
  <c r="AK42" i="1" s="1"/>
  <c r="AM42" i="1" s="1"/>
  <c r="V41" i="1" l="1"/>
  <c r="AK41" i="1" s="1"/>
  <c r="AM41" i="1" s="1"/>
  <c r="V40" i="1" l="1"/>
  <c r="AK40" i="1" s="1"/>
  <c r="V39" i="1" l="1"/>
  <c r="AK39" i="1" s="1"/>
  <c r="AM39" i="1" s="1"/>
  <c r="V38" i="1" l="1"/>
  <c r="AK38" i="1" s="1"/>
  <c r="AM38" i="1" s="1"/>
  <c r="V37" i="1" l="1"/>
  <c r="AK37" i="1" s="1"/>
  <c r="AM37" i="1" s="1"/>
  <c r="V36" i="1" l="1"/>
  <c r="AK36" i="1" s="1"/>
  <c r="V35" i="1" l="1"/>
  <c r="AK35" i="1" s="1"/>
  <c r="AM35" i="1" s="1"/>
  <c r="V34" i="1" l="1"/>
  <c r="AK34" i="1" s="1"/>
  <c r="AM34" i="1" s="1"/>
  <c r="V33" i="1" l="1"/>
  <c r="AK33" i="1" s="1"/>
  <c r="AM33" i="1" s="1"/>
  <c r="V32" i="1" l="1"/>
  <c r="AK32" i="1" s="1"/>
  <c r="V31" i="1" l="1"/>
  <c r="AK31" i="1" s="1"/>
  <c r="AM31" i="1" s="1"/>
  <c r="V30" i="1" l="1"/>
  <c r="AK30" i="1" s="1"/>
  <c r="AM30" i="1" s="1"/>
  <c r="V29" i="1" l="1"/>
  <c r="AK29" i="1" s="1"/>
  <c r="AM29" i="1" s="1"/>
  <c r="AB4" i="1"/>
  <c r="V28" i="1" l="1"/>
  <c r="AK28" i="1" s="1"/>
  <c r="V27" i="1" l="1"/>
  <c r="AK27" i="1" s="1"/>
  <c r="AM27" i="1" s="1"/>
  <c r="V26" i="1" l="1"/>
  <c r="AK26" i="1" s="1"/>
  <c r="AM26" i="1" s="1"/>
  <c r="V25" i="1" l="1"/>
  <c r="AK25" i="1" s="1"/>
  <c r="AM25" i="1" s="1"/>
  <c r="V24" i="1" l="1"/>
  <c r="AK24" i="1" s="1"/>
  <c r="AM24" i="1" s="1"/>
  <c r="AM28" i="1"/>
  <c r="V23" i="1" l="1"/>
  <c r="AK23" i="1" s="1"/>
  <c r="AM23" i="1" s="1"/>
  <c r="AM32" i="1"/>
  <c r="V22" i="1" l="1"/>
  <c r="AK22" i="1" s="1"/>
  <c r="AM22" i="1" s="1"/>
  <c r="AM36" i="1"/>
  <c r="V21" i="1" l="1"/>
  <c r="AK21" i="1" s="1"/>
  <c r="AM21" i="1" s="1"/>
  <c r="AM40" i="1"/>
  <c r="V20" i="1" l="1"/>
  <c r="AK20" i="1" s="1"/>
  <c r="AM20" i="1" s="1"/>
  <c r="AM44" i="1"/>
  <c r="V19" i="1" l="1"/>
  <c r="AK19" i="1" s="1"/>
  <c r="AM19" i="1" s="1"/>
  <c r="AM48" i="1"/>
  <c r="V18" i="1" l="1"/>
  <c r="AK18" i="1" s="1"/>
  <c r="AM18" i="1" s="1"/>
  <c r="AM52" i="1"/>
  <c r="V17" i="1" l="1"/>
  <c r="AK17" i="1" s="1"/>
  <c r="AM17" i="1" s="1"/>
  <c r="AM56" i="1"/>
  <c r="V16" i="1" l="1"/>
  <c r="AK16" i="1" s="1"/>
  <c r="AM16" i="1" s="1"/>
  <c r="AM60" i="1"/>
  <c r="V15" i="1" l="1"/>
  <c r="AK15" i="1" s="1"/>
  <c r="AM15" i="1" s="1"/>
  <c r="AM64" i="1"/>
  <c r="V14" i="1" l="1"/>
  <c r="AK14" i="1" s="1"/>
  <c r="AM14" i="1" s="1"/>
  <c r="AM68" i="1"/>
  <c r="V13" i="1" l="1"/>
  <c r="AK13" i="1" s="1"/>
  <c r="AM13" i="1" s="1"/>
  <c r="AM72" i="1"/>
  <c r="V12" i="1" l="1"/>
  <c r="AK12" i="1" s="1"/>
  <c r="AM76" i="1"/>
  <c r="V11" i="1" l="1"/>
  <c r="AK11" i="1" s="1"/>
  <c r="AM11" i="1" s="1"/>
  <c r="AM80" i="1"/>
  <c r="V10" i="1" l="1"/>
  <c r="AK10" i="1" s="1"/>
  <c r="AM10" i="1" s="1"/>
  <c r="AM88" i="1"/>
  <c r="AM84" i="1"/>
  <c r="AM12" i="1"/>
  <c r="AL4" i="1"/>
  <c r="V9" i="1" l="1"/>
  <c r="AK9" i="1" s="1"/>
  <c r="AM9" i="1" s="1"/>
  <c r="V8" i="1" l="1"/>
  <c r="AK8" i="1" s="1"/>
  <c r="AM8" i="1" s="1"/>
  <c r="V7" i="1" l="1"/>
  <c r="AK7" i="1" s="1"/>
  <c r="AM7" i="1" s="1"/>
  <c r="V6" i="1" l="1"/>
  <c r="U4" i="1"/>
  <c r="AK6" i="1" l="1"/>
  <c r="V4" i="1"/>
  <c r="AM6" i="1" l="1"/>
  <c r="AM4" i="1" s="1"/>
  <c r="H19" i="4" s="1"/>
  <c r="H36" i="4" s="1"/>
  <c r="AK4" i="1"/>
</calcChain>
</file>

<file path=xl/sharedStrings.xml><?xml version="1.0" encoding="utf-8"?>
<sst xmlns="http://schemas.openxmlformats.org/spreadsheetml/2006/main" count="1802" uniqueCount="604">
  <si>
    <t xml:space="preserve">INSCHRIJFBLAD </t>
  </si>
  <si>
    <t xml:space="preserve">Let op! Enkel de witte vlakken dienen ingevuld te worden. </t>
  </si>
  <si>
    <t>Gegevens Inschrijver</t>
  </si>
  <si>
    <t>Naam van bedrijf</t>
  </si>
  <si>
    <t>Adres</t>
  </si>
  <si>
    <t>Postcode en plaats</t>
  </si>
  <si>
    <t>Telefoonnummer</t>
  </si>
  <si>
    <t>Contact e-mail</t>
  </si>
  <si>
    <t>Contactpersoon</t>
  </si>
  <si>
    <t>Totale Inschrijfprijs per jaar</t>
  </si>
  <si>
    <t>Totaal Prijs Preventief Onderhoud (per jaar)</t>
  </si>
  <si>
    <t>Totaal prijs preventief excl. Btw</t>
  </si>
  <si>
    <t>Fictief</t>
  </si>
  <si>
    <t>Aantal</t>
  </si>
  <si>
    <t>Eenheid</t>
  </si>
  <si>
    <t>Uurtarief Monteur</t>
  </si>
  <si>
    <t>uur</t>
  </si>
  <si>
    <t>Uurtarief Service Monteur</t>
  </si>
  <si>
    <t>Uurtarief Specialist</t>
  </si>
  <si>
    <t>Voorrijkosten</t>
  </si>
  <si>
    <t>Pst</t>
  </si>
  <si>
    <t>Percentage Opslag Materiaal</t>
  </si>
  <si>
    <t>euro</t>
  </si>
  <si>
    <t>Percentage Opslag Materiaal Groot</t>
  </si>
  <si>
    <t>Percentage Opslag Onderaanneming</t>
  </si>
  <si>
    <t>Totaal</t>
  </si>
  <si>
    <t>Percentage Winst en risico</t>
  </si>
  <si>
    <t>%</t>
  </si>
  <si>
    <t>Totaal prijs correctief excl. Btw</t>
  </si>
  <si>
    <t>Ondertekening</t>
  </si>
  <si>
    <t>Naam organisatie</t>
  </si>
  <si>
    <t>(vul in)</t>
  </si>
  <si>
    <t>Naam functionaris</t>
  </si>
  <si>
    <t>Datum</t>
  </si>
  <si>
    <t>Handtekening</t>
  </si>
  <si>
    <t>PO / Eenheid</t>
  </si>
  <si>
    <t>Frequentie</t>
  </si>
  <si>
    <t>Scope 1-2 ( 1/4jr) - PI</t>
  </si>
  <si>
    <t>Scope 6 Nox</t>
  </si>
  <si>
    <t>Scope 7A ( 1/4jr) - Gasl.- PI</t>
  </si>
  <si>
    <t xml:space="preserve">F gassen 1/jr </t>
  </si>
  <si>
    <t>F gassen 2/jr, extra controle</t>
  </si>
  <si>
    <t>EPBD</t>
  </si>
  <si>
    <t>Arbeid PO</t>
  </si>
  <si>
    <t>Filters 1/jr</t>
  </si>
  <si>
    <t>V-snaren en pully's 1/jr</t>
  </si>
  <si>
    <t>Ionisatiepen / Gloeiplug 1/2jr</t>
  </si>
  <si>
    <t>Inlaatcombinatie en anode 1/5jr</t>
  </si>
  <si>
    <t>Pakkingen 1/jr</t>
  </si>
  <si>
    <t>Materiaal PO</t>
  </si>
  <si>
    <t>Som Derden</t>
  </si>
  <si>
    <t>Naam Onderaannemer</t>
  </si>
  <si>
    <t>Werken Derden PO</t>
  </si>
  <si>
    <t>Preventief onderhoud (indexering)</t>
  </si>
  <si>
    <t>AANNEEMSOM</t>
  </si>
  <si>
    <t>Uur</t>
  </si>
  <si>
    <t>X / Jaar</t>
  </si>
  <si>
    <t>Euro</t>
  </si>
  <si>
    <t>NL-sfb</t>
  </si>
  <si>
    <t>NL-Sfb Element</t>
  </si>
  <si>
    <t>Object</t>
  </si>
  <si>
    <t>Element</t>
  </si>
  <si>
    <t>Fabricaat</t>
  </si>
  <si>
    <t>Type</t>
  </si>
  <si>
    <t>Capaciteit</t>
  </si>
  <si>
    <t>Koelmiddel</t>
  </si>
  <si>
    <t>Locatie</t>
  </si>
  <si>
    <t>Bouw-jr</t>
  </si>
  <si>
    <t>Omschrijving</t>
  </si>
  <si>
    <t>Gemeentehuis Nederweert</t>
  </si>
  <si>
    <t/>
  </si>
  <si>
    <t>Gevel</t>
  </si>
  <si>
    <t>st</t>
  </si>
  <si>
    <t>51</t>
  </si>
  <si>
    <t>511008</t>
  </si>
  <si>
    <t>Ketel gasgestookt HR</t>
  </si>
  <si>
    <t>Remeha</t>
  </si>
  <si>
    <t>Quinta Ace</t>
  </si>
  <si>
    <t>135kw</t>
  </si>
  <si>
    <t>TR verd. 2</t>
  </si>
  <si>
    <t>52</t>
  </si>
  <si>
    <t>521110</t>
  </si>
  <si>
    <t>Leidingen HWA binnen</t>
  </si>
  <si>
    <t>Algemeen</t>
  </si>
  <si>
    <t>betreft hwa binnen tbv dakvlak 22</t>
  </si>
  <si>
    <t>bvo</t>
  </si>
  <si>
    <t>521204</t>
  </si>
  <si>
    <t>Hemelwaterafvoer buiten zink</t>
  </si>
  <si>
    <t>m1</t>
  </si>
  <si>
    <t>524010</t>
  </si>
  <si>
    <t>Leidingen afvoer gecombineerde riolering</t>
  </si>
  <si>
    <t>525002</t>
  </si>
  <si>
    <t>Dompelpomp</t>
  </si>
  <si>
    <t>Grundfos</t>
  </si>
  <si>
    <t>UNILIFT AP12.40.08.3</t>
  </si>
  <si>
    <t>Ruimte 99</t>
  </si>
  <si>
    <t>Bouwjaar op basis van aanname</t>
  </si>
  <si>
    <t>53</t>
  </si>
  <si>
    <t>530001</t>
  </si>
  <si>
    <t>Legionella</t>
  </si>
  <si>
    <t>pst</t>
  </si>
  <si>
    <t>531000</t>
  </si>
  <si>
    <t>Leidingen drinkwaterinstallatie</t>
  </si>
  <si>
    <t>nb</t>
  </si>
  <si>
    <t>532020</t>
  </si>
  <si>
    <t>Tapwaterpomp</t>
  </si>
  <si>
    <t>Wilo</t>
  </si>
  <si>
    <t>Star-Z NOVA (ROW)</t>
  </si>
  <si>
    <t>Ruimte 85</t>
  </si>
  <si>
    <t>535501</t>
  </si>
  <si>
    <t>Close-in boiler</t>
  </si>
  <si>
    <t>5 ltr</t>
  </si>
  <si>
    <t xml:space="preserve">Aanname plintboilers 5 ltr t.b.v. pantry's  </t>
  </si>
  <si>
    <t xml:space="preserve">Daalderop </t>
  </si>
  <si>
    <t>closie in</t>
  </si>
  <si>
    <t>15ltr</t>
  </si>
  <si>
    <t>ruimte 40</t>
  </si>
  <si>
    <t xml:space="preserve">Daalderop Close-in, 15 ltr, bouwjaar 2009, in ruimte 40._x000D_
</t>
  </si>
  <si>
    <t>535520</t>
  </si>
  <si>
    <t>Boiler elektrisch</t>
  </si>
  <si>
    <t>Daalderop</t>
  </si>
  <si>
    <t>duo koper</t>
  </si>
  <si>
    <t>50ltr</t>
  </si>
  <si>
    <t>Ruimte 48</t>
  </si>
  <si>
    <t xml:space="preserve">Daalderop Duo Koper, 50 ltr, bouwjaar 2007, in ruimte 48_x000D_
</t>
  </si>
  <si>
    <t>Smartboiler 80 MONO PLUS</t>
  </si>
  <si>
    <t>80ltr</t>
  </si>
  <si>
    <t>54</t>
  </si>
  <si>
    <t>541005</t>
  </si>
  <si>
    <t>Gasleiding staal</t>
  </si>
  <si>
    <t>-</t>
  </si>
  <si>
    <t>gasleiding 74 m1</t>
  </si>
  <si>
    <t>55</t>
  </si>
  <si>
    <t>553120</t>
  </si>
  <si>
    <t>Leidingen gekoeld water</t>
  </si>
  <si>
    <t>incl appendages excl. pompen en regelkleppen</t>
  </si>
  <si>
    <t>553150</t>
  </si>
  <si>
    <t>Pompen gekoeld water</t>
  </si>
  <si>
    <t>Stratos Maxo 40/0,5-16-R7</t>
  </si>
  <si>
    <t>553180</t>
  </si>
  <si>
    <t>Regelkleppen+stelmotoren koudedistributie</t>
  </si>
  <si>
    <t>Belimo</t>
  </si>
  <si>
    <t>NR24A-SR</t>
  </si>
  <si>
    <t xml:space="preserve">TR zolder ruimte 48 </t>
  </si>
  <si>
    <t>55122001</t>
  </si>
  <si>
    <t>Split-Systeem binnen- en buitendeel &lt; 2,5 kW</t>
  </si>
  <si>
    <t xml:space="preserve">Toshiba </t>
  </si>
  <si>
    <t>RAV-GM401ATP-E</t>
  </si>
  <si>
    <t>2.07 kw</t>
  </si>
  <si>
    <t>R32, 0.90kg</t>
  </si>
  <si>
    <t>Dak</t>
  </si>
  <si>
    <t>Instal.nr: nb</t>
  </si>
  <si>
    <t>Carrier</t>
  </si>
  <si>
    <t>R410A, 0.66kg</t>
  </si>
  <si>
    <t>Gevel 31</t>
  </si>
  <si>
    <t>Instal.nr: 0741-06/0804/05677</t>
  </si>
  <si>
    <t>55122005</t>
  </si>
  <si>
    <t>Split-Systeem binnen- en buitendeel &gt; 6 kW</t>
  </si>
  <si>
    <t>RAV-SM804ATP-E</t>
  </si>
  <si>
    <t>6.7 kw</t>
  </si>
  <si>
    <t>R410A, 1,7 kg</t>
  </si>
  <si>
    <t>Instal.nr: K0574/2306/5/01</t>
  </si>
  <si>
    <t>55123004</t>
  </si>
  <si>
    <t>Multisplit-Systeem 10 - 15 kW</t>
  </si>
  <si>
    <t>Daikin</t>
  </si>
  <si>
    <t>RXYSQ5T8YB9</t>
  </si>
  <si>
    <t xml:space="preserve">R410A </t>
  </si>
  <si>
    <t>R410A 3,6kg</t>
  </si>
  <si>
    <t>VRV IV loop, instal.nr: nb</t>
  </si>
  <si>
    <t>RXYSQ5PA7Y1B</t>
  </si>
  <si>
    <t>14 kw</t>
  </si>
  <si>
    <t>R410A, 5,5kg</t>
  </si>
  <si>
    <t>VRV-III-S, instal.nr: 4825-6031-1.03</t>
  </si>
  <si>
    <t>RZQ100B8W1B</t>
  </si>
  <si>
    <t>R410A, 5,75kg</t>
  </si>
  <si>
    <t>Super inverter, instal.nr: 4828-6031-1.04</t>
  </si>
  <si>
    <t>R410A, 6,65kg</t>
  </si>
  <si>
    <t>VRV-III-S, instal.nr: 4828-6031-1.01, tbv kantine</t>
  </si>
  <si>
    <t>55123006</t>
  </si>
  <si>
    <t>Multisplit-Systeem 20 - 30 kW</t>
  </si>
  <si>
    <t>Aquasnap 30RB-021CHE-----A</t>
  </si>
  <si>
    <t>21.4 kw</t>
  </si>
  <si>
    <t>R410A, 6.4kg</t>
  </si>
  <si>
    <t>Instal.nr: NB</t>
  </si>
  <si>
    <t>55213003</t>
  </si>
  <si>
    <t>Koelmachine 30 - 40 kW</t>
  </si>
  <si>
    <t>Aermec</t>
  </si>
  <si>
    <t xml:space="preserve">ANK150HA.... </t>
  </si>
  <si>
    <t>33 kw</t>
  </si>
  <si>
    <t>R410A, 12.6kg</t>
  </si>
  <si>
    <t>Instal.nr: nb ( geen gegevens bekend kw op aanname 33kw)</t>
  </si>
  <si>
    <t>55213006</t>
  </si>
  <si>
    <t>Koelmachine 70 - 90 kW</t>
  </si>
  <si>
    <t>RRB0332</t>
  </si>
  <si>
    <t>77 kw</t>
  </si>
  <si>
    <t>R410A, 11.1kg</t>
  </si>
  <si>
    <t xml:space="preserve">Instal.nr: 2237472-2022-01115, </t>
  </si>
  <si>
    <t>55250006</t>
  </si>
  <si>
    <t>Buffervat koudeopslag 1000 ltr.</t>
  </si>
  <si>
    <t>Interclima</t>
  </si>
  <si>
    <t>VKG 1000L VERT 2x1/2</t>
  </si>
  <si>
    <t>1000 ltr</t>
  </si>
  <si>
    <t>55317005</t>
  </si>
  <si>
    <t>Expansievat 18 ltr</t>
  </si>
  <si>
    <t>Zilmet</t>
  </si>
  <si>
    <t>18ltr</t>
  </si>
  <si>
    <t>56</t>
  </si>
  <si>
    <t>561010</t>
  </si>
  <si>
    <t>Leidingen cv-installatie - BVO</t>
  </si>
  <si>
    <t>Renovatie 2022, leidingnet uitgebreid. Oude leidingnet is gecontroleerd en waarnodig vervangen.</t>
  </si>
  <si>
    <t>561020</t>
  </si>
  <si>
    <t>Verdeler/verzamelaar cv-install.</t>
  </si>
  <si>
    <t>5 groepen</t>
  </si>
  <si>
    <t>Staal geisoleerd incl. appendages excl. pompen en regelkleppen.</t>
  </si>
  <si>
    <t>561060</t>
  </si>
  <si>
    <t>Regelkleppen+stelmotoren warmtedistributie</t>
  </si>
  <si>
    <t>LR 24A-SR</t>
  </si>
  <si>
    <t xml:space="preserve">Siemens </t>
  </si>
  <si>
    <t>SAS61</t>
  </si>
  <si>
    <t>561300</t>
  </si>
  <si>
    <t>Vloerverwarmingen</t>
  </si>
  <si>
    <t>Begane grond</t>
  </si>
  <si>
    <t>Verdeelset incl. regelklep Belimo LR24A t.b.v. vloerverwarming en vloerkoeling</t>
  </si>
  <si>
    <t>561500</t>
  </si>
  <si>
    <t>Radiatoren algemeen - BVO</t>
  </si>
  <si>
    <t xml:space="preserve">ca. 25% uitgevoerd met regelklep Siemens SSA331.00 (alleen BG). Overige radiatoren zijn voorzien van thermostaatkraan. </t>
  </si>
  <si>
    <t>561523</t>
  </si>
  <si>
    <t>Stralingspanelen</t>
  </si>
  <si>
    <t>Receptie</t>
  </si>
  <si>
    <t>Stralingpanelen gevoed door cv met regelklep en schakelpaneel</t>
  </si>
  <si>
    <t>564001</t>
  </si>
  <si>
    <t>Circulatiepomp</t>
  </si>
  <si>
    <t>Stratos Maxo 25/0,5-10-R7</t>
  </si>
  <si>
    <t>Stratos Maxo-D 40/0,5-16-R7</t>
  </si>
  <si>
    <t>Stratos Maxo 25/0,5-8-R7</t>
  </si>
  <si>
    <t>566007</t>
  </si>
  <si>
    <t>Expansievat 50 ltr.</t>
  </si>
  <si>
    <t>Flamco</t>
  </si>
  <si>
    <t>Flexcon</t>
  </si>
  <si>
    <t xml:space="preserve">50 ltr </t>
  </si>
  <si>
    <t>566010</t>
  </si>
  <si>
    <t>Expansievat 200 ltr</t>
  </si>
  <si>
    <t>200ltr</t>
  </si>
  <si>
    <t>566600</t>
  </si>
  <si>
    <t>Buffervat algemeen</t>
  </si>
  <si>
    <t>57</t>
  </si>
  <si>
    <t>572101</t>
  </si>
  <si>
    <t>Dakventilator</t>
  </si>
  <si>
    <t>onbekend</t>
  </si>
  <si>
    <t>Betreft vervangen  dakventilator ter plaatse van dakvlak 1.</t>
  </si>
  <si>
    <t>572104</t>
  </si>
  <si>
    <t>Dakventilator 0,69 m3/s</t>
  </si>
  <si>
    <t>System-Air</t>
  </si>
  <si>
    <t>DVS 311 ES REV3/3</t>
  </si>
  <si>
    <t>Dak 22</t>
  </si>
  <si>
    <t>572117</t>
  </si>
  <si>
    <t>Pijpdakventilator</t>
  </si>
  <si>
    <t>Zehnder</t>
  </si>
  <si>
    <t>577111</t>
  </si>
  <si>
    <t>Na-verwarmer</t>
  </si>
  <si>
    <t>Inatherm</t>
  </si>
  <si>
    <t>Diverse</t>
  </si>
  <si>
    <t>1x type PGV 1000x500-4-2,0 2x CV 25-30, 1x CV 20-30, 1x 20-15</t>
  </si>
  <si>
    <t>577120</t>
  </si>
  <si>
    <t>LBK, Centraal: Nakoelers</t>
  </si>
  <si>
    <t>Fancoil-units DX t.b.v. diverse Daikin VRF / VRV systemen (boven plafond) 4x BG, 14x 1e verd. Diverse bouwjaren. Niet bekend welke unit op welk systeem is aangesloten. Post aangemaakt ter indicatie.</t>
  </si>
  <si>
    <t>carrier</t>
  </si>
  <si>
    <t>Fancoil-units gkw, model plafond recirculatie</t>
  </si>
  <si>
    <t>1x PGK 1000x500-4-2,0 2x CWK-H-D 250-3-2,5 2x CWK200-3-2,5</t>
  </si>
  <si>
    <t>577130</t>
  </si>
  <si>
    <t>LBK, Centraal: VAV-boxen</t>
  </si>
  <si>
    <t>Solid Air</t>
  </si>
  <si>
    <t>VRVRSOS 700 x 350R</t>
  </si>
  <si>
    <t>IVV-C-200</t>
  </si>
  <si>
    <t>ICV-C-250</t>
  </si>
  <si>
    <t>IVV-C-250</t>
  </si>
  <si>
    <t>577140</t>
  </si>
  <si>
    <t>LBK, Centraal: Luchtbehandelingskasten</t>
  </si>
  <si>
    <t>Alko</t>
  </si>
  <si>
    <t>AT4 08 x 08</t>
  </si>
  <si>
    <t>2500 m3/h</t>
  </si>
  <si>
    <t>LBK bestaande uit: TV+AF+VERW+WTW (kruisstroom) snaar gedreven</t>
  </si>
  <si>
    <t>577160</t>
  </si>
  <si>
    <t>Luchtkanalen gebouw BVO</t>
  </si>
  <si>
    <t>577170</t>
  </si>
  <si>
    <t>LBK, Centraal: Luchtverdeelslangen (airsox)</t>
  </si>
  <si>
    <t>Ruimte 5</t>
  </si>
  <si>
    <t>577140043</t>
  </si>
  <si>
    <t>LBK, Centraal: Luchtbehandelingskast BI TA + VKWW (3-4 m3/s)</t>
  </si>
  <si>
    <t>Nedair</t>
  </si>
  <si>
    <t>Everyline 12000</t>
  </si>
  <si>
    <t>120000 m3/h</t>
  </si>
  <si>
    <t>LBK bestaande uit: TV+AF+changeover verw/koelen+ WTW ( kruisstroom) met bypass. Direct aangedreven motoren</t>
  </si>
  <si>
    <t>58</t>
  </si>
  <si>
    <t>581200</t>
  </si>
  <si>
    <t>Naregelkringen compleet</t>
  </si>
  <si>
    <t>KNX</t>
  </si>
  <si>
    <t>div</t>
  </si>
  <si>
    <t xml:space="preserve">Complete naregelingen bestaande uit opnemers, regelaars en corrigerende organen. Uitgangspunten BG 1 stuks naregeling per ruimte, verdieping 1 en kelder eenvoudige naregeling lucht/cv. </t>
  </si>
  <si>
    <t>582010</t>
  </si>
  <si>
    <t>Regelkasten klimaat centraal</t>
  </si>
  <si>
    <t>Rittal</t>
  </si>
  <si>
    <t>RK02  incl schakelmateriaal, excl regeltechniek</t>
  </si>
  <si>
    <t xml:space="preserve">RK01  incl schakelmateriaal, excl regeltechniek </t>
  </si>
  <si>
    <t>61</t>
  </si>
  <si>
    <t>611110</t>
  </si>
  <si>
    <t>Noodstroomaggregaten</t>
  </si>
  <si>
    <t>SDMO</t>
  </si>
  <si>
    <t>MICS NEXYS</t>
  </si>
  <si>
    <t>Terrein</t>
  </si>
  <si>
    <t>NSA wordt in 2023 vervangen voor ups icm zonnepanelen. Geen gebreken en IV waarde opgenomen behalve wettelijke keuring</t>
  </si>
  <si>
    <t>611130</t>
  </si>
  <si>
    <t>Photo-Voltage-cellen</t>
  </si>
  <si>
    <t>615120</t>
  </si>
  <si>
    <t>Hoofdverdeelinrichtingen</t>
  </si>
  <si>
    <t>hager</t>
  </si>
  <si>
    <t>1x HS 630A, lastscheider mes. 7x 160A, 8x 100A, 1x 1F, 4x OSB</t>
  </si>
  <si>
    <t>ruimte 85</t>
  </si>
  <si>
    <t>HKL-1</t>
  </si>
  <si>
    <t>63</t>
  </si>
  <si>
    <t>631110</t>
  </si>
  <si>
    <t>Lichtgroepenkasten</t>
  </si>
  <si>
    <t>Hager</t>
  </si>
  <si>
    <t>1x HS 40A,3x ALS 40A, 6x 1f</t>
  </si>
  <si>
    <t>Gang nabij ruimte 24</t>
  </si>
  <si>
    <t>LK1+0: kast gereviseerd in 2022</t>
  </si>
  <si>
    <t>1x HS 40A, 6x ALS 40A, 15x1f</t>
  </si>
  <si>
    <t>NB</t>
  </si>
  <si>
    <t>LK1+1</t>
  </si>
  <si>
    <t>1x HS 125A, 19x 1f+ALS</t>
  </si>
  <si>
    <t>Ruimte 3</t>
  </si>
  <si>
    <t>LK2+0</t>
  </si>
  <si>
    <t>Zie omschrijving</t>
  </si>
  <si>
    <t xml:space="preserve">LK5+0: 1x HS 250A, 1x GS 63A, 1x lastscheider 160A (mestpatroon),5x 3f 63A (smeltpatroon)5x 3f 25A (smeltpatroon), 54x1f+ALS </t>
  </si>
  <si>
    <t>1x HS 40A,3x ALS 40A, 3x 3f, 9x 1f</t>
  </si>
  <si>
    <t>Ruimte 54</t>
  </si>
  <si>
    <t>LK4+0: kast gereviseerd in 2022</t>
  </si>
  <si>
    <t>1x HS 125A, 4x lastscheider 100A meszekering, 4x OSB</t>
  </si>
  <si>
    <t>OVK-1</t>
  </si>
  <si>
    <t>Hager / KNX</t>
  </si>
  <si>
    <t>div.</t>
  </si>
  <si>
    <t xml:space="preserve">21x magneetschakelaar, 1x stuurautomaat KNX, 1x trafo </t>
  </si>
  <si>
    <t>Schakelkast kelder: schakelkast met magneetschakelaars t.b.v. aansturen verlichting.</t>
  </si>
  <si>
    <t>1x HS 40A,4x ALS 40A, 3x 3f, 9x 1f</t>
  </si>
  <si>
    <t>Ruimte 9</t>
  </si>
  <si>
    <t>LK3+0: kast gereviseerd in 2022</t>
  </si>
  <si>
    <t>1x HS 40A,4x ALS 40A, 3x 3f, 11x 1f, 2x 1f+ALS</t>
  </si>
  <si>
    <t>Ruimte 95</t>
  </si>
  <si>
    <t>LK1-1: kast gereviseerd in 2022</t>
  </si>
  <si>
    <t>Halyester</t>
  </si>
  <si>
    <t>1x HS 63A, 5x 3f smeltpatroon</t>
  </si>
  <si>
    <t xml:space="preserve">Trap 1ste naar TR </t>
  </si>
  <si>
    <t>LK2+1</t>
  </si>
  <si>
    <t>631130</t>
  </si>
  <si>
    <t>Verlichtingsarmaturen - BVO</t>
  </si>
  <si>
    <t>LED</t>
  </si>
  <si>
    <t>632415</t>
  </si>
  <si>
    <t>Noodverlichtingsarmaturen LED decentr.</t>
  </si>
  <si>
    <t>Eaton</t>
  </si>
  <si>
    <t>Div</t>
  </si>
  <si>
    <t xml:space="preserve">35x pictogram, 33x orientatie. </t>
  </si>
  <si>
    <t>635430</t>
  </si>
  <si>
    <t>Lichtinstallaties infra+schakelmateriaal - BVO</t>
  </si>
  <si>
    <t>diverse (DALI)</t>
  </si>
  <si>
    <t xml:space="preserve">Verlichting wordt geschakeld doormiddel aanwezigheidsensoren KNX-DALI. Ruimten 3, 4, 5, 6 en 14 zijn voorzien van touchpaneel aan muur t.b.v. bediening verlichting, 1x centraal bedienpaneel (touchscreen) receptie.  </t>
  </si>
  <si>
    <t>64</t>
  </si>
  <si>
    <t>67</t>
  </si>
  <si>
    <t>670000</t>
  </si>
  <si>
    <t>Gebouwbeheersvoorzieningen</t>
  </si>
  <si>
    <t xml:space="preserve">KNX </t>
  </si>
  <si>
    <t>Optiflex</t>
  </si>
  <si>
    <t xml:space="preserve">RK01: 1x Controller OF1628, 6x I/O expander FI0812U (64I/O's) </t>
  </si>
  <si>
    <t xml:space="preserve">RK02: 1x Controller OFBBC-NR, 3x I/O expander FI0812U (24I/O's) </t>
  </si>
  <si>
    <t>90</t>
  </si>
  <si>
    <t>905209</t>
  </si>
  <si>
    <t>Leidingen PVC/PE</t>
  </si>
  <si>
    <t>906320</t>
  </si>
  <si>
    <t>Armaturen buitenverlichting</t>
  </si>
  <si>
    <t>3 stuks armatuur staan ca 1,5 hoog</t>
  </si>
  <si>
    <t>24 stuks plafond amraturen rond</t>
  </si>
  <si>
    <t>511014</t>
  </si>
  <si>
    <t>Sportcentrum Nederweert</t>
  </si>
  <si>
    <t>Ketel gasgestookt HR 90 kW</t>
  </si>
  <si>
    <t>Quinta ACE 90</t>
  </si>
  <si>
    <t>90KW</t>
  </si>
  <si>
    <t>Ruimte 45</t>
  </si>
  <si>
    <t>Ruimte 45 CV incl grundfos pomp</t>
  </si>
  <si>
    <t>521209</t>
  </si>
  <si>
    <t>Hemelwaterafvoer buiten PVC/PE</t>
  </si>
  <si>
    <t>Betreft hemelwaterafvoeren pvc Ø 125 mm</t>
  </si>
  <si>
    <t>Installatie</t>
  </si>
  <si>
    <t>531400</t>
  </si>
  <si>
    <t xml:space="preserve">Drukverhogingsinstallaties drinkwater </t>
  </si>
  <si>
    <t>Hydro multi_e2 CRIES - 4 U! a-a-a-n-gm incl reflex expansie</t>
  </si>
  <si>
    <t>10 bar max</t>
  </si>
  <si>
    <t>Ruimte 7</t>
  </si>
  <si>
    <t>535516</t>
  </si>
  <si>
    <t>Boiler direct gestookt, gas industr. 300 ltr</t>
  </si>
  <si>
    <t>AO Smith</t>
  </si>
  <si>
    <t>SGS 80N / 7028</t>
  </si>
  <si>
    <t>480ltr</t>
  </si>
  <si>
    <t>Ruimte 45 CV incl.regeling SHM 3.0/ BMSI 2,0</t>
  </si>
  <si>
    <t>537001</t>
  </si>
  <si>
    <t>Zonneboilerinstallatie</t>
  </si>
  <si>
    <t xml:space="preserve">Zonne boiler paneel AOSP 240H AI-CU 1200x2095x110mm </t>
  </si>
  <si>
    <t>2,7LTR</t>
  </si>
  <si>
    <t>Propylene Glycol tyfocor</t>
  </si>
  <si>
    <t>Dakvlak 6</t>
  </si>
  <si>
    <t>Dakvlak 6: 12 stuks zonneboiler paneel</t>
  </si>
  <si>
    <t>EP032+MP3</t>
  </si>
  <si>
    <t>Koeling LBK ruimte 45</t>
  </si>
  <si>
    <t>554001</t>
  </si>
  <si>
    <t>32-120F 220</t>
  </si>
  <si>
    <t>Koeling Ruimte 45</t>
  </si>
  <si>
    <t>55122002</t>
  </si>
  <si>
    <t>Split-Systeem binnen- en buitendeel 2,5 - 3,5 kW</t>
  </si>
  <si>
    <t>Fujitsu</t>
  </si>
  <si>
    <t>AOYG09LUC</t>
  </si>
  <si>
    <t>3,2 KW</t>
  </si>
  <si>
    <t>R410A; 0,85KG</t>
  </si>
  <si>
    <t>Dakvlak 7</t>
  </si>
  <si>
    <t>55122003</t>
  </si>
  <si>
    <t>Split-Systeem binnen- en buitendeel 3,5 - 5 kW</t>
  </si>
  <si>
    <t>Tosot</t>
  </si>
  <si>
    <t>UTS-18</t>
  </si>
  <si>
    <t>1,4-5,5 KW</t>
  </si>
  <si>
    <t>R410A; 1,4KG</t>
  </si>
  <si>
    <t xml:space="preserve">Gevel </t>
  </si>
  <si>
    <t>Gevel 1 naast hoofdingang</t>
  </si>
  <si>
    <t>AOYG18LALL</t>
  </si>
  <si>
    <t>6KW</t>
  </si>
  <si>
    <t>R410A; 1.25KG</t>
  </si>
  <si>
    <t>AOYA24LA</t>
  </si>
  <si>
    <t>9 KW</t>
  </si>
  <si>
    <t>R410A; 1,7KG</t>
  </si>
  <si>
    <t>Carier</t>
  </si>
  <si>
    <t>61AF-075-B0137</t>
  </si>
  <si>
    <t>31KW</t>
  </si>
  <si>
    <t>R-407C; 22KG</t>
  </si>
  <si>
    <t>Achtergevel</t>
  </si>
  <si>
    <t>Betreft Warmtepomp 2</t>
  </si>
  <si>
    <t>30RQ-070R-033-</t>
  </si>
  <si>
    <t>32KW</t>
  </si>
  <si>
    <t>R32; 8,5KG</t>
  </si>
  <si>
    <t>Betreft Warmtepomp 1</t>
  </si>
  <si>
    <t>55250004</t>
  </si>
  <si>
    <t>Buffervat koudeopslag 500 ltr.</t>
  </si>
  <si>
    <t>TML</t>
  </si>
  <si>
    <t>ST235JR</t>
  </si>
  <si>
    <t>55317014</t>
  </si>
  <si>
    <t>Expansievat 425 ltr</t>
  </si>
  <si>
    <t>561000</t>
  </si>
  <si>
    <t>Leidingen algemeen - BVO</t>
  </si>
  <si>
    <t>Vervangen cv-leidingen.</t>
  </si>
  <si>
    <t>Verwarming LBK ruimte 45 HT circuit</t>
  </si>
  <si>
    <t>22PEM-1UH</t>
  </si>
  <si>
    <t>Verwarming LBK ruimte 45</t>
  </si>
  <si>
    <t>Vervangen radiatoren.</t>
  </si>
  <si>
    <t>UP 20 15 n 150</t>
  </si>
  <si>
    <t xml:space="preserve">Ruimte 45 </t>
  </si>
  <si>
    <t>magna 3 32-120F 220</t>
  </si>
  <si>
    <t>Ruimte 45 CV pompgroep HT</t>
  </si>
  <si>
    <t>magna 3 26 -60-180</t>
  </si>
  <si>
    <t>UPM3 Solar</t>
  </si>
  <si>
    <t>Ruimte 45 CV circulatiepomp zonneboilersysteem</t>
  </si>
  <si>
    <t>Ruimte 45 CV pompgroep LT</t>
  </si>
  <si>
    <t>Alpha 25 60n 180</t>
  </si>
  <si>
    <t>Ruimte 45 pomp warm water circulatie</t>
  </si>
  <si>
    <t>566001</t>
  </si>
  <si>
    <t>Expansievat</t>
  </si>
  <si>
    <t>Expantievat 425 liter (in 2014 vervangen)</t>
  </si>
  <si>
    <t>566008</t>
  </si>
  <si>
    <t>Expansievat 80 ltr.</t>
  </si>
  <si>
    <t xml:space="preserve">Flexcon Solar </t>
  </si>
  <si>
    <t>80LTR</t>
  </si>
  <si>
    <t>Ruimte 45 Zonneboiler</t>
  </si>
  <si>
    <t>566011</t>
  </si>
  <si>
    <t>Expansievat 300 ltr.</t>
  </si>
  <si>
    <t>Reflex</t>
  </si>
  <si>
    <t>Reflex N 300</t>
  </si>
  <si>
    <t>300ltr;1,5 bar</t>
  </si>
  <si>
    <t>Buffervat Zonnboilerinstallatie merk en type ltr onbekend</t>
  </si>
  <si>
    <t>Orcon</t>
  </si>
  <si>
    <t>RDV-315S-4D</t>
  </si>
  <si>
    <t>2000 m3/h</t>
  </si>
  <si>
    <t>Dakvlak 1 t/m 4</t>
  </si>
  <si>
    <t>Gebhardtt</t>
  </si>
  <si>
    <t>RGA 31-2528-4ER</t>
  </si>
  <si>
    <t>1740m3/h</t>
  </si>
  <si>
    <t>Dakvlak 8</t>
  </si>
  <si>
    <t>NED air</t>
  </si>
  <si>
    <t>Rotoline 17 S</t>
  </si>
  <si>
    <t>11000 m3/h</t>
  </si>
  <si>
    <t xml:space="preserve">Ruimte 45 binnen: aanvoer, afvoer,verwarming, koeling en warmteterugwinning </t>
  </si>
  <si>
    <t>577140143</t>
  </si>
  <si>
    <t>LBK, Centraal: Luchtbehandelingskast BU TA + VKWW (1-2 m3/s)</t>
  </si>
  <si>
    <t>everyline 4000</t>
  </si>
  <si>
    <t>4000 m3/h</t>
  </si>
  <si>
    <t>Dakvlak 4</t>
  </si>
  <si>
    <t>Dakvlak 4 Buiten, toevoer, afvoer, warmteterugwinning</t>
  </si>
  <si>
    <t>577140144</t>
  </si>
  <si>
    <t>LBK, Centraal: Luchtbehandelingskast BU TA + VKWW (2-3 m3/s)</t>
  </si>
  <si>
    <t>everyline 8000</t>
  </si>
  <si>
    <t>8000 m3/h</t>
  </si>
  <si>
    <t>Dakvlal 4 Buiten, toevoer, afvoer, verwarming, koeling, warmteterugwinning</t>
  </si>
  <si>
    <t>3 deuren vloerstaand model</t>
  </si>
  <si>
    <t>RK in ruimte 45 (CV Ruimte) incl schakelmateriaal, excl regeltechniek</t>
  </si>
  <si>
    <t>610000</t>
  </si>
  <si>
    <t>Centrale elektrotechnische voorzieningen - BVO</t>
  </si>
  <si>
    <t>Dakvlak 3 (100stuks)Dakvlak 4(102stuks)</t>
  </si>
  <si>
    <t>611137</t>
  </si>
  <si>
    <t>Omvormers photo-Voltage-cellen</t>
  </si>
  <si>
    <t xml:space="preserve">SMA </t>
  </si>
  <si>
    <t>Sunny tripower STP25000TL-30</t>
  </si>
  <si>
    <t>25000wp</t>
  </si>
  <si>
    <t>Dakvlak 4 buiten gevelmontage</t>
  </si>
  <si>
    <t>zie omschrijving</t>
  </si>
  <si>
    <t>250A</t>
  </si>
  <si>
    <t>Ruimte 7 HVK:1 HS 250A, 4 OSB, 11 x 100amp 1f, meszekering, 2x relais, 2x 1 fase ALA 2x voeiding, 1 x lijnkoppelaar 1x EIB poort 2x 6v ingangsmodule 4x 160a meszekering 3 f</t>
  </si>
  <si>
    <t>160A</t>
  </si>
  <si>
    <t>Ruimte 7 HVK1: 1HS 160amp 3f, 4x 100a 1F, 4x OSB, 3x KWH meter</t>
  </si>
  <si>
    <t>630000</t>
  </si>
  <si>
    <t>Verlichting</t>
  </si>
  <si>
    <t>Stienen</t>
  </si>
  <si>
    <t>2x Stienen PS3A 2, ABB aa/s4.1.2. 4x Stienen IFL-10-M 1x trafo</t>
  </si>
  <si>
    <t xml:space="preserve">Regelkast t.b.v. zaalverlichting </t>
  </si>
  <si>
    <t xml:space="preserve">Zie omschrijivng </t>
  </si>
  <si>
    <t>Ruimte 42</t>
  </si>
  <si>
    <t>Ruimte 42 OVK L2, 1 HS 63a, 4 OSB, 24 x 1fs ALA, 2x KWH meter, 8 x krachtgroep ALA, 2 dali interfase, 1x ALS, 2x fornuisgroep</t>
  </si>
  <si>
    <t>1 HS 630a, 4x OSB, 1 KWH meter, 11 meszekering 100AMP, 6x 1f als</t>
  </si>
  <si>
    <t>Ruimte 45 OVK L3</t>
  </si>
  <si>
    <t>1 HS,13x 3F 31 1F, 3 OS, 9 ALA</t>
  </si>
  <si>
    <t>Ruimte 7 OVK L1 (aanpassingen 2022)</t>
  </si>
  <si>
    <t>Vervangen verlichtingsarmaturen.</t>
  </si>
  <si>
    <t>632410</t>
  </si>
  <si>
    <t>Noodverlichtingsarmaturen decentr.</t>
  </si>
  <si>
    <t>642400</t>
  </si>
  <si>
    <t>Geluidsinstallaties</t>
  </si>
  <si>
    <t>Geluidsinstallatie receptie ten behoeve van omroep gehele gebouw. bestaande uit de het mengpaneel en microfoon, 8 stuks versterkers/repeaters 26 inbouw en 25 opbouw speakers.</t>
  </si>
  <si>
    <t>Geluidsinstallatie cafe bestaande uit mengpaneel, versterker en randapparatuur</t>
  </si>
  <si>
    <t xml:space="preserve">1x BacnetController OF1628, 4x I/O expander FI0812U (44I/O's) </t>
  </si>
  <si>
    <t>48I/O's Totaal</t>
  </si>
  <si>
    <t>Ruimte 45 CV</t>
  </si>
  <si>
    <t>73</t>
  </si>
  <si>
    <t>731210</t>
  </si>
  <si>
    <t>Koelcellen incl. aggregaat</t>
  </si>
  <si>
    <t>Betreft koelinstallatie in ruimte 42.</t>
  </si>
  <si>
    <t>74</t>
  </si>
  <si>
    <t>741184</t>
  </si>
  <si>
    <t>Infrarood bedieningssensor douches</t>
  </si>
  <si>
    <t>Kleedkamers</t>
  </si>
  <si>
    <t>741185</t>
  </si>
  <si>
    <t>Besturingskast infraroodsensoren douches</t>
  </si>
  <si>
    <t>Merk en type onbekend hoeveelheid is aanname</t>
  </si>
  <si>
    <t>Hoeveelheid is aanname</t>
  </si>
  <si>
    <t>Pl(aanname)</t>
  </si>
  <si>
    <t>Kleine armaturen</t>
  </si>
  <si>
    <t xml:space="preserve">Norton </t>
  </si>
  <si>
    <t>Grote armaturen</t>
  </si>
  <si>
    <t>51   Warmte-opwekking</t>
  </si>
  <si>
    <t>52   Rioleringsinstallatie</t>
  </si>
  <si>
    <t>53   Waterinstallatie</t>
  </si>
  <si>
    <t>54   Gasinstallatie</t>
  </si>
  <si>
    <t>55   Koelinstallatie</t>
  </si>
  <si>
    <t>56   Warmte-distributie</t>
  </si>
  <si>
    <t>57   Luchtbehandelingsinstallatie</t>
  </si>
  <si>
    <t>58   Klimaatregelinstallatie</t>
  </si>
  <si>
    <t>61   Electrische installatie</t>
  </si>
  <si>
    <t>62   Verlichtingsinstallatie</t>
  </si>
  <si>
    <t>64   Communicatie Installatie</t>
  </si>
  <si>
    <t>65   Beveiligingsinstallatie</t>
  </si>
  <si>
    <t>66   Transportinstallatie</t>
  </si>
  <si>
    <t>67   Gebouwbeheer</t>
  </si>
  <si>
    <t>71   Verkeersvoorziening</t>
  </si>
  <si>
    <t>73   Keukeninstallatie</t>
  </si>
  <si>
    <t>75   Onderhoudsvoorziening</t>
  </si>
  <si>
    <t>Uitvoeren legionella beheersplan ( 68 keerkleppen, 6 x monsters per 1/2 jaar).</t>
  </si>
  <si>
    <t xml:space="preserve">Drinkwaterleiding </t>
  </si>
  <si>
    <t>Uitvoeren legionella beheersplan ( 34 keerkleppen, 3 x monsters per jaar).</t>
  </si>
  <si>
    <r>
      <t xml:space="preserve">Het excel blad is voorzien van formules; deze mogen </t>
    </r>
    <r>
      <rPr>
        <b/>
        <sz val="11"/>
        <color theme="1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aangepast worden.</t>
    </r>
  </si>
  <si>
    <t>Rij 2 bevat velden waar op diverse bedragen of percentages in te vullen zijn</t>
  </si>
  <si>
    <t>!</t>
  </si>
  <si>
    <t>Rij</t>
  </si>
  <si>
    <t>Kolom</t>
  </si>
  <si>
    <t>Kolommen AA, AB,AC,AD, AE in te vullen met bedragen,  waar nodig</t>
  </si>
  <si>
    <t>Kolommen AH, AI,AJ,AK, AL in te vullen met bedragen voor normeringen,  waar nodig</t>
  </si>
  <si>
    <t>Toelichting NL sfb codering</t>
  </si>
  <si>
    <t>Kolommen N, P, Q, R, S, T, U   in te vullen met aantal uren, waar nodig</t>
  </si>
  <si>
    <t>Kolommen AN in te vullen met eventueel toegepaste onderaannemer,  waar nodig</t>
  </si>
  <si>
    <t>Derden Conform norm</t>
  </si>
  <si>
    <t>Derden</t>
  </si>
  <si>
    <t>AA, AB,AC,AD, AE vanaf Rij 6</t>
  </si>
  <si>
    <t>AH, AI,AJ,AK, AL vanaf Rij 6</t>
  </si>
  <si>
    <t>AN vanaf Rij 6</t>
  </si>
  <si>
    <t xml:space="preserve">Z2, AG2, AO2, AP2, AQ2, AR2, AS2, AT2 </t>
  </si>
  <si>
    <t>N, P, Q, R, S, T, U vanaf Rij 6</t>
  </si>
  <si>
    <t>Veld AU3 is gekoppeld aan het inschrijfblad</t>
  </si>
  <si>
    <t xml:space="preserve"> Actualisern MJOP NEN 2768</t>
  </si>
  <si>
    <t>Projectleider</t>
  </si>
  <si>
    <t>Werkvoorbereider</t>
  </si>
  <si>
    <t xml:space="preserve"> Implementatiekosten</t>
  </si>
  <si>
    <t>Totaalsom</t>
  </si>
  <si>
    <t>Materiaal</t>
  </si>
  <si>
    <t>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</si>
</sst>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0.00;[Red]0.00"/>
    <numFmt numFmtId="165" formatCode="&quot;€&quot;\ #,##0.00_-;&quot;€&quot;\ #,##0.00\-"/>
    <numFmt numFmtId="166" formatCode="&quot;€&quot;\ #,##0.00;[Red]&quot;€&quot;\ #,##0.00"/>
    <numFmt numFmtId="167" formatCode="_-&quot;€&quot;\ * #,##0.00_-;_-&quot;€&quot;\ * #,##0.00\-;_-&quot;€&quot;\ * &quot;-&quot;??_-;_-@_-"/>
    <numFmt numFmtId="168" formatCode="########0.00"/>
    <numFmt numFmtId="169" formatCode="####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11" fillId="0" borderId="0"/>
    <xf numFmtId="167" fontId="1" fillId="0" borderId="0" applyFont="0" applyFill="0" applyBorder="0" applyAlignment="0" applyProtection="0"/>
    <xf numFmtId="0" fontId="21" fillId="0" borderId="0">
      <alignment vertical="top"/>
    </xf>
  </cellStyleXfs>
  <cellXfs count="145">
    <xf numFmtId="0" fontId="0" fillId="0" borderId="0" xfId="0"/>
    <xf numFmtId="0" fontId="0" fillId="0" borderId="0" xfId="0" applyAlignment="1">
      <alignment horizontal="left" vertical="center"/>
    </xf>
    <xf numFmtId="0" fontId="16" fillId="2" borderId="15" xfId="1" applyFont="1" applyFill="1" applyBorder="1" applyProtection="1">
      <protection locked="0"/>
    </xf>
    <xf numFmtId="0" fontId="16" fillId="2" borderId="18" xfId="1" applyFont="1" applyFill="1" applyBorder="1" applyProtection="1">
      <protection locked="0"/>
    </xf>
    <xf numFmtId="0" fontId="16" fillId="2" borderId="20" xfId="1" applyFont="1" applyFill="1" applyBorder="1" applyProtection="1">
      <protection locked="0"/>
    </xf>
    <xf numFmtId="166" fontId="17" fillId="5" borderId="24" xfId="4" applyNumberFormat="1" applyFont="1" applyFill="1" applyBorder="1" applyProtection="1"/>
    <xf numFmtId="165" fontId="17" fillId="5" borderId="25" xfId="4" applyNumberFormat="1" applyFont="1" applyFill="1" applyBorder="1" applyProtection="1"/>
    <xf numFmtId="0" fontId="0" fillId="0" borderId="0" xfId="0" applyProtection="1">
      <protection locked="0"/>
    </xf>
    <xf numFmtId="0" fontId="16" fillId="5" borderId="22" xfId="1" applyFont="1" applyFill="1" applyBorder="1"/>
    <xf numFmtId="0" fontId="16" fillId="5" borderId="12" xfId="1" applyFont="1" applyFill="1" applyBorder="1"/>
    <xf numFmtId="0" fontId="16" fillId="5" borderId="0" xfId="1" applyFont="1" applyFill="1" applyAlignment="1">
      <alignment horizontal="right"/>
    </xf>
    <xf numFmtId="0" fontId="16" fillId="5" borderId="0" xfId="1" applyFont="1" applyFill="1"/>
    <xf numFmtId="0" fontId="13" fillId="4" borderId="10" xfId="3" applyFont="1" applyFill="1" applyBorder="1" applyAlignment="1">
      <alignment vertical="center"/>
    </xf>
    <xf numFmtId="165" fontId="17" fillId="5" borderId="25" xfId="1" applyNumberFormat="1" applyFont="1" applyFill="1" applyBorder="1"/>
    <xf numFmtId="0" fontId="17" fillId="5" borderId="0" xfId="1" applyFont="1" applyFill="1" applyAlignment="1">
      <alignment horizontal="right"/>
    </xf>
    <xf numFmtId="165" fontId="17" fillId="5" borderId="24" xfId="1" applyNumberFormat="1" applyFont="1" applyFill="1" applyBorder="1"/>
    <xf numFmtId="0" fontId="16" fillId="5" borderId="24" xfId="1" applyFont="1" applyFill="1" applyBorder="1"/>
    <xf numFmtId="166" fontId="17" fillId="5" borderId="24" xfId="1" applyNumberFormat="1" applyFont="1" applyFill="1" applyBorder="1"/>
    <xf numFmtId="0" fontId="16" fillId="5" borderId="20" xfId="1" applyFont="1" applyFill="1" applyBorder="1"/>
    <xf numFmtId="0" fontId="16" fillId="5" borderId="22" xfId="1" applyFont="1" applyFill="1" applyBorder="1" applyProtection="1">
      <protection locked="0"/>
    </xf>
    <xf numFmtId="0" fontId="16" fillId="5" borderId="0" xfId="1" applyFont="1" applyFill="1" applyProtection="1">
      <protection locked="0"/>
    </xf>
    <xf numFmtId="0" fontId="17" fillId="5" borderId="0" xfId="1" applyFont="1" applyFill="1" applyAlignment="1" applyProtection="1">
      <alignment horizontal="right"/>
      <protection locked="0"/>
    </xf>
    <xf numFmtId="0" fontId="16" fillId="5" borderId="20" xfId="1" applyFont="1" applyFill="1" applyBorder="1" applyProtection="1">
      <protection locked="0"/>
    </xf>
    <xf numFmtId="0" fontId="16" fillId="5" borderId="13" xfId="1" applyFont="1" applyFill="1" applyBorder="1" applyProtection="1">
      <protection locked="0"/>
    </xf>
    <xf numFmtId="0" fontId="17" fillId="4" borderId="10" xfId="1" applyFont="1" applyFill="1" applyBorder="1"/>
    <xf numFmtId="0" fontId="18" fillId="4" borderId="13" xfId="1" applyFont="1" applyFill="1" applyBorder="1"/>
    <xf numFmtId="0" fontId="16" fillId="5" borderId="14" xfId="1" applyFont="1" applyFill="1" applyBorder="1"/>
    <xf numFmtId="0" fontId="16" fillId="5" borderId="15" xfId="1" applyFont="1" applyFill="1" applyBorder="1"/>
    <xf numFmtId="0" fontId="16" fillId="5" borderId="17" xfId="1" applyFont="1" applyFill="1" applyBorder="1"/>
    <xf numFmtId="0" fontId="16" fillId="5" borderId="18" xfId="1" applyFont="1" applyFill="1" applyBorder="1"/>
    <xf numFmtId="0" fontId="16" fillId="5" borderId="11" xfId="1" applyFont="1" applyFill="1" applyBorder="1"/>
    <xf numFmtId="0" fontId="16" fillId="5" borderId="5" xfId="1" applyFont="1" applyFill="1" applyBorder="1"/>
    <xf numFmtId="0" fontId="17" fillId="5" borderId="23" xfId="1" applyFont="1" applyFill="1" applyBorder="1"/>
    <xf numFmtId="0" fontId="16" fillId="5" borderId="23" xfId="1" applyFont="1" applyFill="1" applyBorder="1"/>
    <xf numFmtId="0" fontId="17" fillId="5" borderId="11" xfId="1" applyFont="1" applyFill="1" applyBorder="1"/>
    <xf numFmtId="0" fontId="17" fillId="5" borderId="10" xfId="1" applyFont="1" applyFill="1" applyBorder="1"/>
    <xf numFmtId="0" fontId="16" fillId="5" borderId="13" xfId="1" applyFont="1" applyFill="1" applyBorder="1"/>
    <xf numFmtId="0" fontId="12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3" applyFont="1" applyProtection="1"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Protection="1">
      <protection locked="0"/>
    </xf>
    <xf numFmtId="0" fontId="16" fillId="0" borderId="0" xfId="1" applyFont="1" applyProtection="1">
      <protection locked="0"/>
    </xf>
    <xf numFmtId="0" fontId="17" fillId="4" borderId="10" xfId="1" applyFont="1" applyFill="1" applyBorder="1" applyProtection="1">
      <protection locked="0"/>
    </xf>
    <xf numFmtId="0" fontId="18" fillId="4" borderId="13" xfId="1" applyFont="1" applyFill="1" applyBorder="1" applyProtection="1">
      <protection locked="0"/>
    </xf>
    <xf numFmtId="0" fontId="18" fillId="4" borderId="4" xfId="1" applyFont="1" applyFill="1" applyBorder="1" applyProtection="1">
      <protection locked="0"/>
    </xf>
    <xf numFmtId="0" fontId="16" fillId="0" borderId="15" xfId="1" applyFont="1" applyBorder="1" applyProtection="1">
      <protection locked="0"/>
    </xf>
    <xf numFmtId="0" fontId="16" fillId="5" borderId="16" xfId="1" applyFont="1" applyFill="1" applyBorder="1" applyProtection="1">
      <protection locked="0"/>
    </xf>
    <xf numFmtId="0" fontId="16" fillId="0" borderId="18" xfId="1" applyFont="1" applyBorder="1" applyProtection="1">
      <protection locked="0"/>
    </xf>
    <xf numFmtId="0" fontId="16" fillId="5" borderId="19" xfId="1" applyFont="1" applyFill="1" applyBorder="1" applyProtection="1">
      <protection locked="0"/>
    </xf>
    <xf numFmtId="0" fontId="16" fillId="0" borderId="20" xfId="1" applyFont="1" applyBorder="1" applyProtection="1">
      <protection locked="0"/>
    </xf>
    <xf numFmtId="0" fontId="16" fillId="5" borderId="21" xfId="1" applyFont="1" applyFill="1" applyBorder="1" applyProtection="1"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4" borderId="13" xfId="1" applyFont="1" applyFill="1" applyBorder="1" applyProtection="1">
      <protection locked="0"/>
    </xf>
    <xf numFmtId="165" fontId="19" fillId="4" borderId="4" xfId="1" applyNumberFormat="1" applyFont="1" applyFill="1" applyBorder="1" applyProtection="1">
      <protection locked="0"/>
    </xf>
    <xf numFmtId="166" fontId="16" fillId="0" borderId="0" xfId="1" applyNumberFormat="1" applyFont="1" applyProtection="1">
      <protection locked="0"/>
    </xf>
    <xf numFmtId="10" fontId="16" fillId="0" borderId="0" xfId="1" applyNumberFormat="1" applyFont="1" applyProtection="1">
      <protection locked="0"/>
    </xf>
    <xf numFmtId="10" fontId="16" fillId="5" borderId="0" xfId="1" applyNumberFormat="1" applyFont="1" applyFill="1" applyProtection="1">
      <protection locked="0"/>
    </xf>
    <xf numFmtId="0" fontId="20" fillId="0" borderId="0" xfId="0" applyFont="1" applyProtection="1">
      <protection locked="0"/>
    </xf>
    <xf numFmtId="164" fontId="3" fillId="6" borderId="2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left" vertical="center" wrapText="1"/>
    </xf>
    <xf numFmtId="2" fontId="1" fillId="7" borderId="2" xfId="0" applyNumberFormat="1" applyFont="1" applyFill="1" applyBorder="1" applyAlignment="1">
      <alignment horizontal="left" vertical="center"/>
    </xf>
    <xf numFmtId="0" fontId="4" fillId="0" borderId="0" xfId="0" applyFont="1" applyProtection="1">
      <protection locked="0"/>
    </xf>
    <xf numFmtId="2" fontId="2" fillId="4" borderId="1" xfId="0" applyNumberFormat="1" applyFont="1" applyFill="1" applyBorder="1" applyAlignment="1" applyProtection="1">
      <alignment horizontal="left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41" fontId="2" fillId="4" borderId="2" xfId="0" applyNumberFormat="1" applyFont="1" applyFill="1" applyBorder="1" applyAlignment="1" applyProtection="1">
      <alignment horizontal="center" vertical="center"/>
      <protection locked="0"/>
    </xf>
    <xf numFmtId="10" fontId="2" fillId="4" borderId="2" xfId="0" applyNumberFormat="1" applyFont="1" applyFill="1" applyBorder="1" applyAlignment="1" applyProtection="1">
      <alignment horizontal="center" vertical="center"/>
      <protection locked="0"/>
    </xf>
    <xf numFmtId="9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6" fillId="4" borderId="3" xfId="0" applyNumberFormat="1" applyFont="1" applyFill="1" applyBorder="1" applyAlignment="1" applyProtection="1">
      <alignment horizontal="center" vertical="center"/>
      <protection locked="0"/>
    </xf>
    <xf numFmtId="41" fontId="7" fillId="2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8" xfId="0" applyNumberFormat="1" applyFont="1" applyBorder="1" applyAlignment="1" applyProtection="1">
      <alignment horizontal="left" vertical="center"/>
      <protection locked="0"/>
    </xf>
    <xf numFmtId="2" fontId="1" fillId="2" borderId="1" xfId="0" applyNumberFormat="1" applyFont="1" applyFill="1" applyBorder="1" applyAlignment="1" applyProtection="1">
      <alignment horizontal="left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6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1" fontId="2" fillId="0" borderId="2" xfId="0" applyNumberFormat="1" applyFont="1" applyBorder="1" applyAlignment="1" applyProtection="1">
      <alignment horizontal="center" wrapText="1"/>
      <protection locked="0"/>
    </xf>
    <xf numFmtId="2" fontId="1" fillId="2" borderId="12" xfId="0" applyNumberFormat="1" applyFont="1" applyFill="1" applyBorder="1" applyAlignment="1" applyProtection="1">
      <alignment horizontal="left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3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2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2" fontId="3" fillId="6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textRotation="90" wrapText="1"/>
    </xf>
    <xf numFmtId="2" fontId="1" fillId="2" borderId="1" xfId="0" applyNumberFormat="1" applyFont="1" applyFill="1" applyBorder="1" applyAlignment="1">
      <alignment horizontal="left" textRotation="90" wrapText="1"/>
    </xf>
    <xf numFmtId="2" fontId="1" fillId="2" borderId="2" xfId="0" applyNumberFormat="1" applyFont="1" applyFill="1" applyBorder="1" applyAlignment="1">
      <alignment horizontal="center" textRotation="90" wrapText="1"/>
    </xf>
    <xf numFmtId="1" fontId="1" fillId="2" borderId="2" xfId="0" applyNumberFormat="1" applyFont="1" applyFill="1" applyBorder="1" applyAlignment="1">
      <alignment horizontal="center" textRotation="90" wrapText="1"/>
    </xf>
    <xf numFmtId="164" fontId="3" fillId="6" borderId="2" xfId="0" applyNumberFormat="1" applyFont="1" applyFill="1" applyBorder="1" applyAlignment="1">
      <alignment horizontal="center" textRotation="90" wrapText="1"/>
    </xf>
    <xf numFmtId="2" fontId="3" fillId="6" borderId="2" xfId="0" applyNumberFormat="1" applyFont="1" applyFill="1" applyBorder="1" applyAlignment="1">
      <alignment horizontal="center" textRotation="90" wrapText="1"/>
    </xf>
    <xf numFmtId="164" fontId="2" fillId="2" borderId="2" xfId="0" applyNumberFormat="1" applyFont="1" applyFill="1" applyBorder="1" applyAlignment="1">
      <alignment horizontal="center" textRotation="90" wrapText="1"/>
    </xf>
    <xf numFmtId="3" fontId="1" fillId="2" borderId="2" xfId="0" applyNumberFormat="1" applyFont="1" applyFill="1" applyBorder="1" applyAlignment="1">
      <alignment horizontal="center" vertical="center"/>
    </xf>
    <xf numFmtId="0" fontId="5" fillId="4" borderId="13" xfId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69" fontId="22" fillId="8" borderId="2" xfId="0" applyNumberFormat="1" applyFont="1" applyFill="1" applyBorder="1" applyAlignment="1">
      <alignment horizontal="right" vertical="center" readingOrder="1"/>
    </xf>
    <xf numFmtId="49" fontId="22" fillId="8" borderId="2" xfId="0" applyNumberFormat="1" applyFont="1" applyFill="1" applyBorder="1" applyAlignment="1">
      <alignment horizontal="left" vertical="center" readingOrder="1"/>
    </xf>
    <xf numFmtId="49" fontId="22" fillId="8" borderId="2" xfId="0" applyNumberFormat="1" applyFont="1" applyFill="1" applyBorder="1" applyAlignment="1">
      <alignment horizontal="left" vertical="center" wrapText="1" readingOrder="1"/>
    </xf>
    <xf numFmtId="49" fontId="22" fillId="8" borderId="2" xfId="0" applyNumberFormat="1" applyFont="1" applyFill="1" applyBorder="1" applyAlignment="1">
      <alignment horizontal="left" vertical="top" wrapText="1" readingOrder="1"/>
    </xf>
    <xf numFmtId="168" fontId="22" fillId="8" borderId="2" xfId="0" applyNumberFormat="1" applyFont="1" applyFill="1" applyBorder="1" applyAlignment="1">
      <alignment horizontal="right" vertical="center" readingOrder="1"/>
    </xf>
    <xf numFmtId="0" fontId="22" fillId="8" borderId="2" xfId="0" applyFont="1" applyFill="1" applyBorder="1" applyAlignment="1">
      <alignment horizontal="center" vertical="center" readingOrder="1"/>
    </xf>
    <xf numFmtId="41" fontId="6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left" vertical="top"/>
    </xf>
    <xf numFmtId="4" fontId="21" fillId="0" borderId="2" xfId="0" applyNumberFormat="1" applyFont="1" applyBorder="1" applyAlignment="1">
      <alignment horizontal="right" vertical="top"/>
    </xf>
    <xf numFmtId="0" fontId="1" fillId="4" borderId="0" xfId="1" applyFont="1" applyFill="1" applyProtection="1"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17" fillId="0" borderId="25" xfId="4" applyNumberFormat="1" applyFont="1" applyFill="1" applyBorder="1" applyProtection="1"/>
    <xf numFmtId="165" fontId="17" fillId="0" borderId="25" xfId="4" applyNumberFormat="1" applyFont="1" applyFill="1" applyBorder="1" applyProtection="1">
      <protection locked="0"/>
    </xf>
    <xf numFmtId="0" fontId="16" fillId="5" borderId="5" xfId="0" applyFont="1" applyFill="1" applyBorder="1" applyAlignment="1">
      <alignment horizontal="left" vertical="center"/>
    </xf>
    <xf numFmtId="0" fontId="16" fillId="5" borderId="12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left" vertical="center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</cellXfs>
  <cellStyles count="6">
    <cellStyle name="Procent 2" xfId="2" xr:uid="{00000000-0005-0000-0000-000000000000}"/>
    <cellStyle name="Standaard" xfId="0" builtinId="0"/>
    <cellStyle name="Standaard 2" xfId="1" xr:uid="{00000000-0005-0000-0000-000002000000}"/>
    <cellStyle name="Standaard 3" xfId="3" xr:uid="{971B3262-F86D-435F-87A7-987D9DA911D2}"/>
    <cellStyle name="Standaard 4" xfId="5" xr:uid="{586CA5B3-8BFE-4AA5-AE0A-14E99972DC8E}"/>
    <cellStyle name="Valuta_raming en vergelijking installateurs vb01" xfId="4" xr:uid="{7CE7D7D1-D321-4279-BFBC-E7420F473FF5}"/>
  </cellStyles>
  <dxfs count="0"/>
  <tableStyles count="0" defaultTableStyle="TableStyleMedium2" defaultPivotStyle="PivotStyleLight16"/>
  <colors>
    <mruColors>
      <color rgb="FFFFCC66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214313</xdr:colOff>
      <xdr:row>0</xdr:row>
      <xdr:rowOff>47625</xdr:rowOff>
    </xdr:from>
    <xdr:to>
      <xdr:col>2</xdr:col>
      <xdr:colOff>3189419</xdr:colOff>
      <xdr:row>0</xdr:row>
      <xdr:rowOff>1230352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B841A25-2D10-2FD4-F785-9F38A0E8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3" y="47625"/>
          <a:ext cx="2975106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8968-9221-4F62-B1E5-2053EF4AE406}">
  <dimension ref="B3:L45"/>
  <sheetViews>
    <sheetView tabSelected="1" topLeftCell="B1" workbookViewId="0">
      <selection activeCell="K34" sqref="K34"/>
    </sheetView>
  </sheetViews>
  <sheetFormatPr defaultColWidth="9.109375" defaultRowHeight="14.4" x14ac:dyDescent="0.3"/>
  <cols>
    <col min="1" max="1" width="9.109375" style="7"/>
    <col min="2" max="2" width="48.33203125" style="7" bestFit="1" customWidth="1"/>
    <col min="3" max="6" width="9.109375" style="7"/>
    <col min="7" max="7" width="26.109375" style="7" bestFit="1" customWidth="1"/>
    <col min="8" max="8" width="12.6640625" style="7" bestFit="1" customWidth="1"/>
    <col min="9" max="16384" width="9.109375" style="7"/>
  </cols>
  <sheetData>
    <row r="3" spans="2:8" ht="18" x14ac:dyDescent="0.35">
      <c r="B3" s="37" t="s">
        <v>0</v>
      </c>
      <c r="C3" s="38"/>
      <c r="D3" s="38"/>
      <c r="E3" s="38"/>
      <c r="F3" s="38"/>
      <c r="G3" s="38"/>
      <c r="H3" s="38"/>
    </row>
    <row r="4" spans="2:8" x14ac:dyDescent="0.3">
      <c r="B4" s="38"/>
      <c r="C4" s="38"/>
      <c r="D4" s="38"/>
      <c r="E4" s="38"/>
      <c r="F4" s="38"/>
      <c r="G4" s="38"/>
      <c r="H4" s="38"/>
    </row>
    <row r="5" spans="2:8" x14ac:dyDescent="0.3">
      <c r="B5" s="38"/>
      <c r="C5" s="38"/>
      <c r="D5" s="38"/>
      <c r="E5" s="38"/>
      <c r="F5" s="38"/>
      <c r="G5" s="38"/>
      <c r="H5" s="38"/>
    </row>
    <row r="6" spans="2:8" x14ac:dyDescent="0.3">
      <c r="B6" s="39"/>
      <c r="C6" s="39"/>
      <c r="D6" s="39"/>
      <c r="E6" s="39"/>
      <c r="F6" s="39"/>
      <c r="G6" s="39"/>
      <c r="H6" s="39"/>
    </row>
    <row r="7" spans="2:8" x14ac:dyDescent="0.3">
      <c r="B7" s="40" t="s">
        <v>1</v>
      </c>
      <c r="C7" s="41"/>
      <c r="D7" s="41"/>
      <c r="E7" s="41"/>
      <c r="F7" s="41"/>
      <c r="G7" s="41"/>
      <c r="H7" s="42"/>
    </row>
    <row r="8" spans="2:8" x14ac:dyDescent="0.3">
      <c r="B8" s="43"/>
      <c r="C8" s="43"/>
      <c r="D8" s="43"/>
      <c r="E8" s="43"/>
      <c r="F8" s="43"/>
      <c r="G8" s="43"/>
      <c r="H8" s="43"/>
    </row>
    <row r="9" spans="2:8" x14ac:dyDescent="0.3">
      <c r="B9" s="24" t="s">
        <v>2</v>
      </c>
      <c r="C9" s="25"/>
      <c r="D9" s="25"/>
      <c r="E9" s="45"/>
      <c r="F9" s="45"/>
      <c r="G9" s="45"/>
      <c r="H9" s="46"/>
    </row>
    <row r="10" spans="2:8" x14ac:dyDescent="0.3">
      <c r="B10" s="26" t="s">
        <v>3</v>
      </c>
      <c r="C10" s="27"/>
      <c r="D10" s="27"/>
      <c r="E10" s="47"/>
      <c r="F10" s="47"/>
      <c r="G10" s="2"/>
      <c r="H10" s="48"/>
    </row>
    <row r="11" spans="2:8" x14ac:dyDescent="0.3">
      <c r="B11" s="28" t="s">
        <v>4</v>
      </c>
      <c r="C11" s="29"/>
      <c r="D11" s="29"/>
      <c r="E11" s="49"/>
      <c r="F11" s="49"/>
      <c r="G11" s="3"/>
      <c r="H11" s="50"/>
    </row>
    <row r="12" spans="2:8" x14ac:dyDescent="0.3">
      <c r="B12" s="28" t="s">
        <v>5</v>
      </c>
      <c r="C12" s="29"/>
      <c r="D12" s="29"/>
      <c r="E12" s="49"/>
      <c r="F12" s="49"/>
      <c r="G12" s="3"/>
      <c r="H12" s="50"/>
    </row>
    <row r="13" spans="2:8" x14ac:dyDescent="0.3">
      <c r="B13" s="28" t="s">
        <v>6</v>
      </c>
      <c r="C13" s="29"/>
      <c r="D13" s="29"/>
      <c r="E13" s="49"/>
      <c r="F13" s="49"/>
      <c r="G13" s="3"/>
      <c r="H13" s="50"/>
    </row>
    <row r="14" spans="2:8" x14ac:dyDescent="0.3">
      <c r="B14" s="28" t="s">
        <v>7</v>
      </c>
      <c r="C14" s="29"/>
      <c r="D14" s="29"/>
      <c r="E14" s="49"/>
      <c r="F14" s="49"/>
      <c r="G14" s="3"/>
      <c r="H14" s="50"/>
    </row>
    <row r="15" spans="2:8" x14ac:dyDescent="0.3">
      <c r="B15" s="30" t="s">
        <v>8</v>
      </c>
      <c r="C15" s="18"/>
      <c r="D15" s="18"/>
      <c r="E15" s="51"/>
      <c r="F15" s="51"/>
      <c r="G15" s="4"/>
      <c r="H15" s="52"/>
    </row>
    <row r="16" spans="2:8" x14ac:dyDescent="0.3">
      <c r="B16" s="53"/>
      <c r="C16" s="54"/>
      <c r="D16" s="54"/>
      <c r="E16" s="43"/>
      <c r="F16" s="43"/>
      <c r="G16" s="43"/>
      <c r="H16" s="43"/>
    </row>
    <row r="17" spans="2:8" x14ac:dyDescent="0.3">
      <c r="B17" s="44" t="s">
        <v>9</v>
      </c>
      <c r="C17" s="45"/>
      <c r="D17" s="45"/>
      <c r="E17" s="55"/>
      <c r="F17" s="55"/>
      <c r="G17" s="55"/>
      <c r="H17" s="56"/>
    </row>
    <row r="18" spans="2:8" ht="15" thickBot="1" x14ac:dyDescent="0.35">
      <c r="B18" s="31"/>
      <c r="C18" s="8"/>
      <c r="D18" s="19"/>
      <c r="E18" s="8"/>
      <c r="F18" s="8"/>
      <c r="G18" s="8"/>
      <c r="H18" s="9"/>
    </row>
    <row r="19" spans="2:8" ht="15" thickBot="1" x14ac:dyDescent="0.35">
      <c r="B19" s="32" t="s">
        <v>10</v>
      </c>
      <c r="C19" s="11"/>
      <c r="D19" s="20"/>
      <c r="E19" s="10"/>
      <c r="F19" s="11"/>
      <c r="G19" s="12" t="s">
        <v>11</v>
      </c>
      <c r="H19" s="13">
        <f>Begrotingblad!AM4</f>
        <v>0</v>
      </c>
    </row>
    <row r="20" spans="2:8" x14ac:dyDescent="0.3">
      <c r="B20" s="32"/>
      <c r="C20" s="11"/>
      <c r="D20" s="20"/>
      <c r="E20" s="14" t="s">
        <v>12</v>
      </c>
      <c r="F20" s="11"/>
      <c r="G20" s="11"/>
      <c r="H20" s="15"/>
    </row>
    <row r="21" spans="2:8" x14ac:dyDescent="0.3">
      <c r="B21" s="33"/>
      <c r="C21" s="11"/>
      <c r="D21" s="21" t="s">
        <v>603</v>
      </c>
      <c r="E21" s="14" t="s">
        <v>13</v>
      </c>
      <c r="F21" s="14" t="s">
        <v>14</v>
      </c>
      <c r="G21" s="11"/>
      <c r="H21" s="16"/>
    </row>
    <row r="22" spans="2:8" x14ac:dyDescent="0.3">
      <c r="B22" s="32" t="s">
        <v>15</v>
      </c>
      <c r="C22" s="11"/>
      <c r="D22" s="57">
        <v>0</v>
      </c>
      <c r="E22" s="10">
        <v>4</v>
      </c>
      <c r="F22" s="10" t="s">
        <v>16</v>
      </c>
      <c r="G22" s="11"/>
      <c r="H22" s="5">
        <f t="shared" ref="H22:H24" si="0">D22*E22</f>
        <v>0</v>
      </c>
    </row>
    <row r="23" spans="2:8" x14ac:dyDescent="0.3">
      <c r="B23" s="32" t="s">
        <v>17</v>
      </c>
      <c r="C23" s="11"/>
      <c r="D23" s="57">
        <v>0</v>
      </c>
      <c r="E23" s="10">
        <v>2</v>
      </c>
      <c r="F23" s="10" t="s">
        <v>16</v>
      </c>
      <c r="G23" s="11"/>
      <c r="H23" s="5">
        <f t="shared" si="0"/>
        <v>0</v>
      </c>
    </row>
    <row r="24" spans="2:8" x14ac:dyDescent="0.3">
      <c r="B24" s="32" t="s">
        <v>18</v>
      </c>
      <c r="C24" s="11"/>
      <c r="D24" s="57">
        <v>0</v>
      </c>
      <c r="E24" s="10">
        <v>1</v>
      </c>
      <c r="F24" s="10" t="s">
        <v>16</v>
      </c>
      <c r="G24" s="11"/>
      <c r="H24" s="5">
        <f t="shared" si="0"/>
        <v>0</v>
      </c>
    </row>
    <row r="25" spans="2:8" x14ac:dyDescent="0.3">
      <c r="B25" s="32" t="s">
        <v>19</v>
      </c>
      <c r="C25" s="11"/>
      <c r="D25" s="57">
        <v>0</v>
      </c>
      <c r="E25" s="10">
        <v>1</v>
      </c>
      <c r="F25" s="10" t="s">
        <v>20</v>
      </c>
      <c r="G25" s="11"/>
      <c r="H25" s="5">
        <f>D25*E25</f>
        <v>0</v>
      </c>
    </row>
    <row r="26" spans="2:8" x14ac:dyDescent="0.3">
      <c r="B26" s="32" t="s">
        <v>598</v>
      </c>
      <c r="C26" s="11"/>
      <c r="D26" s="57">
        <v>0</v>
      </c>
      <c r="E26" s="10">
        <v>1</v>
      </c>
      <c r="F26" s="10" t="s">
        <v>16</v>
      </c>
      <c r="G26" s="11"/>
      <c r="H26" s="5">
        <f t="shared" ref="H26:H27" si="1">D26*E26</f>
        <v>0</v>
      </c>
    </row>
    <row r="27" spans="2:8" x14ac:dyDescent="0.3">
      <c r="B27" s="32" t="s">
        <v>599</v>
      </c>
      <c r="C27" s="11"/>
      <c r="D27" s="57">
        <v>0</v>
      </c>
      <c r="E27" s="10">
        <v>2</v>
      </c>
      <c r="F27" s="10" t="s">
        <v>16</v>
      </c>
      <c r="G27" s="11"/>
      <c r="H27" s="5">
        <f t="shared" si="1"/>
        <v>0</v>
      </c>
    </row>
    <row r="28" spans="2:8" x14ac:dyDescent="0.3">
      <c r="B28" s="32" t="s">
        <v>21</v>
      </c>
      <c r="C28" s="11"/>
      <c r="D28" s="58">
        <v>0</v>
      </c>
      <c r="E28" s="10">
        <v>500</v>
      </c>
      <c r="F28" s="10" t="s">
        <v>22</v>
      </c>
      <c r="G28" s="11"/>
      <c r="H28" s="17">
        <f>(100%+$D$28)*E28</f>
        <v>500</v>
      </c>
    </row>
    <row r="29" spans="2:8" x14ac:dyDescent="0.3">
      <c r="B29" s="32" t="s">
        <v>23</v>
      </c>
      <c r="C29" s="11"/>
      <c r="D29" s="58">
        <v>0</v>
      </c>
      <c r="E29" s="10">
        <v>1000</v>
      </c>
      <c r="F29" s="10" t="s">
        <v>22</v>
      </c>
      <c r="G29" s="11"/>
      <c r="H29" s="17">
        <f>(100%+$D$29)*E29</f>
        <v>1000</v>
      </c>
    </row>
    <row r="30" spans="2:8" x14ac:dyDescent="0.3">
      <c r="B30" s="32" t="s">
        <v>24</v>
      </c>
      <c r="C30" s="11"/>
      <c r="D30" s="58">
        <v>0</v>
      </c>
      <c r="E30" s="10">
        <v>2500</v>
      </c>
      <c r="F30" s="10" t="s">
        <v>22</v>
      </c>
      <c r="G30" s="11"/>
      <c r="H30" s="17">
        <f>(100%+$D$30)*E30</f>
        <v>2500</v>
      </c>
    </row>
    <row r="31" spans="2:8" x14ac:dyDescent="0.3">
      <c r="B31" s="32"/>
      <c r="C31" s="11"/>
      <c r="D31" s="59"/>
      <c r="E31" s="10"/>
      <c r="F31" s="10"/>
      <c r="G31" s="10" t="s">
        <v>25</v>
      </c>
      <c r="H31" s="17">
        <f>SUM(H22:H30)</f>
        <v>4000</v>
      </c>
    </row>
    <row r="32" spans="2:8" ht="15" thickBot="1" x14ac:dyDescent="0.35">
      <c r="B32" s="32" t="s">
        <v>26</v>
      </c>
      <c r="C32" s="11"/>
      <c r="D32" s="58">
        <v>0</v>
      </c>
      <c r="E32" s="10"/>
      <c r="F32" s="10" t="s">
        <v>27</v>
      </c>
      <c r="G32" s="11"/>
      <c r="H32" s="17">
        <f>D32*H31</f>
        <v>0</v>
      </c>
    </row>
    <row r="33" spans="2:12" ht="15" thickBot="1" x14ac:dyDescent="0.35">
      <c r="B33" s="34"/>
      <c r="C33" s="18"/>
      <c r="D33" s="22"/>
      <c r="E33" s="18"/>
      <c r="F33" s="18"/>
      <c r="G33" s="12" t="s">
        <v>28</v>
      </c>
      <c r="H33" s="6">
        <f>H31+H32</f>
        <v>4000</v>
      </c>
    </row>
    <row r="34" spans="2:12" ht="15" thickBot="1" x14ac:dyDescent="0.35">
      <c r="B34" s="35" t="s">
        <v>600</v>
      </c>
      <c r="C34" s="36"/>
      <c r="D34" s="23"/>
      <c r="E34" s="36"/>
      <c r="F34" s="36"/>
      <c r="G34" s="36"/>
      <c r="H34" s="134">
        <v>0</v>
      </c>
    </row>
    <row r="35" spans="2:12" ht="15" thickBot="1" x14ac:dyDescent="0.35">
      <c r="B35" s="35" t="s">
        <v>597</v>
      </c>
      <c r="C35" s="36"/>
      <c r="D35" s="23"/>
      <c r="E35" s="36"/>
      <c r="F35" s="36"/>
      <c r="G35" s="36"/>
      <c r="H35" s="134">
        <v>0</v>
      </c>
      <c r="L35" s="60"/>
    </row>
    <row r="36" spans="2:12" ht="15" thickBot="1" x14ac:dyDescent="0.35">
      <c r="B36" s="35"/>
      <c r="C36" s="36"/>
      <c r="D36" s="23"/>
      <c r="E36" s="36"/>
      <c r="F36" s="36"/>
      <c r="G36" s="36" t="s">
        <v>601</v>
      </c>
      <c r="H36" s="133">
        <f>H19+H33+H34+H35</f>
        <v>4000</v>
      </c>
      <c r="L36" s="60"/>
    </row>
    <row r="37" spans="2:12" x14ac:dyDescent="0.3">
      <c r="B37" s="44" t="s">
        <v>29</v>
      </c>
      <c r="C37" s="45"/>
      <c r="D37" s="45"/>
      <c r="E37" s="45"/>
      <c r="F37" s="45"/>
      <c r="G37" s="45"/>
      <c r="H37" s="46"/>
    </row>
    <row r="38" spans="2:12" x14ac:dyDescent="0.3">
      <c r="B38" s="135" t="s">
        <v>30</v>
      </c>
      <c r="C38" s="136"/>
      <c r="D38" s="139" t="s">
        <v>31</v>
      </c>
      <c r="E38" s="140"/>
      <c r="F38" s="140"/>
      <c r="G38" s="140"/>
      <c r="H38" s="141"/>
    </row>
    <row r="39" spans="2:12" x14ac:dyDescent="0.3">
      <c r="B39" s="137"/>
      <c r="C39" s="138"/>
      <c r="D39" s="142"/>
      <c r="E39" s="143"/>
      <c r="F39" s="143"/>
      <c r="G39" s="143"/>
      <c r="H39" s="144"/>
    </row>
    <row r="40" spans="2:12" x14ac:dyDescent="0.3">
      <c r="B40" s="135" t="s">
        <v>32</v>
      </c>
      <c r="C40" s="136"/>
      <c r="D40" s="139" t="s">
        <v>31</v>
      </c>
      <c r="E40" s="140"/>
      <c r="F40" s="140"/>
      <c r="G40" s="140"/>
      <c r="H40" s="141"/>
    </row>
    <row r="41" spans="2:12" x14ac:dyDescent="0.3">
      <c r="B41" s="137"/>
      <c r="C41" s="138"/>
      <c r="D41" s="142"/>
      <c r="E41" s="143"/>
      <c r="F41" s="143"/>
      <c r="G41" s="143"/>
      <c r="H41" s="144"/>
    </row>
    <row r="42" spans="2:12" x14ac:dyDescent="0.3">
      <c r="B42" s="135" t="s">
        <v>33</v>
      </c>
      <c r="C42" s="136"/>
      <c r="D42" s="139" t="s">
        <v>31</v>
      </c>
      <c r="E42" s="140"/>
      <c r="F42" s="140"/>
      <c r="G42" s="140"/>
      <c r="H42" s="141"/>
    </row>
    <row r="43" spans="2:12" x14ac:dyDescent="0.3">
      <c r="B43" s="137"/>
      <c r="C43" s="138"/>
      <c r="D43" s="142"/>
      <c r="E43" s="143"/>
      <c r="F43" s="143"/>
      <c r="G43" s="143"/>
      <c r="H43" s="144"/>
    </row>
    <row r="44" spans="2:12" x14ac:dyDescent="0.3">
      <c r="B44" s="135" t="s">
        <v>34</v>
      </c>
      <c r="C44" s="136"/>
      <c r="D44" s="139" t="s">
        <v>31</v>
      </c>
      <c r="E44" s="140"/>
      <c r="F44" s="140"/>
      <c r="G44" s="140"/>
      <c r="H44" s="141"/>
    </row>
    <row r="45" spans="2:12" x14ac:dyDescent="0.3">
      <c r="B45" s="137"/>
      <c r="C45" s="138"/>
      <c r="D45" s="142"/>
      <c r="E45" s="143"/>
      <c r="F45" s="143"/>
      <c r="G45" s="143"/>
      <c r="H45" s="144"/>
    </row>
  </sheetData>
  <sheetProtection sheet="1" selectLockedCells="1"/>
  <mergeCells count="8">
    <mergeCell ref="B44:C45"/>
    <mergeCell ref="D44:H45"/>
    <mergeCell ref="B38:C39"/>
    <mergeCell ref="D38:H39"/>
    <mergeCell ref="B40:C41"/>
    <mergeCell ref="D40:H41"/>
    <mergeCell ref="B42:C43"/>
    <mergeCell ref="D42:H4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8"/>
  <sheetViews>
    <sheetView topLeftCell="D1" zoomScale="80" zoomScaleNormal="80" workbookViewId="0">
      <pane ySplit="4" topLeftCell="A5" activePane="bottomLeft" state="frozen"/>
      <selection pane="bottomLeft" activeCell="N23" sqref="N23"/>
    </sheetView>
  </sheetViews>
  <sheetFormatPr defaultColWidth="9.109375" defaultRowHeight="13.2" x14ac:dyDescent="0.25"/>
  <cols>
    <col min="1" max="1" width="14.88671875" style="94" bestFit="1" customWidth="1"/>
    <col min="2" max="2" width="19.44140625" style="67" customWidth="1"/>
    <col min="3" max="3" width="56.44140625" style="67" bestFit="1" customWidth="1"/>
    <col min="4" max="4" width="50.88671875" style="67" bestFit="1" customWidth="1"/>
    <col min="5" max="5" width="17.6640625" style="67" customWidth="1"/>
    <col min="6" max="6" width="65.109375" style="94" customWidth="1"/>
    <col min="7" max="7" width="25.5546875" style="67" bestFit="1" customWidth="1"/>
    <col min="8" max="8" width="22" style="67" bestFit="1" customWidth="1"/>
    <col min="9" max="9" width="19.109375" style="94" bestFit="1" customWidth="1"/>
    <col min="10" max="10" width="10.5546875" style="67" bestFit="1" customWidth="1"/>
    <col min="11" max="11" width="49.6640625" style="94" customWidth="1"/>
    <col min="12" max="12" width="10" style="95" customWidth="1"/>
    <col min="13" max="13" width="10.6640625" style="67" bestFit="1" customWidth="1"/>
    <col min="14" max="14" width="9.33203125" style="96" customWidth="1"/>
    <col min="15" max="15" width="9.33203125" style="97" customWidth="1"/>
    <col min="16" max="16" width="10.44140625" style="67" bestFit="1" customWidth="1"/>
    <col min="17" max="17" width="9.44140625" style="67" bestFit="1" customWidth="1"/>
    <col min="18" max="18" width="10.44140625" style="67" bestFit="1" customWidth="1"/>
    <col min="19" max="19" width="11.5546875" style="67" bestFit="1" customWidth="1"/>
    <col min="20" max="20" width="9.5546875" style="67" bestFit="1" customWidth="1"/>
    <col min="21" max="21" width="9.44140625" style="67" bestFit="1" customWidth="1"/>
    <col min="22" max="22" width="22.6640625" style="98" bestFit="1" customWidth="1"/>
    <col min="23" max="27" width="9.33203125" style="67" customWidth="1"/>
    <col min="28" max="28" width="15.44140625" style="97" customWidth="1"/>
    <col min="29" max="33" width="8" style="67" bestFit="1" customWidth="1"/>
    <col min="34" max="34" width="19.44140625" style="67" bestFit="1" customWidth="1"/>
    <col min="35" max="35" width="16.109375" style="67" customWidth="1"/>
    <col min="36" max="36" width="14.5546875" style="98" bestFit="1" customWidth="1"/>
    <col min="37" max="39" width="25.88671875" style="98" bestFit="1" customWidth="1"/>
    <col min="40" max="40" width="3" style="67" customWidth="1"/>
    <col min="41" max="16384" width="9.109375" style="67"/>
  </cols>
  <sheetData>
    <row r="1" spans="1:39" ht="113.2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 t="s">
        <v>35</v>
      </c>
      <c r="O1" s="104" t="s">
        <v>36</v>
      </c>
      <c r="P1" s="105" t="s">
        <v>37</v>
      </c>
      <c r="Q1" s="105" t="s">
        <v>38</v>
      </c>
      <c r="R1" s="105" t="s">
        <v>39</v>
      </c>
      <c r="S1" s="105" t="s">
        <v>40</v>
      </c>
      <c r="T1" s="105" t="s">
        <v>41</v>
      </c>
      <c r="U1" s="105" t="s">
        <v>42</v>
      </c>
      <c r="V1" s="106" t="s">
        <v>43</v>
      </c>
      <c r="W1" s="105" t="s">
        <v>44</v>
      </c>
      <c r="X1" s="105" t="s">
        <v>45</v>
      </c>
      <c r="Y1" s="105" t="s">
        <v>46</v>
      </c>
      <c r="Z1" s="105" t="s">
        <v>47</v>
      </c>
      <c r="AA1" s="105" t="s">
        <v>48</v>
      </c>
      <c r="AB1" s="107" t="s">
        <v>49</v>
      </c>
      <c r="AC1" s="105" t="s">
        <v>589</v>
      </c>
      <c r="AD1" s="105" t="s">
        <v>589</v>
      </c>
      <c r="AE1" s="105" t="s">
        <v>589</v>
      </c>
      <c r="AF1" s="105" t="s">
        <v>590</v>
      </c>
      <c r="AG1" s="105" t="s">
        <v>590</v>
      </c>
      <c r="AH1" s="105" t="s">
        <v>50</v>
      </c>
      <c r="AI1" s="105" t="s">
        <v>51</v>
      </c>
      <c r="AJ1" s="106" t="s">
        <v>52</v>
      </c>
      <c r="AK1" s="106" t="s">
        <v>53</v>
      </c>
      <c r="AL1" s="106" t="s">
        <v>602</v>
      </c>
      <c r="AM1" s="108" t="s">
        <v>54</v>
      </c>
    </row>
    <row r="2" spans="1:39" ht="13.8" thickBot="1" x14ac:dyDescent="0.3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68"/>
      <c r="O2" s="69"/>
      <c r="P2" s="70"/>
      <c r="Q2" s="70"/>
      <c r="R2" s="70"/>
      <c r="S2" s="70"/>
      <c r="T2" s="70"/>
      <c r="U2" s="70"/>
      <c r="V2" s="71">
        <v>1</v>
      </c>
      <c r="W2" s="72"/>
      <c r="X2" s="72"/>
      <c r="Y2" s="72"/>
      <c r="Z2" s="72"/>
      <c r="AA2" s="72"/>
      <c r="AB2" s="73">
        <v>0</v>
      </c>
      <c r="AC2" s="72"/>
      <c r="AD2" s="72"/>
      <c r="AE2" s="72"/>
      <c r="AF2" s="72"/>
      <c r="AG2" s="72"/>
      <c r="AH2" s="73"/>
      <c r="AI2" s="73"/>
      <c r="AJ2" s="74">
        <v>0</v>
      </c>
      <c r="AK2" s="71">
        <v>0</v>
      </c>
      <c r="AL2" s="74">
        <v>0</v>
      </c>
      <c r="AM2" s="75"/>
    </row>
    <row r="3" spans="1:39" ht="13.8" thickTop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76"/>
      <c r="N3" s="78" t="s">
        <v>55</v>
      </c>
      <c r="O3" s="79" t="s">
        <v>56</v>
      </c>
      <c r="P3" s="80" t="s">
        <v>55</v>
      </c>
      <c r="Q3" s="80" t="s">
        <v>55</v>
      </c>
      <c r="R3" s="80" t="s">
        <v>55</v>
      </c>
      <c r="S3" s="80" t="s">
        <v>55</v>
      </c>
      <c r="T3" s="80" t="s">
        <v>55</v>
      </c>
      <c r="U3" s="80" t="s">
        <v>55</v>
      </c>
      <c r="V3" s="81" t="s">
        <v>55</v>
      </c>
      <c r="W3" s="82" t="s">
        <v>57</v>
      </c>
      <c r="X3" s="82" t="s">
        <v>57</v>
      </c>
      <c r="Y3" s="82" t="s">
        <v>57</v>
      </c>
      <c r="Z3" s="82" t="s">
        <v>57</v>
      </c>
      <c r="AA3" s="82" t="s">
        <v>57</v>
      </c>
      <c r="AB3" s="99" t="s">
        <v>57</v>
      </c>
      <c r="AC3" s="109" t="s">
        <v>57</v>
      </c>
      <c r="AD3" s="109" t="s">
        <v>57</v>
      </c>
      <c r="AE3" s="109" t="s">
        <v>57</v>
      </c>
      <c r="AF3" s="109" t="s">
        <v>57</v>
      </c>
      <c r="AG3" s="109" t="s">
        <v>57</v>
      </c>
      <c r="AH3" s="109" t="s">
        <v>57</v>
      </c>
      <c r="AI3" s="82"/>
      <c r="AJ3" s="61" t="s">
        <v>57</v>
      </c>
      <c r="AK3" s="62" t="s">
        <v>57</v>
      </c>
      <c r="AL3" s="62" t="s">
        <v>57</v>
      </c>
      <c r="AM3" s="64" t="s">
        <v>57</v>
      </c>
    </row>
    <row r="4" spans="1:39" x14ac:dyDescent="0.25">
      <c r="A4" s="83" t="s">
        <v>58</v>
      </c>
      <c r="B4" s="83" t="s">
        <v>59</v>
      </c>
      <c r="C4" s="83" t="s">
        <v>60</v>
      </c>
      <c r="D4" s="84" t="s">
        <v>61</v>
      </c>
      <c r="E4" s="84" t="s">
        <v>62</v>
      </c>
      <c r="F4" s="84" t="s">
        <v>63</v>
      </c>
      <c r="G4" s="83" t="s">
        <v>64</v>
      </c>
      <c r="H4" s="83" t="s">
        <v>65</v>
      </c>
      <c r="I4" s="84" t="s">
        <v>66</v>
      </c>
      <c r="J4" s="84" t="s">
        <v>67</v>
      </c>
      <c r="K4" s="84" t="s">
        <v>68</v>
      </c>
      <c r="L4" s="86" t="s">
        <v>13</v>
      </c>
      <c r="M4" s="85" t="s">
        <v>14</v>
      </c>
      <c r="N4" s="87"/>
      <c r="O4" s="88"/>
      <c r="P4" s="89">
        <f t="shared" ref="P4:AH4" si="0">SUM(P6:P162)</f>
        <v>0</v>
      </c>
      <c r="Q4" s="89">
        <f t="shared" si="0"/>
        <v>0</v>
      </c>
      <c r="R4" s="89">
        <f t="shared" si="0"/>
        <v>0</v>
      </c>
      <c r="S4" s="89">
        <f t="shared" si="0"/>
        <v>0</v>
      </c>
      <c r="T4" s="89">
        <f t="shared" si="0"/>
        <v>0</v>
      </c>
      <c r="U4" s="89">
        <f t="shared" si="0"/>
        <v>0</v>
      </c>
      <c r="V4" s="100">
        <f t="shared" si="0"/>
        <v>0</v>
      </c>
      <c r="W4" s="100">
        <f t="shared" si="0"/>
        <v>0</v>
      </c>
      <c r="X4" s="100">
        <f t="shared" si="0"/>
        <v>0</v>
      </c>
      <c r="Y4" s="100">
        <f t="shared" si="0"/>
        <v>0</v>
      </c>
      <c r="Z4" s="100">
        <f t="shared" si="0"/>
        <v>0</v>
      </c>
      <c r="AA4" s="100">
        <f t="shared" si="0"/>
        <v>0</v>
      </c>
      <c r="AB4" s="100">
        <f t="shared" si="0"/>
        <v>0</v>
      </c>
      <c r="AC4" s="100">
        <f t="shared" si="0"/>
        <v>0</v>
      </c>
      <c r="AD4" s="100">
        <f t="shared" si="0"/>
        <v>0</v>
      </c>
      <c r="AE4" s="100">
        <f t="shared" si="0"/>
        <v>0</v>
      </c>
      <c r="AF4" s="100">
        <f t="shared" si="0"/>
        <v>0</v>
      </c>
      <c r="AG4" s="100">
        <f t="shared" si="0"/>
        <v>0</v>
      </c>
      <c r="AH4" s="100">
        <f t="shared" si="0"/>
        <v>0</v>
      </c>
      <c r="AI4" s="89"/>
      <c r="AJ4" s="63">
        <f>SUM(AJ5:AJ162)</f>
        <v>0</v>
      </c>
      <c r="AK4" s="63">
        <f>SUM(AK5:AK162)</f>
        <v>0</v>
      </c>
      <c r="AL4" s="63">
        <f>SUM(AL5:AL162)</f>
        <v>0</v>
      </c>
      <c r="AM4" s="63">
        <f>SUM(AM5:AM162)</f>
        <v>0</v>
      </c>
    </row>
    <row r="5" spans="1:39" x14ac:dyDescent="0.25">
      <c r="A5" s="90"/>
      <c r="B5" s="90"/>
      <c r="C5" s="90"/>
      <c r="D5" s="111"/>
      <c r="E5" s="91"/>
      <c r="F5" s="91"/>
      <c r="G5" s="90"/>
      <c r="H5" s="90"/>
      <c r="I5" s="116"/>
      <c r="J5" s="91"/>
      <c r="K5" s="91"/>
      <c r="L5" s="124"/>
      <c r="M5" s="91"/>
      <c r="N5" s="92"/>
      <c r="O5" s="92"/>
      <c r="P5" s="93"/>
      <c r="Q5" s="93"/>
      <c r="R5" s="93"/>
      <c r="S5" s="93"/>
      <c r="T5" s="93"/>
      <c r="U5" s="89"/>
      <c r="V5" s="101"/>
      <c r="W5" s="93"/>
      <c r="X5" s="93"/>
      <c r="Y5" s="93"/>
      <c r="Z5" s="93"/>
      <c r="AA5" s="93"/>
      <c r="AB5" s="65"/>
      <c r="AC5" s="93"/>
      <c r="AD5" s="93"/>
      <c r="AE5" s="93"/>
      <c r="AF5" s="93"/>
      <c r="AG5" s="93"/>
      <c r="AH5" s="93"/>
      <c r="AI5" s="93"/>
      <c r="AJ5" s="65"/>
      <c r="AK5" s="65"/>
      <c r="AL5" s="65"/>
      <c r="AM5" s="66"/>
    </row>
    <row r="6" spans="1:39" ht="15" customHeight="1" x14ac:dyDescent="0.25">
      <c r="A6" s="123" t="s">
        <v>73</v>
      </c>
      <c r="B6" s="90" t="s">
        <v>74</v>
      </c>
      <c r="C6" s="127" t="s">
        <v>69</v>
      </c>
      <c r="D6" s="119" t="s">
        <v>75</v>
      </c>
      <c r="E6" s="119" t="s">
        <v>76</v>
      </c>
      <c r="F6" s="120" t="s">
        <v>77</v>
      </c>
      <c r="G6" s="119" t="s">
        <v>78</v>
      </c>
      <c r="H6" s="119" t="s">
        <v>70</v>
      </c>
      <c r="I6" s="119" t="s">
        <v>79</v>
      </c>
      <c r="J6" s="118">
        <v>2022</v>
      </c>
      <c r="K6" s="121" t="s">
        <v>70</v>
      </c>
      <c r="L6" s="122">
        <v>2</v>
      </c>
      <c r="M6" s="119" t="s">
        <v>72</v>
      </c>
      <c r="N6" s="92">
        <v>0</v>
      </c>
      <c r="O6" s="92">
        <v>1</v>
      </c>
      <c r="P6" s="93"/>
      <c r="Q6" s="93"/>
      <c r="R6" s="93"/>
      <c r="S6" s="93"/>
      <c r="T6" s="93"/>
      <c r="U6" s="89"/>
      <c r="V6" s="101">
        <f>((N6*O6*$V$2)+(P6+Q6+(R6/L6)+S6+T6+U6))*L6</f>
        <v>0</v>
      </c>
      <c r="W6" s="93"/>
      <c r="X6" s="93"/>
      <c r="Y6" s="93"/>
      <c r="Z6" s="93"/>
      <c r="AA6" s="93"/>
      <c r="AB6" s="65">
        <f t="shared" ref="AB6:AB37" si="1">L6*(100%+$AB$2)*SUM(W6:AA6)</f>
        <v>0</v>
      </c>
      <c r="AC6" s="93"/>
      <c r="AD6" s="93"/>
      <c r="AE6" s="93"/>
      <c r="AF6" s="93"/>
      <c r="AG6" s="93"/>
      <c r="AH6" s="93">
        <f>SUM(AC6:AG6)</f>
        <v>0</v>
      </c>
      <c r="AI6" s="93"/>
      <c r="AJ6" s="65">
        <f t="shared" ref="AJ6:AJ37" si="2">L6*(100%+$AJ$2)*SUM(AC6:AG6)</f>
        <v>0</v>
      </c>
      <c r="AK6" s="65">
        <f t="shared" ref="AK6:AK37" si="3">(V6*$AK$2)+AB6+AJ6</f>
        <v>0</v>
      </c>
      <c r="AL6" s="65">
        <f>AB6*(100%+$AL$2)</f>
        <v>0</v>
      </c>
      <c r="AM6" s="66">
        <f t="shared" ref="AM6:AM37" si="4">SUM(AK6:AL6)</f>
        <v>0</v>
      </c>
    </row>
    <row r="7" spans="1:39" ht="15" customHeight="1" x14ac:dyDescent="0.25">
      <c r="A7" s="123" t="s">
        <v>80</v>
      </c>
      <c r="B7" s="90" t="s">
        <v>81</v>
      </c>
      <c r="C7" s="127" t="s">
        <v>69</v>
      </c>
      <c r="D7" s="119" t="s">
        <v>82</v>
      </c>
      <c r="E7" s="119" t="s">
        <v>70</v>
      </c>
      <c r="F7" s="120" t="s">
        <v>70</v>
      </c>
      <c r="G7" s="119" t="s">
        <v>70</v>
      </c>
      <c r="H7" s="119" t="s">
        <v>70</v>
      </c>
      <c r="I7" s="119" t="s">
        <v>83</v>
      </c>
      <c r="J7" s="118">
        <v>2001</v>
      </c>
      <c r="K7" s="121" t="s">
        <v>84</v>
      </c>
      <c r="L7" s="122">
        <v>662</v>
      </c>
      <c r="M7" s="119" t="s">
        <v>85</v>
      </c>
      <c r="N7" s="92">
        <v>0</v>
      </c>
      <c r="O7" s="92">
        <v>1</v>
      </c>
      <c r="P7" s="93"/>
      <c r="Q7" s="93"/>
      <c r="R7" s="93"/>
      <c r="S7" s="93"/>
      <c r="T7" s="93"/>
      <c r="U7" s="89"/>
      <c r="V7" s="101">
        <f t="shared" ref="V7:V70" si="5">((N7*O7*$V$2)+(P7+Q7+(R7/L7)+S7+T7+U7))*L7</f>
        <v>0</v>
      </c>
      <c r="W7" s="93"/>
      <c r="X7" s="93"/>
      <c r="Y7" s="93"/>
      <c r="Z7" s="93"/>
      <c r="AA7" s="93"/>
      <c r="AB7" s="65">
        <f t="shared" si="1"/>
        <v>0</v>
      </c>
      <c r="AC7" s="93"/>
      <c r="AD7" s="93"/>
      <c r="AE7" s="93"/>
      <c r="AF7" s="93"/>
      <c r="AG7" s="93"/>
      <c r="AH7" s="93">
        <f t="shared" ref="AH7:AH70" si="6">SUM(AC7:AG7)</f>
        <v>0</v>
      </c>
      <c r="AI7" s="93"/>
      <c r="AJ7" s="65">
        <f t="shared" si="2"/>
        <v>0</v>
      </c>
      <c r="AK7" s="65">
        <f t="shared" si="3"/>
        <v>0</v>
      </c>
      <c r="AL7" s="65">
        <f t="shared" ref="AL7:AL70" si="7">AB7*(100%+$AL$2)</f>
        <v>0</v>
      </c>
      <c r="AM7" s="66">
        <f t="shared" si="4"/>
        <v>0</v>
      </c>
    </row>
    <row r="8" spans="1:39" ht="15" customHeight="1" x14ac:dyDescent="0.25">
      <c r="A8" s="123" t="s">
        <v>80</v>
      </c>
      <c r="B8" s="90" t="s">
        <v>86</v>
      </c>
      <c r="C8" s="127" t="s">
        <v>69</v>
      </c>
      <c r="D8" s="119" t="s">
        <v>87</v>
      </c>
      <c r="E8" s="119" t="s">
        <v>70</v>
      </c>
      <c r="F8" s="120" t="s">
        <v>70</v>
      </c>
      <c r="G8" s="119" t="s">
        <v>70</v>
      </c>
      <c r="H8" s="119" t="s">
        <v>70</v>
      </c>
      <c r="I8" s="119" t="s">
        <v>71</v>
      </c>
      <c r="J8" s="118">
        <v>2001</v>
      </c>
      <c r="K8" s="121" t="s">
        <v>70</v>
      </c>
      <c r="L8" s="122">
        <v>120</v>
      </c>
      <c r="M8" s="119" t="s">
        <v>88</v>
      </c>
      <c r="N8" s="92">
        <v>0</v>
      </c>
      <c r="O8" s="92">
        <v>1</v>
      </c>
      <c r="P8" s="93"/>
      <c r="Q8" s="93"/>
      <c r="R8" s="93"/>
      <c r="S8" s="93"/>
      <c r="T8" s="93"/>
      <c r="U8" s="89"/>
      <c r="V8" s="101">
        <f t="shared" si="5"/>
        <v>0</v>
      </c>
      <c r="W8" s="93"/>
      <c r="X8" s="93"/>
      <c r="Y8" s="93"/>
      <c r="Z8" s="93"/>
      <c r="AA8" s="93"/>
      <c r="AB8" s="65">
        <f t="shared" si="1"/>
        <v>0</v>
      </c>
      <c r="AC8" s="93"/>
      <c r="AD8" s="93"/>
      <c r="AE8" s="93"/>
      <c r="AF8" s="93"/>
      <c r="AG8" s="93"/>
      <c r="AH8" s="93">
        <f t="shared" si="6"/>
        <v>0</v>
      </c>
      <c r="AI8" s="93"/>
      <c r="AJ8" s="65">
        <f t="shared" si="2"/>
        <v>0</v>
      </c>
      <c r="AK8" s="65">
        <f t="shared" si="3"/>
        <v>0</v>
      </c>
      <c r="AL8" s="65">
        <f t="shared" si="7"/>
        <v>0</v>
      </c>
      <c r="AM8" s="66">
        <f t="shared" si="4"/>
        <v>0</v>
      </c>
    </row>
    <row r="9" spans="1:39" ht="15" customHeight="1" x14ac:dyDescent="0.25">
      <c r="A9" s="123" t="s">
        <v>80</v>
      </c>
      <c r="B9" s="90" t="s">
        <v>89</v>
      </c>
      <c r="C9" s="127" t="s">
        <v>69</v>
      </c>
      <c r="D9" s="119" t="s">
        <v>90</v>
      </c>
      <c r="E9" s="119" t="s">
        <v>70</v>
      </c>
      <c r="F9" s="120" t="s">
        <v>70</v>
      </c>
      <c r="G9" s="119" t="s">
        <v>70</v>
      </c>
      <c r="H9" s="119" t="s">
        <v>70</v>
      </c>
      <c r="I9" s="119" t="s">
        <v>83</v>
      </c>
      <c r="J9" s="118">
        <v>0</v>
      </c>
      <c r="K9" s="121" t="s">
        <v>70</v>
      </c>
      <c r="L9" s="122">
        <v>4143</v>
      </c>
      <c r="M9" s="119" t="s">
        <v>85</v>
      </c>
      <c r="N9" s="92">
        <v>0</v>
      </c>
      <c r="O9" s="92">
        <v>1</v>
      </c>
      <c r="P9" s="93"/>
      <c r="Q9" s="93"/>
      <c r="R9" s="93"/>
      <c r="S9" s="93"/>
      <c r="T9" s="93"/>
      <c r="U9" s="89"/>
      <c r="V9" s="101">
        <f t="shared" si="5"/>
        <v>0</v>
      </c>
      <c r="W9" s="93"/>
      <c r="X9" s="93"/>
      <c r="Y9" s="93"/>
      <c r="Z9" s="93"/>
      <c r="AA9" s="93"/>
      <c r="AB9" s="65">
        <f t="shared" si="1"/>
        <v>0</v>
      </c>
      <c r="AC9" s="93"/>
      <c r="AD9" s="93"/>
      <c r="AE9" s="93"/>
      <c r="AF9" s="93"/>
      <c r="AG9" s="93"/>
      <c r="AH9" s="93">
        <f t="shared" si="6"/>
        <v>0</v>
      </c>
      <c r="AI9" s="93"/>
      <c r="AJ9" s="65">
        <f t="shared" si="2"/>
        <v>0</v>
      </c>
      <c r="AK9" s="65">
        <f t="shared" si="3"/>
        <v>0</v>
      </c>
      <c r="AL9" s="65">
        <f t="shared" si="7"/>
        <v>0</v>
      </c>
      <c r="AM9" s="66">
        <f t="shared" si="4"/>
        <v>0</v>
      </c>
    </row>
    <row r="10" spans="1:39" ht="15" customHeight="1" x14ac:dyDescent="0.25">
      <c r="A10" s="123" t="s">
        <v>80</v>
      </c>
      <c r="B10" s="90" t="s">
        <v>91</v>
      </c>
      <c r="C10" s="127" t="s">
        <v>69</v>
      </c>
      <c r="D10" s="119" t="s">
        <v>92</v>
      </c>
      <c r="E10" s="119" t="s">
        <v>93</v>
      </c>
      <c r="F10" s="120" t="s">
        <v>94</v>
      </c>
      <c r="G10" s="119" t="s">
        <v>70</v>
      </c>
      <c r="H10" s="119" t="s">
        <v>70</v>
      </c>
      <c r="I10" s="119" t="s">
        <v>95</v>
      </c>
      <c r="J10" s="118">
        <v>1996</v>
      </c>
      <c r="K10" s="121" t="s">
        <v>96</v>
      </c>
      <c r="L10" s="122">
        <v>2</v>
      </c>
      <c r="M10" s="119" t="s">
        <v>72</v>
      </c>
      <c r="N10" s="92">
        <v>0</v>
      </c>
      <c r="O10" s="92">
        <v>1</v>
      </c>
      <c r="P10" s="93"/>
      <c r="Q10" s="93"/>
      <c r="R10" s="93"/>
      <c r="S10" s="93"/>
      <c r="T10" s="93"/>
      <c r="U10" s="89"/>
      <c r="V10" s="101">
        <f t="shared" si="5"/>
        <v>0</v>
      </c>
      <c r="W10" s="93"/>
      <c r="X10" s="93"/>
      <c r="Y10" s="93"/>
      <c r="Z10" s="93"/>
      <c r="AA10" s="93"/>
      <c r="AB10" s="65">
        <f t="shared" si="1"/>
        <v>0</v>
      </c>
      <c r="AC10" s="93"/>
      <c r="AD10" s="93"/>
      <c r="AE10" s="93"/>
      <c r="AF10" s="93"/>
      <c r="AG10" s="93"/>
      <c r="AH10" s="93">
        <f t="shared" si="6"/>
        <v>0</v>
      </c>
      <c r="AI10" s="93"/>
      <c r="AJ10" s="65">
        <f t="shared" si="2"/>
        <v>0</v>
      </c>
      <c r="AK10" s="65">
        <f t="shared" si="3"/>
        <v>0</v>
      </c>
      <c r="AL10" s="65">
        <f t="shared" si="7"/>
        <v>0</v>
      </c>
      <c r="AM10" s="66">
        <f t="shared" si="4"/>
        <v>0</v>
      </c>
    </row>
    <row r="11" spans="1:39" ht="15" customHeight="1" x14ac:dyDescent="0.25">
      <c r="A11" s="123" t="s">
        <v>97</v>
      </c>
      <c r="B11" s="90" t="s">
        <v>98</v>
      </c>
      <c r="C11" s="127" t="s">
        <v>69</v>
      </c>
      <c r="D11" s="119" t="s">
        <v>99</v>
      </c>
      <c r="E11" s="119" t="s">
        <v>70</v>
      </c>
      <c r="F11" s="120" t="s">
        <v>70</v>
      </c>
      <c r="G11" s="119" t="s">
        <v>70</v>
      </c>
      <c r="H11" s="119" t="s">
        <v>70</v>
      </c>
      <c r="I11" s="119" t="s">
        <v>83</v>
      </c>
      <c r="J11" s="118">
        <v>0</v>
      </c>
      <c r="K11" s="121" t="s">
        <v>578</v>
      </c>
      <c r="L11" s="122">
        <v>1</v>
      </c>
      <c r="M11" s="119" t="s">
        <v>100</v>
      </c>
      <c r="N11" s="92">
        <v>0</v>
      </c>
      <c r="O11" s="92">
        <v>1</v>
      </c>
      <c r="P11" s="93"/>
      <c r="Q11" s="93"/>
      <c r="R11" s="93"/>
      <c r="S11" s="93"/>
      <c r="T11" s="93"/>
      <c r="U11" s="89"/>
      <c r="V11" s="101">
        <f t="shared" si="5"/>
        <v>0</v>
      </c>
      <c r="W11" s="93"/>
      <c r="X11" s="93"/>
      <c r="Y11" s="93"/>
      <c r="Z11" s="93"/>
      <c r="AA11" s="93"/>
      <c r="AB11" s="65">
        <f t="shared" si="1"/>
        <v>0</v>
      </c>
      <c r="AC11" s="93"/>
      <c r="AD11" s="93"/>
      <c r="AE11" s="93"/>
      <c r="AF11" s="93"/>
      <c r="AG11" s="93"/>
      <c r="AH11" s="93">
        <f t="shared" si="6"/>
        <v>0</v>
      </c>
      <c r="AI11" s="93"/>
      <c r="AJ11" s="65">
        <f t="shared" si="2"/>
        <v>0</v>
      </c>
      <c r="AK11" s="65">
        <f t="shared" si="3"/>
        <v>0</v>
      </c>
      <c r="AL11" s="65">
        <f t="shared" si="7"/>
        <v>0</v>
      </c>
      <c r="AM11" s="66">
        <f t="shared" si="4"/>
        <v>0</v>
      </c>
    </row>
    <row r="12" spans="1:39" ht="15" customHeight="1" x14ac:dyDescent="0.25">
      <c r="A12" s="123" t="s">
        <v>97</v>
      </c>
      <c r="B12" s="90" t="s">
        <v>101</v>
      </c>
      <c r="C12" s="127" t="s">
        <v>69</v>
      </c>
      <c r="D12" s="119" t="s">
        <v>102</v>
      </c>
      <c r="E12" s="119" t="s">
        <v>103</v>
      </c>
      <c r="F12" s="120" t="s">
        <v>103</v>
      </c>
      <c r="G12" s="119" t="s">
        <v>103</v>
      </c>
      <c r="H12" s="119" t="s">
        <v>70</v>
      </c>
      <c r="I12" s="119" t="s">
        <v>83</v>
      </c>
      <c r="J12" s="118">
        <v>0</v>
      </c>
      <c r="K12" s="121" t="s">
        <v>577</v>
      </c>
      <c r="L12" s="122">
        <v>4143</v>
      </c>
      <c r="M12" s="119" t="s">
        <v>85</v>
      </c>
      <c r="N12" s="92">
        <v>0</v>
      </c>
      <c r="O12" s="92">
        <v>1</v>
      </c>
      <c r="P12" s="93"/>
      <c r="Q12" s="93"/>
      <c r="R12" s="93"/>
      <c r="S12" s="93"/>
      <c r="T12" s="93"/>
      <c r="U12" s="89"/>
      <c r="V12" s="101">
        <f t="shared" si="5"/>
        <v>0</v>
      </c>
      <c r="W12" s="93"/>
      <c r="X12" s="93"/>
      <c r="Y12" s="93"/>
      <c r="Z12" s="93"/>
      <c r="AA12" s="93"/>
      <c r="AB12" s="65">
        <f t="shared" si="1"/>
        <v>0</v>
      </c>
      <c r="AC12" s="93"/>
      <c r="AD12" s="93"/>
      <c r="AE12" s="93"/>
      <c r="AF12" s="93"/>
      <c r="AG12" s="93"/>
      <c r="AH12" s="93">
        <f t="shared" si="6"/>
        <v>0</v>
      </c>
      <c r="AI12" s="93"/>
      <c r="AJ12" s="65">
        <f t="shared" si="2"/>
        <v>0</v>
      </c>
      <c r="AK12" s="65">
        <f t="shared" si="3"/>
        <v>0</v>
      </c>
      <c r="AL12" s="65">
        <f t="shared" si="7"/>
        <v>0</v>
      </c>
      <c r="AM12" s="66">
        <f t="shared" si="4"/>
        <v>0</v>
      </c>
    </row>
    <row r="13" spans="1:39" ht="15" customHeight="1" x14ac:dyDescent="0.25">
      <c r="A13" s="123" t="s">
        <v>97</v>
      </c>
      <c r="B13" s="90" t="s">
        <v>104</v>
      </c>
      <c r="C13" s="127" t="s">
        <v>69</v>
      </c>
      <c r="D13" s="119" t="s">
        <v>105</v>
      </c>
      <c r="E13" s="119" t="s">
        <v>106</v>
      </c>
      <c r="F13" s="120" t="s">
        <v>107</v>
      </c>
      <c r="G13" s="119" t="s">
        <v>70</v>
      </c>
      <c r="H13" s="119" t="s">
        <v>70</v>
      </c>
      <c r="I13" s="119" t="s">
        <v>108</v>
      </c>
      <c r="J13" s="118">
        <v>2012</v>
      </c>
      <c r="K13" s="121" t="s">
        <v>70</v>
      </c>
      <c r="L13" s="122">
        <v>1</v>
      </c>
      <c r="M13" s="119" t="s">
        <v>72</v>
      </c>
      <c r="N13" s="92">
        <v>0</v>
      </c>
      <c r="O13" s="92">
        <v>1</v>
      </c>
      <c r="P13" s="93"/>
      <c r="Q13" s="93"/>
      <c r="R13" s="93"/>
      <c r="S13" s="93"/>
      <c r="T13" s="93"/>
      <c r="U13" s="89"/>
      <c r="V13" s="101">
        <f t="shared" si="5"/>
        <v>0</v>
      </c>
      <c r="W13" s="93"/>
      <c r="X13" s="93"/>
      <c r="Y13" s="93"/>
      <c r="Z13" s="93"/>
      <c r="AA13" s="93"/>
      <c r="AB13" s="65">
        <f t="shared" si="1"/>
        <v>0</v>
      </c>
      <c r="AC13" s="93"/>
      <c r="AD13" s="93"/>
      <c r="AE13" s="93"/>
      <c r="AF13" s="93"/>
      <c r="AG13" s="93"/>
      <c r="AH13" s="93">
        <f t="shared" si="6"/>
        <v>0</v>
      </c>
      <c r="AI13" s="93"/>
      <c r="AJ13" s="65">
        <f t="shared" si="2"/>
        <v>0</v>
      </c>
      <c r="AK13" s="65">
        <f t="shared" si="3"/>
        <v>0</v>
      </c>
      <c r="AL13" s="65">
        <f t="shared" si="7"/>
        <v>0</v>
      </c>
      <c r="AM13" s="66">
        <f t="shared" si="4"/>
        <v>0</v>
      </c>
    </row>
    <row r="14" spans="1:39" ht="15" customHeight="1" x14ac:dyDescent="0.25">
      <c r="A14" s="123" t="s">
        <v>97</v>
      </c>
      <c r="B14" s="90" t="s">
        <v>109</v>
      </c>
      <c r="C14" s="127" t="s">
        <v>69</v>
      </c>
      <c r="D14" s="119" t="s">
        <v>110</v>
      </c>
      <c r="E14" s="119" t="s">
        <v>103</v>
      </c>
      <c r="F14" s="120" t="s">
        <v>103</v>
      </c>
      <c r="G14" s="119" t="s">
        <v>111</v>
      </c>
      <c r="H14" s="119" t="s">
        <v>70</v>
      </c>
      <c r="I14" s="119" t="s">
        <v>83</v>
      </c>
      <c r="J14" s="118">
        <v>2014</v>
      </c>
      <c r="K14" s="121" t="s">
        <v>112</v>
      </c>
      <c r="L14" s="122">
        <v>5</v>
      </c>
      <c r="M14" s="119" t="s">
        <v>72</v>
      </c>
      <c r="N14" s="92">
        <v>0</v>
      </c>
      <c r="O14" s="92">
        <v>1</v>
      </c>
      <c r="P14" s="93"/>
      <c r="Q14" s="93"/>
      <c r="R14" s="93"/>
      <c r="S14" s="93"/>
      <c r="T14" s="93"/>
      <c r="U14" s="89"/>
      <c r="V14" s="101">
        <f t="shared" si="5"/>
        <v>0</v>
      </c>
      <c r="W14" s="93"/>
      <c r="X14" s="93"/>
      <c r="Y14" s="93"/>
      <c r="Z14" s="93"/>
      <c r="AA14" s="93"/>
      <c r="AB14" s="65">
        <f t="shared" si="1"/>
        <v>0</v>
      </c>
      <c r="AC14" s="93"/>
      <c r="AD14" s="93"/>
      <c r="AE14" s="93"/>
      <c r="AF14" s="93"/>
      <c r="AG14" s="93"/>
      <c r="AH14" s="93">
        <f t="shared" si="6"/>
        <v>0</v>
      </c>
      <c r="AI14" s="93"/>
      <c r="AJ14" s="65">
        <f t="shared" si="2"/>
        <v>0</v>
      </c>
      <c r="AK14" s="65">
        <f t="shared" si="3"/>
        <v>0</v>
      </c>
      <c r="AL14" s="65">
        <f t="shared" si="7"/>
        <v>0</v>
      </c>
      <c r="AM14" s="66">
        <f t="shared" si="4"/>
        <v>0</v>
      </c>
    </row>
    <row r="15" spans="1:39" ht="15" customHeight="1" x14ac:dyDescent="0.25">
      <c r="A15" s="123" t="s">
        <v>97</v>
      </c>
      <c r="B15" s="90" t="s">
        <v>109</v>
      </c>
      <c r="C15" s="127" t="s">
        <v>69</v>
      </c>
      <c r="D15" s="119" t="s">
        <v>110</v>
      </c>
      <c r="E15" s="119" t="s">
        <v>113</v>
      </c>
      <c r="F15" s="120" t="s">
        <v>114</v>
      </c>
      <c r="G15" s="119" t="s">
        <v>115</v>
      </c>
      <c r="H15" s="119" t="s">
        <v>70</v>
      </c>
      <c r="I15" s="119" t="s">
        <v>116</v>
      </c>
      <c r="J15" s="118">
        <v>2009</v>
      </c>
      <c r="K15" s="121" t="s">
        <v>117</v>
      </c>
      <c r="L15" s="122">
        <v>1</v>
      </c>
      <c r="M15" s="119" t="s">
        <v>72</v>
      </c>
      <c r="N15" s="92">
        <v>0</v>
      </c>
      <c r="O15" s="92">
        <v>1</v>
      </c>
      <c r="P15" s="93"/>
      <c r="Q15" s="93"/>
      <c r="R15" s="93"/>
      <c r="S15" s="93"/>
      <c r="T15" s="93"/>
      <c r="U15" s="89"/>
      <c r="V15" s="101">
        <f t="shared" si="5"/>
        <v>0</v>
      </c>
      <c r="W15" s="93"/>
      <c r="X15" s="93"/>
      <c r="Y15" s="93"/>
      <c r="Z15" s="93"/>
      <c r="AA15" s="93"/>
      <c r="AB15" s="65">
        <f t="shared" si="1"/>
        <v>0</v>
      </c>
      <c r="AC15" s="93"/>
      <c r="AD15" s="93"/>
      <c r="AE15" s="93"/>
      <c r="AF15" s="93"/>
      <c r="AG15" s="93"/>
      <c r="AH15" s="93">
        <f t="shared" si="6"/>
        <v>0</v>
      </c>
      <c r="AI15" s="93"/>
      <c r="AJ15" s="65">
        <f t="shared" si="2"/>
        <v>0</v>
      </c>
      <c r="AK15" s="65">
        <f t="shared" si="3"/>
        <v>0</v>
      </c>
      <c r="AL15" s="65">
        <f t="shared" si="7"/>
        <v>0</v>
      </c>
      <c r="AM15" s="66">
        <f t="shared" si="4"/>
        <v>0</v>
      </c>
    </row>
    <row r="16" spans="1:39" ht="15" customHeight="1" x14ac:dyDescent="0.25">
      <c r="A16" s="123" t="s">
        <v>97</v>
      </c>
      <c r="B16" s="90" t="s">
        <v>118</v>
      </c>
      <c r="C16" s="127" t="s">
        <v>69</v>
      </c>
      <c r="D16" s="119" t="s">
        <v>119</v>
      </c>
      <c r="E16" s="119" t="s">
        <v>120</v>
      </c>
      <c r="F16" s="120" t="s">
        <v>121</v>
      </c>
      <c r="G16" s="119" t="s">
        <v>122</v>
      </c>
      <c r="H16" s="119" t="s">
        <v>70</v>
      </c>
      <c r="I16" s="119" t="s">
        <v>123</v>
      </c>
      <c r="J16" s="118">
        <v>2002</v>
      </c>
      <c r="K16" s="121" t="s">
        <v>124</v>
      </c>
      <c r="L16" s="122">
        <v>1</v>
      </c>
      <c r="M16" s="119" t="s">
        <v>72</v>
      </c>
      <c r="N16" s="92">
        <v>0</v>
      </c>
      <c r="O16" s="92">
        <v>1</v>
      </c>
      <c r="P16" s="93"/>
      <c r="Q16" s="93"/>
      <c r="R16" s="93"/>
      <c r="S16" s="93"/>
      <c r="T16" s="93"/>
      <c r="U16" s="89"/>
      <c r="V16" s="101">
        <f t="shared" si="5"/>
        <v>0</v>
      </c>
      <c r="W16" s="93"/>
      <c r="X16" s="93"/>
      <c r="Y16" s="93"/>
      <c r="Z16" s="93"/>
      <c r="AA16" s="93"/>
      <c r="AB16" s="65">
        <f t="shared" si="1"/>
        <v>0</v>
      </c>
      <c r="AC16" s="93"/>
      <c r="AD16" s="93"/>
      <c r="AE16" s="93"/>
      <c r="AF16" s="93"/>
      <c r="AG16" s="93"/>
      <c r="AH16" s="93">
        <f t="shared" si="6"/>
        <v>0</v>
      </c>
      <c r="AI16" s="93"/>
      <c r="AJ16" s="65">
        <f t="shared" si="2"/>
        <v>0</v>
      </c>
      <c r="AK16" s="65">
        <f t="shared" si="3"/>
        <v>0</v>
      </c>
      <c r="AL16" s="65">
        <f t="shared" si="7"/>
        <v>0</v>
      </c>
      <c r="AM16" s="66">
        <f t="shared" si="4"/>
        <v>0</v>
      </c>
    </row>
    <row r="17" spans="1:39" ht="15" customHeight="1" x14ac:dyDescent="0.25">
      <c r="A17" s="123" t="s">
        <v>97</v>
      </c>
      <c r="B17" s="90" t="s">
        <v>118</v>
      </c>
      <c r="C17" s="127" t="s">
        <v>69</v>
      </c>
      <c r="D17" s="119" t="s">
        <v>119</v>
      </c>
      <c r="E17" s="119" t="s">
        <v>120</v>
      </c>
      <c r="F17" s="120" t="s">
        <v>125</v>
      </c>
      <c r="G17" s="119" t="s">
        <v>126</v>
      </c>
      <c r="H17" s="119" t="s">
        <v>70</v>
      </c>
      <c r="I17" s="119" t="s">
        <v>108</v>
      </c>
      <c r="J17" s="118">
        <v>2023</v>
      </c>
      <c r="K17" s="121" t="s">
        <v>70</v>
      </c>
      <c r="L17" s="122">
        <v>1</v>
      </c>
      <c r="M17" s="119" t="s">
        <v>72</v>
      </c>
      <c r="N17" s="92">
        <v>0</v>
      </c>
      <c r="O17" s="92">
        <v>1</v>
      </c>
      <c r="P17" s="93"/>
      <c r="Q17" s="93"/>
      <c r="R17" s="93"/>
      <c r="S17" s="93"/>
      <c r="T17" s="93"/>
      <c r="U17" s="89"/>
      <c r="V17" s="101">
        <f>((N17*O17*$V$2)+(P17+Q17+(R17/L17)+S17+T17+U17))*L17</f>
        <v>0</v>
      </c>
      <c r="W17" s="93"/>
      <c r="X17" s="93"/>
      <c r="Y17" s="93"/>
      <c r="Z17" s="93"/>
      <c r="AA17" s="93"/>
      <c r="AB17" s="65">
        <f t="shared" si="1"/>
        <v>0</v>
      </c>
      <c r="AC17" s="93"/>
      <c r="AD17" s="93"/>
      <c r="AE17" s="93"/>
      <c r="AF17" s="93"/>
      <c r="AG17" s="93"/>
      <c r="AH17" s="93">
        <f t="shared" si="6"/>
        <v>0</v>
      </c>
      <c r="AI17" s="93"/>
      <c r="AJ17" s="65">
        <f t="shared" si="2"/>
        <v>0</v>
      </c>
      <c r="AK17" s="65">
        <f t="shared" si="3"/>
        <v>0</v>
      </c>
      <c r="AL17" s="65">
        <f t="shared" si="7"/>
        <v>0</v>
      </c>
      <c r="AM17" s="66">
        <f t="shared" si="4"/>
        <v>0</v>
      </c>
    </row>
    <row r="18" spans="1:39" ht="15" customHeight="1" x14ac:dyDescent="0.25">
      <c r="A18" s="123" t="s">
        <v>127</v>
      </c>
      <c r="B18" s="90" t="s">
        <v>128</v>
      </c>
      <c r="C18" s="127" t="s">
        <v>69</v>
      </c>
      <c r="D18" s="119" t="s">
        <v>129</v>
      </c>
      <c r="E18" s="119" t="s">
        <v>130</v>
      </c>
      <c r="F18" s="120" t="s">
        <v>130</v>
      </c>
      <c r="G18" s="119" t="s">
        <v>130</v>
      </c>
      <c r="H18" s="119" t="s">
        <v>70</v>
      </c>
      <c r="I18" s="119" t="s">
        <v>83</v>
      </c>
      <c r="J18" s="118">
        <v>1989</v>
      </c>
      <c r="K18" s="121" t="s">
        <v>131</v>
      </c>
      <c r="L18" s="122">
        <v>4143</v>
      </c>
      <c r="M18" s="119" t="s">
        <v>85</v>
      </c>
      <c r="N18" s="92">
        <v>0</v>
      </c>
      <c r="O18" s="92">
        <v>1</v>
      </c>
      <c r="P18" s="93"/>
      <c r="Q18" s="93"/>
      <c r="R18" s="93"/>
      <c r="S18" s="93"/>
      <c r="T18" s="93"/>
      <c r="U18" s="89"/>
      <c r="V18" s="101">
        <f t="shared" si="5"/>
        <v>0</v>
      </c>
      <c r="W18" s="93"/>
      <c r="X18" s="93"/>
      <c r="Y18" s="93"/>
      <c r="Z18" s="93"/>
      <c r="AA18" s="93"/>
      <c r="AB18" s="65">
        <f t="shared" si="1"/>
        <v>0</v>
      </c>
      <c r="AC18" s="93"/>
      <c r="AD18" s="93"/>
      <c r="AE18" s="93"/>
      <c r="AF18" s="93"/>
      <c r="AG18" s="93"/>
      <c r="AH18" s="93">
        <f t="shared" si="6"/>
        <v>0</v>
      </c>
      <c r="AI18" s="93"/>
      <c r="AJ18" s="65">
        <f t="shared" si="2"/>
        <v>0</v>
      </c>
      <c r="AK18" s="65">
        <f t="shared" si="3"/>
        <v>0</v>
      </c>
      <c r="AL18" s="65">
        <f t="shared" si="7"/>
        <v>0</v>
      </c>
      <c r="AM18" s="66">
        <f t="shared" si="4"/>
        <v>0</v>
      </c>
    </row>
    <row r="19" spans="1:39" ht="15" customHeight="1" x14ac:dyDescent="0.25">
      <c r="A19" s="123" t="s">
        <v>132</v>
      </c>
      <c r="B19" s="90" t="s">
        <v>133</v>
      </c>
      <c r="C19" s="127" t="s">
        <v>69</v>
      </c>
      <c r="D19" s="119" t="s">
        <v>134</v>
      </c>
      <c r="E19" s="119" t="s">
        <v>103</v>
      </c>
      <c r="F19" s="120" t="s">
        <v>103</v>
      </c>
      <c r="G19" s="119" t="s">
        <v>103</v>
      </c>
      <c r="H19" s="119" t="s">
        <v>70</v>
      </c>
      <c r="I19" s="119" t="s">
        <v>83</v>
      </c>
      <c r="J19" s="118">
        <v>2022</v>
      </c>
      <c r="K19" s="121" t="s">
        <v>135</v>
      </c>
      <c r="L19" s="122">
        <v>4143</v>
      </c>
      <c r="M19" s="119" t="s">
        <v>85</v>
      </c>
      <c r="N19" s="92">
        <v>0</v>
      </c>
      <c r="O19" s="92">
        <v>1</v>
      </c>
      <c r="P19" s="93"/>
      <c r="Q19" s="93"/>
      <c r="R19" s="93"/>
      <c r="S19" s="93"/>
      <c r="T19" s="93"/>
      <c r="U19" s="89"/>
      <c r="V19" s="101">
        <f t="shared" si="5"/>
        <v>0</v>
      </c>
      <c r="W19" s="93"/>
      <c r="X19" s="93"/>
      <c r="Y19" s="93"/>
      <c r="Z19" s="93"/>
      <c r="AA19" s="93"/>
      <c r="AB19" s="65">
        <f t="shared" si="1"/>
        <v>0</v>
      </c>
      <c r="AC19" s="93"/>
      <c r="AD19" s="93"/>
      <c r="AE19" s="93"/>
      <c r="AF19" s="93"/>
      <c r="AG19" s="93"/>
      <c r="AH19" s="93">
        <f t="shared" si="6"/>
        <v>0</v>
      </c>
      <c r="AI19" s="93"/>
      <c r="AJ19" s="65">
        <f t="shared" si="2"/>
        <v>0</v>
      </c>
      <c r="AK19" s="65">
        <f t="shared" si="3"/>
        <v>0</v>
      </c>
      <c r="AL19" s="65">
        <f t="shared" si="7"/>
        <v>0</v>
      </c>
      <c r="AM19" s="66">
        <f t="shared" si="4"/>
        <v>0</v>
      </c>
    </row>
    <row r="20" spans="1:39" ht="15" customHeight="1" x14ac:dyDescent="0.25">
      <c r="A20" s="123" t="s">
        <v>132</v>
      </c>
      <c r="B20" s="90" t="s">
        <v>136</v>
      </c>
      <c r="C20" s="127" t="s">
        <v>69</v>
      </c>
      <c r="D20" s="119" t="s">
        <v>137</v>
      </c>
      <c r="E20" s="119" t="s">
        <v>106</v>
      </c>
      <c r="F20" s="120" t="s">
        <v>138</v>
      </c>
      <c r="G20" s="119" t="s">
        <v>70</v>
      </c>
      <c r="H20" s="119" t="s">
        <v>70</v>
      </c>
      <c r="I20" s="119" t="s">
        <v>108</v>
      </c>
      <c r="J20" s="118">
        <v>2022</v>
      </c>
      <c r="K20" s="121" t="s">
        <v>70</v>
      </c>
      <c r="L20" s="122">
        <v>1</v>
      </c>
      <c r="M20" s="119" t="s">
        <v>72</v>
      </c>
      <c r="N20" s="92">
        <v>0</v>
      </c>
      <c r="O20" s="92">
        <v>1</v>
      </c>
      <c r="P20" s="93"/>
      <c r="Q20" s="93"/>
      <c r="R20" s="93"/>
      <c r="S20" s="93"/>
      <c r="T20" s="93"/>
      <c r="U20" s="89"/>
      <c r="V20" s="101">
        <f t="shared" si="5"/>
        <v>0</v>
      </c>
      <c r="W20" s="93"/>
      <c r="X20" s="93"/>
      <c r="Y20" s="93"/>
      <c r="Z20" s="93"/>
      <c r="AA20" s="93"/>
      <c r="AB20" s="65">
        <f t="shared" si="1"/>
        <v>0</v>
      </c>
      <c r="AC20" s="93"/>
      <c r="AD20" s="93"/>
      <c r="AE20" s="93"/>
      <c r="AF20" s="93"/>
      <c r="AG20" s="93"/>
      <c r="AH20" s="93">
        <f t="shared" si="6"/>
        <v>0</v>
      </c>
      <c r="AI20" s="93"/>
      <c r="AJ20" s="65">
        <f t="shared" si="2"/>
        <v>0</v>
      </c>
      <c r="AK20" s="65">
        <f t="shared" si="3"/>
        <v>0</v>
      </c>
      <c r="AL20" s="65">
        <f t="shared" si="7"/>
        <v>0</v>
      </c>
      <c r="AM20" s="66">
        <f t="shared" si="4"/>
        <v>0</v>
      </c>
    </row>
    <row r="21" spans="1:39" ht="15" customHeight="1" x14ac:dyDescent="0.25">
      <c r="A21" s="123" t="s">
        <v>132</v>
      </c>
      <c r="B21" s="90" t="s">
        <v>139</v>
      </c>
      <c r="C21" s="127" t="s">
        <v>69</v>
      </c>
      <c r="D21" s="119" t="s">
        <v>140</v>
      </c>
      <c r="E21" s="119" t="s">
        <v>141</v>
      </c>
      <c r="F21" s="120" t="s">
        <v>142</v>
      </c>
      <c r="G21" s="119" t="s">
        <v>70</v>
      </c>
      <c r="H21" s="119" t="s">
        <v>70</v>
      </c>
      <c r="I21" s="119" t="s">
        <v>143</v>
      </c>
      <c r="J21" s="118">
        <v>2022</v>
      </c>
      <c r="K21" s="121" t="s">
        <v>70</v>
      </c>
      <c r="L21" s="122">
        <v>1</v>
      </c>
      <c r="M21" s="119" t="s">
        <v>72</v>
      </c>
      <c r="N21" s="92">
        <v>0</v>
      </c>
      <c r="O21" s="92">
        <v>1</v>
      </c>
      <c r="P21" s="93"/>
      <c r="Q21" s="93"/>
      <c r="R21" s="93"/>
      <c r="S21" s="93"/>
      <c r="T21" s="93"/>
      <c r="U21" s="89"/>
      <c r="V21" s="101">
        <f t="shared" si="5"/>
        <v>0</v>
      </c>
      <c r="W21" s="93"/>
      <c r="X21" s="93"/>
      <c r="Y21" s="93"/>
      <c r="Z21" s="93"/>
      <c r="AA21" s="93"/>
      <c r="AB21" s="65">
        <f t="shared" si="1"/>
        <v>0</v>
      </c>
      <c r="AC21" s="93"/>
      <c r="AD21" s="93"/>
      <c r="AE21" s="93"/>
      <c r="AF21" s="93"/>
      <c r="AG21" s="93"/>
      <c r="AH21" s="93">
        <f t="shared" si="6"/>
        <v>0</v>
      </c>
      <c r="AI21" s="93"/>
      <c r="AJ21" s="65">
        <f t="shared" si="2"/>
        <v>0</v>
      </c>
      <c r="AK21" s="65">
        <f t="shared" si="3"/>
        <v>0</v>
      </c>
      <c r="AL21" s="65">
        <f t="shared" si="7"/>
        <v>0</v>
      </c>
      <c r="AM21" s="66">
        <f t="shared" si="4"/>
        <v>0</v>
      </c>
    </row>
    <row r="22" spans="1:39" ht="15" customHeight="1" x14ac:dyDescent="0.25">
      <c r="A22" s="123" t="s">
        <v>132</v>
      </c>
      <c r="B22" s="90" t="s">
        <v>144</v>
      </c>
      <c r="C22" s="127" t="s">
        <v>69</v>
      </c>
      <c r="D22" s="119" t="s">
        <v>145</v>
      </c>
      <c r="E22" s="119" t="s">
        <v>146</v>
      </c>
      <c r="F22" s="120" t="s">
        <v>147</v>
      </c>
      <c r="G22" s="119" t="s">
        <v>148</v>
      </c>
      <c r="H22" s="119" t="s">
        <v>149</v>
      </c>
      <c r="I22" s="119" t="s">
        <v>150</v>
      </c>
      <c r="J22" s="118">
        <v>2022</v>
      </c>
      <c r="K22" s="121" t="s">
        <v>151</v>
      </c>
      <c r="L22" s="122">
        <v>1</v>
      </c>
      <c r="M22" s="119" t="s">
        <v>72</v>
      </c>
      <c r="N22" s="92">
        <v>0</v>
      </c>
      <c r="O22" s="92">
        <v>1</v>
      </c>
      <c r="P22" s="93"/>
      <c r="Q22" s="93"/>
      <c r="R22" s="93"/>
      <c r="S22" s="93"/>
      <c r="T22" s="93"/>
      <c r="U22" s="89"/>
      <c r="V22" s="101">
        <f t="shared" si="5"/>
        <v>0</v>
      </c>
      <c r="W22" s="93"/>
      <c r="X22" s="93"/>
      <c r="Y22" s="93"/>
      <c r="Z22" s="93"/>
      <c r="AA22" s="93"/>
      <c r="AB22" s="65">
        <f t="shared" si="1"/>
        <v>0</v>
      </c>
      <c r="AC22" s="93"/>
      <c r="AD22" s="93"/>
      <c r="AE22" s="93"/>
      <c r="AF22" s="93"/>
      <c r="AG22" s="93"/>
      <c r="AH22" s="93">
        <f t="shared" si="6"/>
        <v>0</v>
      </c>
      <c r="AI22" s="93"/>
      <c r="AJ22" s="65">
        <f t="shared" si="2"/>
        <v>0</v>
      </c>
      <c r="AK22" s="65">
        <f t="shared" si="3"/>
        <v>0</v>
      </c>
      <c r="AL22" s="65">
        <f t="shared" si="7"/>
        <v>0</v>
      </c>
      <c r="AM22" s="66">
        <f t="shared" si="4"/>
        <v>0</v>
      </c>
    </row>
    <row r="23" spans="1:39" ht="15" customHeight="1" x14ac:dyDescent="0.25">
      <c r="A23" s="123" t="s">
        <v>132</v>
      </c>
      <c r="B23" s="90" t="s">
        <v>144</v>
      </c>
      <c r="C23" s="127" t="s">
        <v>69</v>
      </c>
      <c r="D23" s="119" t="s">
        <v>145</v>
      </c>
      <c r="E23" s="119" t="s">
        <v>152</v>
      </c>
      <c r="F23" s="120" t="s">
        <v>103</v>
      </c>
      <c r="G23" s="119" t="s">
        <v>103</v>
      </c>
      <c r="H23" s="119" t="s">
        <v>153</v>
      </c>
      <c r="I23" s="119" t="s">
        <v>154</v>
      </c>
      <c r="J23" s="118">
        <v>2005</v>
      </c>
      <c r="K23" s="121" t="s">
        <v>155</v>
      </c>
      <c r="L23" s="122">
        <v>1</v>
      </c>
      <c r="M23" s="119" t="s">
        <v>72</v>
      </c>
      <c r="N23" s="92">
        <v>0</v>
      </c>
      <c r="O23" s="92">
        <v>1</v>
      </c>
      <c r="P23" s="93"/>
      <c r="Q23" s="93"/>
      <c r="R23" s="93"/>
      <c r="S23" s="93"/>
      <c r="T23" s="93"/>
      <c r="U23" s="89"/>
      <c r="V23" s="101">
        <f t="shared" si="5"/>
        <v>0</v>
      </c>
      <c r="W23" s="93"/>
      <c r="X23" s="93"/>
      <c r="Y23" s="93"/>
      <c r="Z23" s="93"/>
      <c r="AA23" s="93"/>
      <c r="AB23" s="65">
        <f t="shared" si="1"/>
        <v>0</v>
      </c>
      <c r="AC23" s="93"/>
      <c r="AD23" s="93"/>
      <c r="AE23" s="93"/>
      <c r="AF23" s="93"/>
      <c r="AG23" s="93"/>
      <c r="AH23" s="93">
        <f t="shared" si="6"/>
        <v>0</v>
      </c>
      <c r="AI23" s="93"/>
      <c r="AJ23" s="65">
        <f t="shared" si="2"/>
        <v>0</v>
      </c>
      <c r="AK23" s="65">
        <f t="shared" si="3"/>
        <v>0</v>
      </c>
      <c r="AL23" s="65">
        <f t="shared" si="7"/>
        <v>0</v>
      </c>
      <c r="AM23" s="66">
        <f t="shared" si="4"/>
        <v>0</v>
      </c>
    </row>
    <row r="24" spans="1:39" ht="15" customHeight="1" x14ac:dyDescent="0.25">
      <c r="A24" s="123" t="s">
        <v>132</v>
      </c>
      <c r="B24" s="90" t="s">
        <v>156</v>
      </c>
      <c r="C24" s="127" t="s">
        <v>69</v>
      </c>
      <c r="D24" s="119" t="s">
        <v>157</v>
      </c>
      <c r="E24" s="119" t="s">
        <v>146</v>
      </c>
      <c r="F24" s="120" t="s">
        <v>158</v>
      </c>
      <c r="G24" s="119" t="s">
        <v>159</v>
      </c>
      <c r="H24" s="119" t="s">
        <v>160</v>
      </c>
      <c r="I24" s="119" t="s">
        <v>150</v>
      </c>
      <c r="J24" s="118">
        <v>2015</v>
      </c>
      <c r="K24" s="121" t="s">
        <v>161</v>
      </c>
      <c r="L24" s="122">
        <v>1</v>
      </c>
      <c r="M24" s="119" t="s">
        <v>72</v>
      </c>
      <c r="N24" s="92">
        <v>0</v>
      </c>
      <c r="O24" s="92">
        <v>1</v>
      </c>
      <c r="P24" s="93"/>
      <c r="Q24" s="93"/>
      <c r="R24" s="93"/>
      <c r="S24" s="93"/>
      <c r="T24" s="93"/>
      <c r="U24" s="89"/>
      <c r="V24" s="101">
        <f t="shared" si="5"/>
        <v>0</v>
      </c>
      <c r="W24" s="93"/>
      <c r="X24" s="93"/>
      <c r="Y24" s="93"/>
      <c r="Z24" s="93"/>
      <c r="AA24" s="93"/>
      <c r="AB24" s="65">
        <f t="shared" si="1"/>
        <v>0</v>
      </c>
      <c r="AC24" s="93"/>
      <c r="AD24" s="93"/>
      <c r="AE24" s="93"/>
      <c r="AF24" s="93"/>
      <c r="AG24" s="93"/>
      <c r="AH24" s="93">
        <f t="shared" si="6"/>
        <v>0</v>
      </c>
      <c r="AI24" s="93"/>
      <c r="AJ24" s="65">
        <f t="shared" si="2"/>
        <v>0</v>
      </c>
      <c r="AK24" s="65">
        <f t="shared" si="3"/>
        <v>0</v>
      </c>
      <c r="AL24" s="65">
        <f t="shared" si="7"/>
        <v>0</v>
      </c>
      <c r="AM24" s="66">
        <f t="shared" si="4"/>
        <v>0</v>
      </c>
    </row>
    <row r="25" spans="1:39" ht="15" customHeight="1" x14ac:dyDescent="0.25">
      <c r="A25" s="123" t="s">
        <v>132</v>
      </c>
      <c r="B25" s="90" t="s">
        <v>162</v>
      </c>
      <c r="C25" s="127" t="s">
        <v>69</v>
      </c>
      <c r="D25" s="119" t="s">
        <v>163</v>
      </c>
      <c r="E25" s="119" t="s">
        <v>164</v>
      </c>
      <c r="F25" s="120" t="s">
        <v>165</v>
      </c>
      <c r="G25" s="119" t="s">
        <v>166</v>
      </c>
      <c r="H25" s="119" t="s">
        <v>167</v>
      </c>
      <c r="I25" s="119" t="s">
        <v>150</v>
      </c>
      <c r="J25" s="118">
        <v>2022</v>
      </c>
      <c r="K25" s="121" t="s">
        <v>168</v>
      </c>
      <c r="L25" s="122">
        <v>1</v>
      </c>
      <c r="M25" s="119" t="s">
        <v>72</v>
      </c>
      <c r="N25" s="92">
        <v>0</v>
      </c>
      <c r="O25" s="92">
        <v>1</v>
      </c>
      <c r="P25" s="93"/>
      <c r="Q25" s="93"/>
      <c r="R25" s="93"/>
      <c r="S25" s="93"/>
      <c r="T25" s="93"/>
      <c r="U25" s="89"/>
      <c r="V25" s="101">
        <f t="shared" si="5"/>
        <v>0</v>
      </c>
      <c r="W25" s="93"/>
      <c r="X25" s="93"/>
      <c r="Y25" s="93"/>
      <c r="Z25" s="93"/>
      <c r="AA25" s="93"/>
      <c r="AB25" s="65">
        <f t="shared" si="1"/>
        <v>0</v>
      </c>
      <c r="AC25" s="93"/>
      <c r="AD25" s="93"/>
      <c r="AE25" s="93"/>
      <c r="AF25" s="93"/>
      <c r="AG25" s="93"/>
      <c r="AH25" s="93">
        <f t="shared" si="6"/>
        <v>0</v>
      </c>
      <c r="AI25" s="93"/>
      <c r="AJ25" s="65">
        <f t="shared" si="2"/>
        <v>0</v>
      </c>
      <c r="AK25" s="65">
        <f t="shared" si="3"/>
        <v>0</v>
      </c>
      <c r="AL25" s="65">
        <f t="shared" si="7"/>
        <v>0</v>
      </c>
      <c r="AM25" s="66">
        <f t="shared" si="4"/>
        <v>0</v>
      </c>
    </row>
    <row r="26" spans="1:39" ht="15" customHeight="1" x14ac:dyDescent="0.25">
      <c r="A26" s="123" t="s">
        <v>132</v>
      </c>
      <c r="B26" s="90" t="s">
        <v>162</v>
      </c>
      <c r="C26" s="127" t="s">
        <v>69</v>
      </c>
      <c r="D26" s="119" t="s">
        <v>163</v>
      </c>
      <c r="E26" s="119" t="s">
        <v>164</v>
      </c>
      <c r="F26" s="120" t="s">
        <v>169</v>
      </c>
      <c r="G26" s="119" t="s">
        <v>170</v>
      </c>
      <c r="H26" s="119" t="s">
        <v>171</v>
      </c>
      <c r="I26" s="119" t="s">
        <v>150</v>
      </c>
      <c r="J26" s="118">
        <v>2008</v>
      </c>
      <c r="K26" s="121" t="s">
        <v>172</v>
      </c>
      <c r="L26" s="122">
        <v>1</v>
      </c>
      <c r="M26" s="119" t="s">
        <v>72</v>
      </c>
      <c r="N26" s="92">
        <v>0</v>
      </c>
      <c r="O26" s="92">
        <v>1</v>
      </c>
      <c r="P26" s="93"/>
      <c r="Q26" s="93"/>
      <c r="R26" s="93"/>
      <c r="S26" s="93"/>
      <c r="T26" s="93"/>
      <c r="U26" s="89"/>
      <c r="V26" s="101">
        <f t="shared" si="5"/>
        <v>0</v>
      </c>
      <c r="W26" s="93"/>
      <c r="X26" s="93"/>
      <c r="Y26" s="93"/>
      <c r="Z26" s="93"/>
      <c r="AA26" s="93"/>
      <c r="AB26" s="65">
        <f t="shared" si="1"/>
        <v>0</v>
      </c>
      <c r="AC26" s="93"/>
      <c r="AD26" s="93"/>
      <c r="AE26" s="93"/>
      <c r="AF26" s="93"/>
      <c r="AG26" s="93"/>
      <c r="AH26" s="93">
        <f t="shared" si="6"/>
        <v>0</v>
      </c>
      <c r="AI26" s="93"/>
      <c r="AJ26" s="65">
        <f t="shared" si="2"/>
        <v>0</v>
      </c>
      <c r="AK26" s="65">
        <f t="shared" si="3"/>
        <v>0</v>
      </c>
      <c r="AL26" s="65">
        <f t="shared" si="7"/>
        <v>0</v>
      </c>
      <c r="AM26" s="66">
        <f t="shared" si="4"/>
        <v>0</v>
      </c>
    </row>
    <row r="27" spans="1:39" ht="15" customHeight="1" x14ac:dyDescent="0.25">
      <c r="A27" s="123" t="s">
        <v>132</v>
      </c>
      <c r="B27" s="90" t="s">
        <v>162</v>
      </c>
      <c r="C27" s="127" t="s">
        <v>69</v>
      </c>
      <c r="D27" s="119" t="s">
        <v>163</v>
      </c>
      <c r="E27" s="119" t="s">
        <v>164</v>
      </c>
      <c r="F27" s="120" t="s">
        <v>173</v>
      </c>
      <c r="G27" s="119" t="s">
        <v>170</v>
      </c>
      <c r="H27" s="119" t="s">
        <v>174</v>
      </c>
      <c r="I27" s="119" t="s">
        <v>150</v>
      </c>
      <c r="J27" s="118">
        <v>2008</v>
      </c>
      <c r="K27" s="121" t="s">
        <v>175</v>
      </c>
      <c r="L27" s="122">
        <v>1</v>
      </c>
      <c r="M27" s="119" t="s">
        <v>72</v>
      </c>
      <c r="N27" s="92">
        <v>0</v>
      </c>
      <c r="O27" s="92">
        <v>1</v>
      </c>
      <c r="P27" s="93"/>
      <c r="Q27" s="93"/>
      <c r="R27" s="93"/>
      <c r="S27" s="93"/>
      <c r="T27" s="93"/>
      <c r="U27" s="89"/>
      <c r="V27" s="101">
        <f t="shared" si="5"/>
        <v>0</v>
      </c>
      <c r="W27" s="93"/>
      <c r="X27" s="93"/>
      <c r="Y27" s="93"/>
      <c r="Z27" s="93"/>
      <c r="AA27" s="93"/>
      <c r="AB27" s="65">
        <f t="shared" si="1"/>
        <v>0</v>
      </c>
      <c r="AC27" s="93"/>
      <c r="AD27" s="93"/>
      <c r="AE27" s="93"/>
      <c r="AF27" s="93"/>
      <c r="AG27" s="93"/>
      <c r="AH27" s="93">
        <f t="shared" si="6"/>
        <v>0</v>
      </c>
      <c r="AI27" s="93"/>
      <c r="AJ27" s="65">
        <f t="shared" si="2"/>
        <v>0</v>
      </c>
      <c r="AK27" s="65">
        <f t="shared" si="3"/>
        <v>0</v>
      </c>
      <c r="AL27" s="65">
        <f t="shared" si="7"/>
        <v>0</v>
      </c>
      <c r="AM27" s="66">
        <f t="shared" si="4"/>
        <v>0</v>
      </c>
    </row>
    <row r="28" spans="1:39" ht="15" customHeight="1" x14ac:dyDescent="0.25">
      <c r="A28" s="123" t="s">
        <v>132</v>
      </c>
      <c r="B28" s="90" t="s">
        <v>162</v>
      </c>
      <c r="C28" s="127" t="s">
        <v>69</v>
      </c>
      <c r="D28" s="119" t="s">
        <v>163</v>
      </c>
      <c r="E28" s="119" t="s">
        <v>164</v>
      </c>
      <c r="F28" s="120" t="s">
        <v>169</v>
      </c>
      <c r="G28" s="119" t="s">
        <v>170</v>
      </c>
      <c r="H28" s="119" t="s">
        <v>176</v>
      </c>
      <c r="I28" s="119" t="s">
        <v>150</v>
      </c>
      <c r="J28" s="118">
        <v>2008</v>
      </c>
      <c r="K28" s="121" t="s">
        <v>177</v>
      </c>
      <c r="L28" s="122">
        <v>1</v>
      </c>
      <c r="M28" s="119" t="s">
        <v>72</v>
      </c>
      <c r="N28" s="92">
        <v>0</v>
      </c>
      <c r="O28" s="92">
        <v>1</v>
      </c>
      <c r="P28" s="93"/>
      <c r="Q28" s="93"/>
      <c r="R28" s="93"/>
      <c r="S28" s="93"/>
      <c r="T28" s="93"/>
      <c r="U28" s="89"/>
      <c r="V28" s="101">
        <f t="shared" si="5"/>
        <v>0</v>
      </c>
      <c r="W28" s="93"/>
      <c r="X28" s="93"/>
      <c r="Y28" s="93"/>
      <c r="Z28" s="93"/>
      <c r="AA28" s="93"/>
      <c r="AB28" s="65">
        <f t="shared" si="1"/>
        <v>0</v>
      </c>
      <c r="AC28" s="93"/>
      <c r="AD28" s="93"/>
      <c r="AE28" s="93"/>
      <c r="AF28" s="93"/>
      <c r="AG28" s="93"/>
      <c r="AH28" s="93">
        <f t="shared" si="6"/>
        <v>0</v>
      </c>
      <c r="AI28" s="93"/>
      <c r="AJ28" s="65">
        <f t="shared" si="2"/>
        <v>0</v>
      </c>
      <c r="AK28" s="65">
        <f t="shared" si="3"/>
        <v>0</v>
      </c>
      <c r="AL28" s="65">
        <f t="shared" si="7"/>
        <v>0</v>
      </c>
      <c r="AM28" s="66">
        <f t="shared" si="4"/>
        <v>0</v>
      </c>
    </row>
    <row r="29" spans="1:39" ht="15" customHeight="1" x14ac:dyDescent="0.25">
      <c r="A29" s="123" t="s">
        <v>132</v>
      </c>
      <c r="B29" s="90" t="s">
        <v>162</v>
      </c>
      <c r="C29" s="127" t="s">
        <v>69</v>
      </c>
      <c r="D29" s="119" t="s">
        <v>163</v>
      </c>
      <c r="E29" s="119" t="s">
        <v>164</v>
      </c>
      <c r="F29" s="120" t="s">
        <v>173</v>
      </c>
      <c r="G29" s="119" t="s">
        <v>170</v>
      </c>
      <c r="H29" s="119" t="s">
        <v>174</v>
      </c>
      <c r="I29" s="119" t="s">
        <v>150</v>
      </c>
      <c r="J29" s="118">
        <v>2008</v>
      </c>
      <c r="K29" s="121" t="s">
        <v>175</v>
      </c>
      <c r="L29" s="122">
        <v>1</v>
      </c>
      <c r="M29" s="119" t="s">
        <v>72</v>
      </c>
      <c r="N29" s="92">
        <v>0</v>
      </c>
      <c r="O29" s="92">
        <v>1</v>
      </c>
      <c r="P29" s="93"/>
      <c r="Q29" s="93"/>
      <c r="R29" s="93"/>
      <c r="S29" s="93"/>
      <c r="T29" s="93"/>
      <c r="U29" s="89"/>
      <c r="V29" s="101">
        <f t="shared" si="5"/>
        <v>0</v>
      </c>
      <c r="W29" s="93"/>
      <c r="X29" s="93"/>
      <c r="Y29" s="93"/>
      <c r="Z29" s="93"/>
      <c r="AA29" s="93"/>
      <c r="AB29" s="65">
        <f t="shared" si="1"/>
        <v>0</v>
      </c>
      <c r="AC29" s="93"/>
      <c r="AD29" s="93"/>
      <c r="AE29" s="93"/>
      <c r="AF29" s="93"/>
      <c r="AG29" s="93"/>
      <c r="AH29" s="93">
        <f t="shared" si="6"/>
        <v>0</v>
      </c>
      <c r="AI29" s="93"/>
      <c r="AJ29" s="65">
        <f t="shared" si="2"/>
        <v>0</v>
      </c>
      <c r="AK29" s="65">
        <f t="shared" si="3"/>
        <v>0</v>
      </c>
      <c r="AL29" s="65">
        <f t="shared" si="7"/>
        <v>0</v>
      </c>
      <c r="AM29" s="66">
        <f t="shared" si="4"/>
        <v>0</v>
      </c>
    </row>
    <row r="30" spans="1:39" ht="15" customHeight="1" x14ac:dyDescent="0.25">
      <c r="A30" s="123" t="s">
        <v>132</v>
      </c>
      <c r="B30" s="90" t="s">
        <v>162</v>
      </c>
      <c r="C30" s="127" t="s">
        <v>69</v>
      </c>
      <c r="D30" s="119" t="s">
        <v>163</v>
      </c>
      <c r="E30" s="119" t="s">
        <v>164</v>
      </c>
      <c r="F30" s="120" t="s">
        <v>169</v>
      </c>
      <c r="G30" s="119" t="s">
        <v>170</v>
      </c>
      <c r="H30" s="119" t="s">
        <v>171</v>
      </c>
      <c r="I30" s="119" t="s">
        <v>150</v>
      </c>
      <c r="J30" s="118">
        <v>2008</v>
      </c>
      <c r="K30" s="121" t="s">
        <v>172</v>
      </c>
      <c r="L30" s="122">
        <v>1</v>
      </c>
      <c r="M30" s="119" t="s">
        <v>72</v>
      </c>
      <c r="N30" s="92">
        <v>0</v>
      </c>
      <c r="O30" s="92">
        <v>1</v>
      </c>
      <c r="P30" s="93"/>
      <c r="Q30" s="93"/>
      <c r="R30" s="93"/>
      <c r="S30" s="93"/>
      <c r="T30" s="93"/>
      <c r="U30" s="89"/>
      <c r="V30" s="101">
        <f t="shared" si="5"/>
        <v>0</v>
      </c>
      <c r="W30" s="93"/>
      <c r="X30" s="93"/>
      <c r="Y30" s="93"/>
      <c r="Z30" s="93"/>
      <c r="AA30" s="93"/>
      <c r="AB30" s="65">
        <f t="shared" si="1"/>
        <v>0</v>
      </c>
      <c r="AC30" s="93"/>
      <c r="AD30" s="93"/>
      <c r="AE30" s="93"/>
      <c r="AF30" s="93"/>
      <c r="AG30" s="93"/>
      <c r="AH30" s="93">
        <f t="shared" si="6"/>
        <v>0</v>
      </c>
      <c r="AI30" s="93"/>
      <c r="AJ30" s="65">
        <f t="shared" si="2"/>
        <v>0</v>
      </c>
      <c r="AK30" s="65">
        <f t="shared" si="3"/>
        <v>0</v>
      </c>
      <c r="AL30" s="65">
        <f t="shared" si="7"/>
        <v>0</v>
      </c>
      <c r="AM30" s="66">
        <f t="shared" si="4"/>
        <v>0</v>
      </c>
    </row>
    <row r="31" spans="1:39" ht="15" customHeight="1" x14ac:dyDescent="0.25">
      <c r="A31" s="123" t="s">
        <v>132</v>
      </c>
      <c r="B31" s="90" t="s">
        <v>162</v>
      </c>
      <c r="C31" s="127" t="s">
        <v>69</v>
      </c>
      <c r="D31" s="119" t="s">
        <v>163</v>
      </c>
      <c r="E31" s="119" t="s">
        <v>164</v>
      </c>
      <c r="F31" s="120" t="s">
        <v>165</v>
      </c>
      <c r="G31" s="119" t="s">
        <v>166</v>
      </c>
      <c r="H31" s="119" t="s">
        <v>167</v>
      </c>
      <c r="I31" s="119" t="s">
        <v>150</v>
      </c>
      <c r="J31" s="118">
        <v>2022</v>
      </c>
      <c r="K31" s="121" t="s">
        <v>168</v>
      </c>
      <c r="L31" s="122">
        <v>1</v>
      </c>
      <c r="M31" s="119" t="s">
        <v>72</v>
      </c>
      <c r="N31" s="92">
        <v>0</v>
      </c>
      <c r="O31" s="92">
        <v>1</v>
      </c>
      <c r="P31" s="93"/>
      <c r="Q31" s="93"/>
      <c r="R31" s="93"/>
      <c r="S31" s="93"/>
      <c r="T31" s="93"/>
      <c r="U31" s="89"/>
      <c r="V31" s="101">
        <f t="shared" si="5"/>
        <v>0</v>
      </c>
      <c r="W31" s="93"/>
      <c r="X31" s="93"/>
      <c r="Y31" s="93"/>
      <c r="Z31" s="93"/>
      <c r="AA31" s="93"/>
      <c r="AB31" s="65">
        <f t="shared" si="1"/>
        <v>0</v>
      </c>
      <c r="AC31" s="93"/>
      <c r="AD31" s="93"/>
      <c r="AE31" s="93"/>
      <c r="AF31" s="93"/>
      <c r="AG31" s="93"/>
      <c r="AH31" s="93">
        <f t="shared" si="6"/>
        <v>0</v>
      </c>
      <c r="AI31" s="93"/>
      <c r="AJ31" s="65">
        <f t="shared" si="2"/>
        <v>0</v>
      </c>
      <c r="AK31" s="65">
        <f t="shared" si="3"/>
        <v>0</v>
      </c>
      <c r="AL31" s="65">
        <f t="shared" si="7"/>
        <v>0</v>
      </c>
      <c r="AM31" s="66">
        <f t="shared" si="4"/>
        <v>0</v>
      </c>
    </row>
    <row r="32" spans="1:39" ht="15" customHeight="1" x14ac:dyDescent="0.25">
      <c r="A32" s="123" t="s">
        <v>132</v>
      </c>
      <c r="B32" s="90" t="s">
        <v>162</v>
      </c>
      <c r="C32" s="127" t="s">
        <v>69</v>
      </c>
      <c r="D32" s="119" t="s">
        <v>163</v>
      </c>
      <c r="E32" s="119" t="s">
        <v>164</v>
      </c>
      <c r="F32" s="120" t="s">
        <v>169</v>
      </c>
      <c r="G32" s="119" t="s">
        <v>170</v>
      </c>
      <c r="H32" s="119" t="s">
        <v>176</v>
      </c>
      <c r="I32" s="119" t="s">
        <v>150</v>
      </c>
      <c r="J32" s="118">
        <v>2008</v>
      </c>
      <c r="K32" s="121" t="s">
        <v>177</v>
      </c>
      <c r="L32" s="122">
        <v>1</v>
      </c>
      <c r="M32" s="119" t="s">
        <v>72</v>
      </c>
      <c r="N32" s="92">
        <v>0</v>
      </c>
      <c r="O32" s="92">
        <v>1</v>
      </c>
      <c r="P32" s="93"/>
      <c r="Q32" s="93"/>
      <c r="R32" s="93"/>
      <c r="S32" s="93"/>
      <c r="T32" s="93"/>
      <c r="U32" s="89"/>
      <c r="V32" s="101">
        <f t="shared" si="5"/>
        <v>0</v>
      </c>
      <c r="W32" s="93"/>
      <c r="X32" s="93"/>
      <c r="Y32" s="93"/>
      <c r="Z32" s="93"/>
      <c r="AA32" s="93"/>
      <c r="AB32" s="65">
        <f t="shared" si="1"/>
        <v>0</v>
      </c>
      <c r="AC32" s="93"/>
      <c r="AD32" s="93"/>
      <c r="AE32" s="93"/>
      <c r="AF32" s="93"/>
      <c r="AG32" s="93"/>
      <c r="AH32" s="93">
        <f t="shared" si="6"/>
        <v>0</v>
      </c>
      <c r="AI32" s="93"/>
      <c r="AJ32" s="65">
        <f t="shared" si="2"/>
        <v>0</v>
      </c>
      <c r="AK32" s="65">
        <f t="shared" si="3"/>
        <v>0</v>
      </c>
      <c r="AL32" s="65">
        <f t="shared" si="7"/>
        <v>0</v>
      </c>
      <c r="AM32" s="66">
        <f t="shared" si="4"/>
        <v>0</v>
      </c>
    </row>
    <row r="33" spans="1:39" ht="15" customHeight="1" x14ac:dyDescent="0.25">
      <c r="A33" s="123" t="s">
        <v>132</v>
      </c>
      <c r="B33" s="90" t="s">
        <v>178</v>
      </c>
      <c r="C33" s="127" t="s">
        <v>69</v>
      </c>
      <c r="D33" s="119" t="s">
        <v>179</v>
      </c>
      <c r="E33" s="119" t="s">
        <v>152</v>
      </c>
      <c r="F33" s="120" t="s">
        <v>180</v>
      </c>
      <c r="G33" s="119" t="s">
        <v>181</v>
      </c>
      <c r="H33" s="119" t="s">
        <v>182</v>
      </c>
      <c r="I33" s="119" t="s">
        <v>150</v>
      </c>
      <c r="J33" s="118">
        <v>2024</v>
      </c>
      <c r="K33" s="121" t="s">
        <v>183</v>
      </c>
      <c r="L33" s="122">
        <v>1</v>
      </c>
      <c r="M33" s="119" t="s">
        <v>72</v>
      </c>
      <c r="N33" s="92">
        <v>0</v>
      </c>
      <c r="O33" s="92">
        <v>1</v>
      </c>
      <c r="P33" s="93"/>
      <c r="Q33" s="93"/>
      <c r="R33" s="93"/>
      <c r="S33" s="93"/>
      <c r="T33" s="93"/>
      <c r="U33" s="89"/>
      <c r="V33" s="101">
        <f t="shared" si="5"/>
        <v>0</v>
      </c>
      <c r="W33" s="93"/>
      <c r="X33" s="93"/>
      <c r="Y33" s="93"/>
      <c r="Z33" s="93"/>
      <c r="AA33" s="93"/>
      <c r="AB33" s="65">
        <f t="shared" si="1"/>
        <v>0</v>
      </c>
      <c r="AC33" s="93"/>
      <c r="AD33" s="93"/>
      <c r="AE33" s="93"/>
      <c r="AF33" s="93"/>
      <c r="AG33" s="93"/>
      <c r="AH33" s="93">
        <f t="shared" si="6"/>
        <v>0</v>
      </c>
      <c r="AI33" s="93"/>
      <c r="AJ33" s="65">
        <f t="shared" si="2"/>
        <v>0</v>
      </c>
      <c r="AK33" s="65">
        <f t="shared" si="3"/>
        <v>0</v>
      </c>
      <c r="AL33" s="65">
        <f t="shared" si="7"/>
        <v>0</v>
      </c>
      <c r="AM33" s="66">
        <f t="shared" si="4"/>
        <v>0</v>
      </c>
    </row>
    <row r="34" spans="1:39" ht="15" customHeight="1" x14ac:dyDescent="0.25">
      <c r="A34" s="123" t="s">
        <v>132</v>
      </c>
      <c r="B34" s="90" t="s">
        <v>184</v>
      </c>
      <c r="C34" s="127" t="s">
        <v>69</v>
      </c>
      <c r="D34" s="119" t="s">
        <v>185</v>
      </c>
      <c r="E34" s="119" t="s">
        <v>186</v>
      </c>
      <c r="F34" s="120" t="s">
        <v>187</v>
      </c>
      <c r="G34" s="119" t="s">
        <v>188</v>
      </c>
      <c r="H34" s="119" t="s">
        <v>189</v>
      </c>
      <c r="I34" s="119" t="s">
        <v>150</v>
      </c>
      <c r="J34" s="118">
        <v>2022</v>
      </c>
      <c r="K34" s="121" t="s">
        <v>190</v>
      </c>
      <c r="L34" s="122">
        <v>1</v>
      </c>
      <c r="M34" s="119" t="s">
        <v>72</v>
      </c>
      <c r="N34" s="92">
        <v>0</v>
      </c>
      <c r="O34" s="92">
        <v>1</v>
      </c>
      <c r="P34" s="93"/>
      <c r="Q34" s="93"/>
      <c r="R34" s="93"/>
      <c r="S34" s="93"/>
      <c r="T34" s="93"/>
      <c r="U34" s="89"/>
      <c r="V34" s="101">
        <f t="shared" si="5"/>
        <v>0</v>
      </c>
      <c r="W34" s="93"/>
      <c r="X34" s="93"/>
      <c r="Y34" s="93"/>
      <c r="Z34" s="93"/>
      <c r="AA34" s="93"/>
      <c r="AB34" s="65">
        <f t="shared" si="1"/>
        <v>0</v>
      </c>
      <c r="AC34" s="93"/>
      <c r="AD34" s="93"/>
      <c r="AE34" s="93"/>
      <c r="AF34" s="93"/>
      <c r="AG34" s="93"/>
      <c r="AH34" s="93">
        <f t="shared" si="6"/>
        <v>0</v>
      </c>
      <c r="AI34" s="93"/>
      <c r="AJ34" s="65">
        <f t="shared" si="2"/>
        <v>0</v>
      </c>
      <c r="AK34" s="65">
        <f t="shared" si="3"/>
        <v>0</v>
      </c>
      <c r="AL34" s="65">
        <f t="shared" si="7"/>
        <v>0</v>
      </c>
      <c r="AM34" s="66">
        <f t="shared" si="4"/>
        <v>0</v>
      </c>
    </row>
    <row r="35" spans="1:39" ht="15" customHeight="1" x14ac:dyDescent="0.25">
      <c r="A35" s="123" t="s">
        <v>132</v>
      </c>
      <c r="B35" s="90" t="s">
        <v>191</v>
      </c>
      <c r="C35" s="127" t="s">
        <v>69</v>
      </c>
      <c r="D35" s="119" t="s">
        <v>192</v>
      </c>
      <c r="E35" s="119" t="s">
        <v>186</v>
      </c>
      <c r="F35" s="120" t="s">
        <v>193</v>
      </c>
      <c r="G35" s="119" t="s">
        <v>194</v>
      </c>
      <c r="H35" s="119" t="s">
        <v>195</v>
      </c>
      <c r="I35" s="119" t="s">
        <v>150</v>
      </c>
      <c r="J35" s="118">
        <v>2022</v>
      </c>
      <c r="K35" s="121" t="s">
        <v>196</v>
      </c>
      <c r="L35" s="122">
        <v>1</v>
      </c>
      <c r="M35" s="119" t="s">
        <v>72</v>
      </c>
      <c r="N35" s="92">
        <v>0</v>
      </c>
      <c r="O35" s="92">
        <v>1</v>
      </c>
      <c r="P35" s="93"/>
      <c r="Q35" s="93"/>
      <c r="R35" s="93"/>
      <c r="S35" s="93"/>
      <c r="T35" s="93"/>
      <c r="U35" s="89"/>
      <c r="V35" s="101">
        <f t="shared" si="5"/>
        <v>0</v>
      </c>
      <c r="W35" s="93"/>
      <c r="X35" s="93"/>
      <c r="Y35" s="93"/>
      <c r="Z35" s="93"/>
      <c r="AA35" s="93"/>
      <c r="AB35" s="65">
        <f t="shared" si="1"/>
        <v>0</v>
      </c>
      <c r="AC35" s="93"/>
      <c r="AD35" s="93"/>
      <c r="AE35" s="93"/>
      <c r="AF35" s="93"/>
      <c r="AG35" s="93"/>
      <c r="AH35" s="93">
        <f t="shared" si="6"/>
        <v>0</v>
      </c>
      <c r="AI35" s="93"/>
      <c r="AJ35" s="65">
        <f t="shared" si="2"/>
        <v>0</v>
      </c>
      <c r="AK35" s="65">
        <f t="shared" si="3"/>
        <v>0</v>
      </c>
      <c r="AL35" s="65">
        <f t="shared" si="7"/>
        <v>0</v>
      </c>
      <c r="AM35" s="66">
        <f t="shared" si="4"/>
        <v>0</v>
      </c>
    </row>
    <row r="36" spans="1:39" ht="15" customHeight="1" x14ac:dyDescent="0.25">
      <c r="A36" s="123" t="s">
        <v>132</v>
      </c>
      <c r="B36" s="90" t="s">
        <v>197</v>
      </c>
      <c r="C36" s="127" t="s">
        <v>69</v>
      </c>
      <c r="D36" s="119" t="s">
        <v>198</v>
      </c>
      <c r="E36" s="119" t="s">
        <v>199</v>
      </c>
      <c r="F36" s="120" t="s">
        <v>200</v>
      </c>
      <c r="G36" s="119" t="s">
        <v>201</v>
      </c>
      <c r="H36" s="119" t="s">
        <v>70</v>
      </c>
      <c r="I36" s="119" t="s">
        <v>108</v>
      </c>
      <c r="J36" s="118">
        <v>2022</v>
      </c>
      <c r="K36" s="121" t="s">
        <v>70</v>
      </c>
      <c r="L36" s="122">
        <v>1</v>
      </c>
      <c r="M36" s="119" t="s">
        <v>72</v>
      </c>
      <c r="N36" s="92">
        <v>0</v>
      </c>
      <c r="O36" s="92">
        <v>1</v>
      </c>
      <c r="P36" s="93"/>
      <c r="Q36" s="93"/>
      <c r="R36" s="93"/>
      <c r="S36" s="93"/>
      <c r="T36" s="93"/>
      <c r="U36" s="89"/>
      <c r="V36" s="101">
        <f t="shared" si="5"/>
        <v>0</v>
      </c>
      <c r="W36" s="93"/>
      <c r="X36" s="93"/>
      <c r="Y36" s="93"/>
      <c r="Z36" s="93"/>
      <c r="AA36" s="93"/>
      <c r="AB36" s="65">
        <f t="shared" si="1"/>
        <v>0</v>
      </c>
      <c r="AC36" s="93"/>
      <c r="AD36" s="93"/>
      <c r="AE36" s="93"/>
      <c r="AF36" s="93"/>
      <c r="AG36" s="93"/>
      <c r="AH36" s="93">
        <f t="shared" si="6"/>
        <v>0</v>
      </c>
      <c r="AI36" s="93"/>
      <c r="AJ36" s="65">
        <f t="shared" si="2"/>
        <v>0</v>
      </c>
      <c r="AK36" s="65">
        <f t="shared" si="3"/>
        <v>0</v>
      </c>
      <c r="AL36" s="65">
        <f t="shared" si="7"/>
        <v>0</v>
      </c>
      <c r="AM36" s="66">
        <f t="shared" si="4"/>
        <v>0</v>
      </c>
    </row>
    <row r="37" spans="1:39" ht="15" customHeight="1" x14ac:dyDescent="0.25">
      <c r="A37" s="123" t="s">
        <v>132</v>
      </c>
      <c r="B37" s="90" t="s">
        <v>202</v>
      </c>
      <c r="C37" s="127" t="s">
        <v>69</v>
      </c>
      <c r="D37" s="119" t="s">
        <v>203</v>
      </c>
      <c r="E37" s="119" t="s">
        <v>204</v>
      </c>
      <c r="F37" s="120" t="s">
        <v>103</v>
      </c>
      <c r="G37" s="119" t="s">
        <v>205</v>
      </c>
      <c r="H37" s="119" t="s">
        <v>70</v>
      </c>
      <c r="I37" s="119" t="s">
        <v>143</v>
      </c>
      <c r="J37" s="118">
        <v>2014</v>
      </c>
      <c r="K37" s="121" t="s">
        <v>70</v>
      </c>
      <c r="L37" s="122">
        <v>1</v>
      </c>
      <c r="M37" s="119" t="s">
        <v>72</v>
      </c>
      <c r="N37" s="92">
        <v>0</v>
      </c>
      <c r="O37" s="92">
        <v>1</v>
      </c>
      <c r="P37" s="93"/>
      <c r="Q37" s="93"/>
      <c r="R37" s="93"/>
      <c r="S37" s="93"/>
      <c r="T37" s="93"/>
      <c r="U37" s="89"/>
      <c r="V37" s="101">
        <f t="shared" si="5"/>
        <v>0</v>
      </c>
      <c r="W37" s="93"/>
      <c r="X37" s="93"/>
      <c r="Y37" s="93"/>
      <c r="Z37" s="93"/>
      <c r="AA37" s="93"/>
      <c r="AB37" s="65">
        <f t="shared" si="1"/>
        <v>0</v>
      </c>
      <c r="AC37" s="93"/>
      <c r="AD37" s="93"/>
      <c r="AE37" s="93"/>
      <c r="AF37" s="93"/>
      <c r="AG37" s="93"/>
      <c r="AH37" s="93">
        <f t="shared" si="6"/>
        <v>0</v>
      </c>
      <c r="AI37" s="93"/>
      <c r="AJ37" s="65">
        <f t="shared" si="2"/>
        <v>0</v>
      </c>
      <c r="AK37" s="65">
        <f t="shared" si="3"/>
        <v>0</v>
      </c>
      <c r="AL37" s="65">
        <f t="shared" si="7"/>
        <v>0</v>
      </c>
      <c r="AM37" s="66">
        <f t="shared" si="4"/>
        <v>0</v>
      </c>
    </row>
    <row r="38" spans="1:39" ht="15" customHeight="1" x14ac:dyDescent="0.25">
      <c r="A38" s="123" t="s">
        <v>206</v>
      </c>
      <c r="B38" s="90" t="s">
        <v>207</v>
      </c>
      <c r="C38" s="127" t="s">
        <v>69</v>
      </c>
      <c r="D38" s="119" t="s">
        <v>208</v>
      </c>
      <c r="E38" s="119" t="s">
        <v>70</v>
      </c>
      <c r="F38" s="120" t="s">
        <v>70</v>
      </c>
      <c r="G38" s="119" t="s">
        <v>70</v>
      </c>
      <c r="H38" s="119" t="s">
        <v>70</v>
      </c>
      <c r="I38" s="119" t="s">
        <v>83</v>
      </c>
      <c r="J38" s="118">
        <v>0</v>
      </c>
      <c r="K38" s="121" t="s">
        <v>209</v>
      </c>
      <c r="L38" s="122">
        <v>4143</v>
      </c>
      <c r="M38" s="119" t="s">
        <v>85</v>
      </c>
      <c r="N38" s="92">
        <v>0</v>
      </c>
      <c r="O38" s="92">
        <v>1</v>
      </c>
      <c r="P38" s="93"/>
      <c r="Q38" s="93"/>
      <c r="R38" s="93"/>
      <c r="S38" s="93"/>
      <c r="T38" s="93"/>
      <c r="U38" s="89"/>
      <c r="V38" s="101">
        <f t="shared" si="5"/>
        <v>0</v>
      </c>
      <c r="W38" s="93"/>
      <c r="X38" s="93"/>
      <c r="Y38" s="93"/>
      <c r="Z38" s="93"/>
      <c r="AA38" s="93"/>
      <c r="AB38" s="65">
        <f t="shared" ref="AB38:AB69" si="8">L38*(100%+$AB$2)*SUM(W38:AA38)</f>
        <v>0</v>
      </c>
      <c r="AC38" s="93"/>
      <c r="AD38" s="93"/>
      <c r="AE38" s="93"/>
      <c r="AF38" s="93"/>
      <c r="AG38" s="93"/>
      <c r="AH38" s="93">
        <f t="shared" si="6"/>
        <v>0</v>
      </c>
      <c r="AI38" s="93"/>
      <c r="AJ38" s="65">
        <f t="shared" ref="AJ38:AJ69" si="9">L38*(100%+$AJ$2)*SUM(AC38:AG38)</f>
        <v>0</v>
      </c>
      <c r="AK38" s="65">
        <f t="shared" ref="AK38:AK69" si="10">(V38*$AK$2)+AB38+AJ38</f>
        <v>0</v>
      </c>
      <c r="AL38" s="65">
        <f t="shared" si="7"/>
        <v>0</v>
      </c>
      <c r="AM38" s="66">
        <f t="shared" ref="AM38:AM69" si="11">SUM(AK38:AL38)</f>
        <v>0</v>
      </c>
    </row>
    <row r="39" spans="1:39" ht="15" customHeight="1" x14ac:dyDescent="0.25">
      <c r="A39" s="123" t="s">
        <v>206</v>
      </c>
      <c r="B39" s="90" t="s">
        <v>210</v>
      </c>
      <c r="C39" s="127" t="s">
        <v>69</v>
      </c>
      <c r="D39" s="119" t="s">
        <v>211</v>
      </c>
      <c r="E39" s="119" t="s">
        <v>103</v>
      </c>
      <c r="F39" s="120" t="s">
        <v>103</v>
      </c>
      <c r="G39" s="119" t="s">
        <v>212</v>
      </c>
      <c r="H39" s="119" t="s">
        <v>70</v>
      </c>
      <c r="I39" s="119" t="s">
        <v>108</v>
      </c>
      <c r="J39" s="118">
        <v>2022</v>
      </c>
      <c r="K39" s="121" t="s">
        <v>213</v>
      </c>
      <c r="L39" s="122">
        <v>1</v>
      </c>
      <c r="M39" s="119" t="s">
        <v>100</v>
      </c>
      <c r="N39" s="92">
        <v>0</v>
      </c>
      <c r="O39" s="92">
        <v>1</v>
      </c>
      <c r="P39" s="93"/>
      <c r="Q39" s="93"/>
      <c r="R39" s="93"/>
      <c r="S39" s="93"/>
      <c r="T39" s="93"/>
      <c r="U39" s="89"/>
      <c r="V39" s="101">
        <f t="shared" si="5"/>
        <v>0</v>
      </c>
      <c r="W39" s="93"/>
      <c r="X39" s="93"/>
      <c r="Y39" s="93"/>
      <c r="Z39" s="93"/>
      <c r="AA39" s="93"/>
      <c r="AB39" s="65">
        <f t="shared" si="8"/>
        <v>0</v>
      </c>
      <c r="AC39" s="93"/>
      <c r="AD39" s="93"/>
      <c r="AE39" s="93"/>
      <c r="AF39" s="93"/>
      <c r="AG39" s="93"/>
      <c r="AH39" s="93">
        <f t="shared" si="6"/>
        <v>0</v>
      </c>
      <c r="AI39" s="93"/>
      <c r="AJ39" s="65">
        <f t="shared" si="9"/>
        <v>0</v>
      </c>
      <c r="AK39" s="65">
        <f t="shared" si="10"/>
        <v>0</v>
      </c>
      <c r="AL39" s="65">
        <f t="shared" si="7"/>
        <v>0</v>
      </c>
      <c r="AM39" s="66">
        <f t="shared" si="11"/>
        <v>0</v>
      </c>
    </row>
    <row r="40" spans="1:39" ht="15" customHeight="1" x14ac:dyDescent="0.25">
      <c r="A40" s="123" t="s">
        <v>206</v>
      </c>
      <c r="B40" s="90" t="s">
        <v>214</v>
      </c>
      <c r="C40" s="127" t="s">
        <v>69</v>
      </c>
      <c r="D40" s="119" t="s">
        <v>215</v>
      </c>
      <c r="E40" s="119" t="s">
        <v>141</v>
      </c>
      <c r="F40" s="120" t="s">
        <v>216</v>
      </c>
      <c r="G40" s="119" t="s">
        <v>70</v>
      </c>
      <c r="H40" s="119" t="s">
        <v>70</v>
      </c>
      <c r="I40" s="119" t="s">
        <v>108</v>
      </c>
      <c r="J40" s="118">
        <v>2022</v>
      </c>
      <c r="K40" s="121" t="s">
        <v>70</v>
      </c>
      <c r="L40" s="122">
        <v>14</v>
      </c>
      <c r="M40" s="119" t="s">
        <v>72</v>
      </c>
      <c r="N40" s="92">
        <v>0</v>
      </c>
      <c r="O40" s="92">
        <v>1</v>
      </c>
      <c r="P40" s="93"/>
      <c r="Q40" s="93"/>
      <c r="R40" s="93"/>
      <c r="S40" s="93"/>
      <c r="T40" s="93"/>
      <c r="U40" s="89"/>
      <c r="V40" s="101">
        <f t="shared" si="5"/>
        <v>0</v>
      </c>
      <c r="W40" s="93"/>
      <c r="X40" s="93"/>
      <c r="Y40" s="93"/>
      <c r="Z40" s="93"/>
      <c r="AA40" s="93"/>
      <c r="AB40" s="65">
        <f t="shared" si="8"/>
        <v>0</v>
      </c>
      <c r="AC40" s="93"/>
      <c r="AD40" s="93"/>
      <c r="AE40" s="93"/>
      <c r="AF40" s="93"/>
      <c r="AG40" s="93"/>
      <c r="AH40" s="93">
        <f t="shared" si="6"/>
        <v>0</v>
      </c>
      <c r="AI40" s="93"/>
      <c r="AJ40" s="65">
        <f t="shared" si="9"/>
        <v>0</v>
      </c>
      <c r="AK40" s="65">
        <f t="shared" si="10"/>
        <v>0</v>
      </c>
      <c r="AL40" s="65">
        <f t="shared" si="7"/>
        <v>0</v>
      </c>
      <c r="AM40" s="66">
        <f t="shared" si="11"/>
        <v>0</v>
      </c>
    </row>
    <row r="41" spans="1:39" ht="15" customHeight="1" x14ac:dyDescent="0.25">
      <c r="A41" s="123" t="s">
        <v>206</v>
      </c>
      <c r="B41" s="90" t="s">
        <v>214</v>
      </c>
      <c r="C41" s="127" t="s">
        <v>69</v>
      </c>
      <c r="D41" s="119" t="s">
        <v>215</v>
      </c>
      <c r="E41" s="119" t="s">
        <v>217</v>
      </c>
      <c r="F41" s="120" t="s">
        <v>218</v>
      </c>
      <c r="G41" s="119" t="s">
        <v>70</v>
      </c>
      <c r="H41" s="119" t="s">
        <v>70</v>
      </c>
      <c r="I41" s="119" t="s">
        <v>143</v>
      </c>
      <c r="J41" s="118">
        <v>2022</v>
      </c>
      <c r="K41" s="121" t="s">
        <v>70</v>
      </c>
      <c r="L41" s="122">
        <v>1</v>
      </c>
      <c r="M41" s="119" t="s">
        <v>72</v>
      </c>
      <c r="N41" s="92">
        <v>0</v>
      </c>
      <c r="O41" s="92">
        <v>1</v>
      </c>
      <c r="P41" s="93"/>
      <c r="Q41" s="93"/>
      <c r="R41" s="93"/>
      <c r="S41" s="93"/>
      <c r="T41" s="93"/>
      <c r="U41" s="89"/>
      <c r="V41" s="101">
        <f t="shared" si="5"/>
        <v>0</v>
      </c>
      <c r="W41" s="93"/>
      <c r="X41" s="93"/>
      <c r="Y41" s="93"/>
      <c r="Z41" s="93"/>
      <c r="AA41" s="93"/>
      <c r="AB41" s="65">
        <f t="shared" si="8"/>
        <v>0</v>
      </c>
      <c r="AC41" s="93"/>
      <c r="AD41" s="93"/>
      <c r="AE41" s="93"/>
      <c r="AF41" s="93"/>
      <c r="AG41" s="93"/>
      <c r="AH41" s="93">
        <f t="shared" si="6"/>
        <v>0</v>
      </c>
      <c r="AI41" s="93"/>
      <c r="AJ41" s="65">
        <f t="shared" si="9"/>
        <v>0</v>
      </c>
      <c r="AK41" s="65">
        <f t="shared" si="10"/>
        <v>0</v>
      </c>
      <c r="AL41" s="65">
        <f t="shared" si="7"/>
        <v>0</v>
      </c>
      <c r="AM41" s="66">
        <f t="shared" si="11"/>
        <v>0</v>
      </c>
    </row>
    <row r="42" spans="1:39" ht="15" customHeight="1" x14ac:dyDescent="0.25">
      <c r="A42" s="123" t="s">
        <v>206</v>
      </c>
      <c r="B42" s="90" t="s">
        <v>219</v>
      </c>
      <c r="C42" s="127" t="s">
        <v>69</v>
      </c>
      <c r="D42" s="119" t="s">
        <v>220</v>
      </c>
      <c r="E42" s="119" t="s">
        <v>103</v>
      </c>
      <c r="F42" s="120" t="s">
        <v>103</v>
      </c>
      <c r="G42" s="119" t="s">
        <v>70</v>
      </c>
      <c r="H42" s="119" t="s">
        <v>70</v>
      </c>
      <c r="I42" s="119" t="s">
        <v>221</v>
      </c>
      <c r="J42" s="118">
        <v>2022</v>
      </c>
      <c r="K42" s="121" t="s">
        <v>222</v>
      </c>
      <c r="L42" s="122">
        <v>5</v>
      </c>
      <c r="M42" s="119" t="s">
        <v>72</v>
      </c>
      <c r="N42" s="92">
        <v>0</v>
      </c>
      <c r="O42" s="92">
        <v>1</v>
      </c>
      <c r="P42" s="93"/>
      <c r="Q42" s="93"/>
      <c r="R42" s="93"/>
      <c r="S42" s="93"/>
      <c r="T42" s="93"/>
      <c r="U42" s="89"/>
      <c r="V42" s="101">
        <f t="shared" si="5"/>
        <v>0</v>
      </c>
      <c r="W42" s="93"/>
      <c r="X42" s="93"/>
      <c r="Y42" s="93"/>
      <c r="Z42" s="93"/>
      <c r="AA42" s="93"/>
      <c r="AB42" s="65">
        <f t="shared" si="8"/>
        <v>0</v>
      </c>
      <c r="AC42" s="93"/>
      <c r="AD42" s="93"/>
      <c r="AE42" s="93"/>
      <c r="AF42" s="93"/>
      <c r="AG42" s="93"/>
      <c r="AH42" s="93">
        <f t="shared" si="6"/>
        <v>0</v>
      </c>
      <c r="AI42" s="93"/>
      <c r="AJ42" s="65">
        <f t="shared" si="9"/>
        <v>0</v>
      </c>
      <c r="AK42" s="65">
        <f t="shared" si="10"/>
        <v>0</v>
      </c>
      <c r="AL42" s="65">
        <f t="shared" si="7"/>
        <v>0</v>
      </c>
      <c r="AM42" s="66">
        <f t="shared" si="11"/>
        <v>0</v>
      </c>
    </row>
    <row r="43" spans="1:39" ht="15" customHeight="1" x14ac:dyDescent="0.25">
      <c r="A43" s="123" t="s">
        <v>206</v>
      </c>
      <c r="B43" s="90" t="s">
        <v>223</v>
      </c>
      <c r="C43" s="127" t="s">
        <v>69</v>
      </c>
      <c r="D43" s="119" t="s">
        <v>224</v>
      </c>
      <c r="E43" s="119" t="s">
        <v>70</v>
      </c>
      <c r="F43" s="120" t="s">
        <v>70</v>
      </c>
      <c r="G43" s="119" t="s">
        <v>70</v>
      </c>
      <c r="H43" s="119" t="s">
        <v>70</v>
      </c>
      <c r="I43" s="119" t="s">
        <v>83</v>
      </c>
      <c r="J43" s="118">
        <v>0</v>
      </c>
      <c r="K43" s="121" t="s">
        <v>225</v>
      </c>
      <c r="L43" s="122">
        <v>4143</v>
      </c>
      <c r="M43" s="119" t="s">
        <v>85</v>
      </c>
      <c r="N43" s="92">
        <v>0</v>
      </c>
      <c r="O43" s="92">
        <v>1</v>
      </c>
      <c r="P43" s="93"/>
      <c r="Q43" s="93"/>
      <c r="R43" s="93"/>
      <c r="S43" s="93"/>
      <c r="T43" s="93"/>
      <c r="U43" s="89"/>
      <c r="V43" s="101">
        <f t="shared" si="5"/>
        <v>0</v>
      </c>
      <c r="W43" s="93"/>
      <c r="X43" s="93"/>
      <c r="Y43" s="93"/>
      <c r="Z43" s="93"/>
      <c r="AA43" s="93"/>
      <c r="AB43" s="65">
        <f t="shared" si="8"/>
        <v>0</v>
      </c>
      <c r="AC43" s="93"/>
      <c r="AD43" s="93"/>
      <c r="AE43" s="93"/>
      <c r="AF43" s="93"/>
      <c r="AG43" s="93"/>
      <c r="AH43" s="93">
        <f t="shared" si="6"/>
        <v>0</v>
      </c>
      <c r="AI43" s="93"/>
      <c r="AJ43" s="65">
        <f t="shared" si="9"/>
        <v>0</v>
      </c>
      <c r="AK43" s="65">
        <f t="shared" si="10"/>
        <v>0</v>
      </c>
      <c r="AL43" s="65">
        <f t="shared" si="7"/>
        <v>0</v>
      </c>
      <c r="AM43" s="66">
        <f t="shared" si="11"/>
        <v>0</v>
      </c>
    </row>
    <row r="44" spans="1:39" ht="15" customHeight="1" x14ac:dyDescent="0.25">
      <c r="A44" s="123" t="s">
        <v>206</v>
      </c>
      <c r="B44" s="90" t="s">
        <v>226</v>
      </c>
      <c r="C44" s="127" t="s">
        <v>69</v>
      </c>
      <c r="D44" s="119" t="s">
        <v>227</v>
      </c>
      <c r="E44" s="119" t="s">
        <v>103</v>
      </c>
      <c r="F44" s="120" t="s">
        <v>103</v>
      </c>
      <c r="G44" s="119" t="s">
        <v>103</v>
      </c>
      <c r="H44" s="119" t="s">
        <v>70</v>
      </c>
      <c r="I44" s="119" t="s">
        <v>228</v>
      </c>
      <c r="J44" s="118">
        <v>2014</v>
      </c>
      <c r="K44" s="121" t="s">
        <v>229</v>
      </c>
      <c r="L44" s="122">
        <v>6</v>
      </c>
      <c r="M44" s="119" t="s">
        <v>72</v>
      </c>
      <c r="N44" s="92">
        <v>0</v>
      </c>
      <c r="O44" s="92">
        <v>1</v>
      </c>
      <c r="P44" s="93"/>
      <c r="Q44" s="93"/>
      <c r="R44" s="93"/>
      <c r="S44" s="93"/>
      <c r="T44" s="93"/>
      <c r="U44" s="89"/>
      <c r="V44" s="101">
        <f t="shared" si="5"/>
        <v>0</v>
      </c>
      <c r="W44" s="93"/>
      <c r="X44" s="93"/>
      <c r="Y44" s="93"/>
      <c r="Z44" s="93"/>
      <c r="AA44" s="93"/>
      <c r="AB44" s="65">
        <f t="shared" si="8"/>
        <v>0</v>
      </c>
      <c r="AC44" s="93"/>
      <c r="AD44" s="93"/>
      <c r="AE44" s="93"/>
      <c r="AF44" s="93"/>
      <c r="AG44" s="93"/>
      <c r="AH44" s="93">
        <f t="shared" si="6"/>
        <v>0</v>
      </c>
      <c r="AI44" s="93"/>
      <c r="AJ44" s="65">
        <f t="shared" si="9"/>
        <v>0</v>
      </c>
      <c r="AK44" s="65">
        <f t="shared" si="10"/>
        <v>0</v>
      </c>
      <c r="AL44" s="65">
        <f t="shared" si="7"/>
        <v>0</v>
      </c>
      <c r="AM44" s="66">
        <f t="shared" si="11"/>
        <v>0</v>
      </c>
    </row>
    <row r="45" spans="1:39" ht="15" customHeight="1" x14ac:dyDescent="0.25">
      <c r="A45" s="123" t="s">
        <v>206</v>
      </c>
      <c r="B45" s="90" t="s">
        <v>230</v>
      </c>
      <c r="C45" s="127" t="s">
        <v>69</v>
      </c>
      <c r="D45" s="119" t="s">
        <v>231</v>
      </c>
      <c r="E45" s="119" t="s">
        <v>106</v>
      </c>
      <c r="F45" s="120" t="s">
        <v>232</v>
      </c>
      <c r="G45" s="119" t="s">
        <v>70</v>
      </c>
      <c r="H45" s="119" t="s">
        <v>70</v>
      </c>
      <c r="I45" s="119" t="s">
        <v>108</v>
      </c>
      <c r="J45" s="118">
        <v>2022</v>
      </c>
      <c r="K45" s="121" t="s">
        <v>70</v>
      </c>
      <c r="L45" s="122">
        <v>5</v>
      </c>
      <c r="M45" s="119" t="s">
        <v>72</v>
      </c>
      <c r="N45" s="92">
        <v>0</v>
      </c>
      <c r="O45" s="92">
        <v>1</v>
      </c>
      <c r="P45" s="93"/>
      <c r="Q45" s="93"/>
      <c r="R45" s="93"/>
      <c r="S45" s="93"/>
      <c r="T45" s="93"/>
      <c r="U45" s="89"/>
      <c r="V45" s="101">
        <f t="shared" si="5"/>
        <v>0</v>
      </c>
      <c r="W45" s="93"/>
      <c r="X45" s="93"/>
      <c r="Y45" s="93"/>
      <c r="Z45" s="93"/>
      <c r="AA45" s="93"/>
      <c r="AB45" s="65">
        <f t="shared" si="8"/>
        <v>0</v>
      </c>
      <c r="AC45" s="93"/>
      <c r="AD45" s="93"/>
      <c r="AE45" s="93"/>
      <c r="AF45" s="93"/>
      <c r="AG45" s="93"/>
      <c r="AH45" s="93">
        <f t="shared" si="6"/>
        <v>0</v>
      </c>
      <c r="AI45" s="93"/>
      <c r="AJ45" s="65">
        <f t="shared" si="9"/>
        <v>0</v>
      </c>
      <c r="AK45" s="65">
        <f t="shared" si="10"/>
        <v>0</v>
      </c>
      <c r="AL45" s="65">
        <f t="shared" si="7"/>
        <v>0</v>
      </c>
      <c r="AM45" s="66">
        <f t="shared" si="11"/>
        <v>0</v>
      </c>
    </row>
    <row r="46" spans="1:39" ht="15" customHeight="1" x14ac:dyDescent="0.25">
      <c r="A46" s="123" t="s">
        <v>206</v>
      </c>
      <c r="B46" s="90" t="s">
        <v>230</v>
      </c>
      <c r="C46" s="127" t="s">
        <v>69</v>
      </c>
      <c r="D46" s="119" t="s">
        <v>231</v>
      </c>
      <c r="E46" s="119" t="s">
        <v>106</v>
      </c>
      <c r="F46" s="120" t="s">
        <v>138</v>
      </c>
      <c r="G46" s="119" t="s">
        <v>70</v>
      </c>
      <c r="H46" s="119" t="s">
        <v>70</v>
      </c>
      <c r="I46" s="119" t="s">
        <v>108</v>
      </c>
      <c r="J46" s="118">
        <v>2022</v>
      </c>
      <c r="K46" s="121" t="s">
        <v>70</v>
      </c>
      <c r="L46" s="122">
        <v>1</v>
      </c>
      <c r="M46" s="119" t="s">
        <v>72</v>
      </c>
      <c r="N46" s="92">
        <v>0</v>
      </c>
      <c r="O46" s="92">
        <v>1</v>
      </c>
      <c r="P46" s="93"/>
      <c r="Q46" s="93"/>
      <c r="R46" s="93"/>
      <c r="S46" s="93"/>
      <c r="T46" s="93"/>
      <c r="U46" s="89"/>
      <c r="V46" s="101">
        <f t="shared" si="5"/>
        <v>0</v>
      </c>
      <c r="W46" s="93"/>
      <c r="X46" s="93"/>
      <c r="Y46" s="93"/>
      <c r="Z46" s="93"/>
      <c r="AA46" s="93"/>
      <c r="AB46" s="65">
        <f t="shared" si="8"/>
        <v>0</v>
      </c>
      <c r="AC46" s="93"/>
      <c r="AD46" s="93"/>
      <c r="AE46" s="93"/>
      <c r="AF46" s="93"/>
      <c r="AG46" s="93"/>
      <c r="AH46" s="93">
        <f t="shared" si="6"/>
        <v>0</v>
      </c>
      <c r="AI46" s="93"/>
      <c r="AJ46" s="65">
        <f t="shared" si="9"/>
        <v>0</v>
      </c>
      <c r="AK46" s="65">
        <f t="shared" si="10"/>
        <v>0</v>
      </c>
      <c r="AL46" s="65">
        <f t="shared" si="7"/>
        <v>0</v>
      </c>
      <c r="AM46" s="66">
        <f t="shared" si="11"/>
        <v>0</v>
      </c>
    </row>
    <row r="47" spans="1:39" ht="15" customHeight="1" x14ac:dyDescent="0.25">
      <c r="A47" s="123" t="s">
        <v>206</v>
      </c>
      <c r="B47" s="90" t="s">
        <v>230</v>
      </c>
      <c r="C47" s="127" t="s">
        <v>69</v>
      </c>
      <c r="D47" s="119" t="s">
        <v>231</v>
      </c>
      <c r="E47" s="119" t="s">
        <v>106</v>
      </c>
      <c r="F47" s="120" t="s">
        <v>233</v>
      </c>
      <c r="G47" s="119" t="s">
        <v>70</v>
      </c>
      <c r="H47" s="119" t="s">
        <v>70</v>
      </c>
      <c r="I47" s="119" t="s">
        <v>108</v>
      </c>
      <c r="J47" s="118">
        <v>2022</v>
      </c>
      <c r="K47" s="121" t="s">
        <v>70</v>
      </c>
      <c r="L47" s="122">
        <v>1</v>
      </c>
      <c r="M47" s="119" t="s">
        <v>72</v>
      </c>
      <c r="N47" s="92">
        <v>0</v>
      </c>
      <c r="O47" s="92">
        <v>1</v>
      </c>
      <c r="P47" s="93"/>
      <c r="Q47" s="93"/>
      <c r="R47" s="93"/>
      <c r="S47" s="93"/>
      <c r="T47" s="93"/>
      <c r="U47" s="89"/>
      <c r="V47" s="101">
        <f t="shared" si="5"/>
        <v>0</v>
      </c>
      <c r="W47" s="93"/>
      <c r="X47" s="93"/>
      <c r="Y47" s="93"/>
      <c r="Z47" s="93"/>
      <c r="AA47" s="93"/>
      <c r="AB47" s="65">
        <f t="shared" si="8"/>
        <v>0</v>
      </c>
      <c r="AC47" s="93"/>
      <c r="AD47" s="93"/>
      <c r="AE47" s="93"/>
      <c r="AF47" s="93"/>
      <c r="AG47" s="93"/>
      <c r="AH47" s="93">
        <f t="shared" si="6"/>
        <v>0</v>
      </c>
      <c r="AI47" s="93"/>
      <c r="AJ47" s="65">
        <f t="shared" si="9"/>
        <v>0</v>
      </c>
      <c r="AK47" s="65">
        <f t="shared" si="10"/>
        <v>0</v>
      </c>
      <c r="AL47" s="65">
        <f t="shared" si="7"/>
        <v>0</v>
      </c>
      <c r="AM47" s="66">
        <f t="shared" si="11"/>
        <v>0</v>
      </c>
    </row>
    <row r="48" spans="1:39" ht="15" customHeight="1" x14ac:dyDescent="0.25">
      <c r="A48" s="123" t="s">
        <v>206</v>
      </c>
      <c r="B48" s="90" t="s">
        <v>230</v>
      </c>
      <c r="C48" s="127" t="s">
        <v>69</v>
      </c>
      <c r="D48" s="119" t="s">
        <v>231</v>
      </c>
      <c r="E48" s="119" t="s">
        <v>106</v>
      </c>
      <c r="F48" s="120" t="s">
        <v>234</v>
      </c>
      <c r="G48" s="119" t="s">
        <v>70</v>
      </c>
      <c r="H48" s="119" t="s">
        <v>70</v>
      </c>
      <c r="I48" s="119" t="s">
        <v>143</v>
      </c>
      <c r="J48" s="118">
        <v>2022</v>
      </c>
      <c r="K48" s="121" t="s">
        <v>70</v>
      </c>
      <c r="L48" s="122">
        <v>2</v>
      </c>
      <c r="M48" s="119" t="s">
        <v>72</v>
      </c>
      <c r="N48" s="92">
        <v>0</v>
      </c>
      <c r="O48" s="92">
        <v>1</v>
      </c>
      <c r="P48" s="93"/>
      <c r="Q48" s="93"/>
      <c r="R48" s="93"/>
      <c r="S48" s="93"/>
      <c r="T48" s="93"/>
      <c r="U48" s="89"/>
      <c r="V48" s="101">
        <f t="shared" si="5"/>
        <v>0</v>
      </c>
      <c r="W48" s="93"/>
      <c r="X48" s="93"/>
      <c r="Y48" s="93"/>
      <c r="Z48" s="93"/>
      <c r="AA48" s="93"/>
      <c r="AB48" s="65">
        <f t="shared" si="8"/>
        <v>0</v>
      </c>
      <c r="AC48" s="93"/>
      <c r="AD48" s="93"/>
      <c r="AE48" s="93"/>
      <c r="AF48" s="93"/>
      <c r="AG48" s="93"/>
      <c r="AH48" s="93">
        <f t="shared" si="6"/>
        <v>0</v>
      </c>
      <c r="AI48" s="93"/>
      <c r="AJ48" s="65">
        <f t="shared" si="9"/>
        <v>0</v>
      </c>
      <c r="AK48" s="65">
        <f t="shared" si="10"/>
        <v>0</v>
      </c>
      <c r="AL48" s="65">
        <f t="shared" si="7"/>
        <v>0</v>
      </c>
      <c r="AM48" s="66">
        <f t="shared" si="11"/>
        <v>0</v>
      </c>
    </row>
    <row r="49" spans="1:39" ht="15" customHeight="1" x14ac:dyDescent="0.25">
      <c r="A49" s="123" t="s">
        <v>206</v>
      </c>
      <c r="B49" s="90" t="s">
        <v>230</v>
      </c>
      <c r="C49" s="127" t="s">
        <v>69</v>
      </c>
      <c r="D49" s="119" t="s">
        <v>231</v>
      </c>
      <c r="E49" s="119" t="s">
        <v>106</v>
      </c>
      <c r="F49" s="120" t="s">
        <v>232</v>
      </c>
      <c r="G49" s="119" t="s">
        <v>70</v>
      </c>
      <c r="H49" s="119" t="s">
        <v>70</v>
      </c>
      <c r="I49" s="119" t="s">
        <v>143</v>
      </c>
      <c r="J49" s="118">
        <v>2022</v>
      </c>
      <c r="K49" s="121" t="s">
        <v>70</v>
      </c>
      <c r="L49" s="122">
        <v>1</v>
      </c>
      <c r="M49" s="119" t="s">
        <v>72</v>
      </c>
      <c r="N49" s="92">
        <v>0</v>
      </c>
      <c r="O49" s="92">
        <v>1</v>
      </c>
      <c r="P49" s="93"/>
      <c r="Q49" s="93"/>
      <c r="R49" s="93"/>
      <c r="S49" s="93"/>
      <c r="T49" s="93"/>
      <c r="U49" s="89"/>
      <c r="V49" s="101">
        <f t="shared" si="5"/>
        <v>0</v>
      </c>
      <c r="W49" s="93"/>
      <c r="X49" s="93"/>
      <c r="Y49" s="93"/>
      <c r="Z49" s="93"/>
      <c r="AA49" s="93"/>
      <c r="AB49" s="65">
        <f t="shared" si="8"/>
        <v>0</v>
      </c>
      <c r="AC49" s="93"/>
      <c r="AD49" s="93"/>
      <c r="AE49" s="93"/>
      <c r="AF49" s="93"/>
      <c r="AG49" s="93"/>
      <c r="AH49" s="93">
        <f t="shared" si="6"/>
        <v>0</v>
      </c>
      <c r="AI49" s="93"/>
      <c r="AJ49" s="65">
        <f t="shared" si="9"/>
        <v>0</v>
      </c>
      <c r="AK49" s="65">
        <f t="shared" si="10"/>
        <v>0</v>
      </c>
      <c r="AL49" s="65">
        <f t="shared" si="7"/>
        <v>0</v>
      </c>
      <c r="AM49" s="66">
        <f t="shared" si="11"/>
        <v>0</v>
      </c>
    </row>
    <row r="50" spans="1:39" ht="15" customHeight="1" x14ac:dyDescent="0.25">
      <c r="A50" s="123" t="s">
        <v>206</v>
      </c>
      <c r="B50" s="90" t="s">
        <v>235</v>
      </c>
      <c r="C50" s="127" t="s">
        <v>69</v>
      </c>
      <c r="D50" s="119" t="s">
        <v>236</v>
      </c>
      <c r="E50" s="119" t="s">
        <v>237</v>
      </c>
      <c r="F50" s="120" t="s">
        <v>238</v>
      </c>
      <c r="G50" s="119" t="s">
        <v>239</v>
      </c>
      <c r="H50" s="119" t="s">
        <v>70</v>
      </c>
      <c r="I50" s="119" t="s">
        <v>143</v>
      </c>
      <c r="J50" s="118">
        <v>2014</v>
      </c>
      <c r="K50" s="121" t="s">
        <v>70</v>
      </c>
      <c r="L50" s="122">
        <v>1</v>
      </c>
      <c r="M50" s="119" t="s">
        <v>72</v>
      </c>
      <c r="N50" s="92">
        <v>0</v>
      </c>
      <c r="O50" s="92">
        <v>1</v>
      </c>
      <c r="P50" s="93"/>
      <c r="Q50" s="93"/>
      <c r="R50" s="93"/>
      <c r="S50" s="93"/>
      <c r="T50" s="93"/>
      <c r="U50" s="89"/>
      <c r="V50" s="101">
        <f t="shared" si="5"/>
        <v>0</v>
      </c>
      <c r="W50" s="93"/>
      <c r="X50" s="93"/>
      <c r="Y50" s="93"/>
      <c r="Z50" s="93"/>
      <c r="AA50" s="93"/>
      <c r="AB50" s="65">
        <f t="shared" si="8"/>
        <v>0</v>
      </c>
      <c r="AC50" s="93"/>
      <c r="AD50" s="93"/>
      <c r="AE50" s="93"/>
      <c r="AF50" s="93"/>
      <c r="AG50" s="93"/>
      <c r="AH50" s="93">
        <f t="shared" si="6"/>
        <v>0</v>
      </c>
      <c r="AI50" s="93"/>
      <c r="AJ50" s="65">
        <f t="shared" si="9"/>
        <v>0</v>
      </c>
      <c r="AK50" s="65">
        <f t="shared" si="10"/>
        <v>0</v>
      </c>
      <c r="AL50" s="65">
        <f t="shared" si="7"/>
        <v>0</v>
      </c>
      <c r="AM50" s="66">
        <f t="shared" si="11"/>
        <v>0</v>
      </c>
    </row>
    <row r="51" spans="1:39" ht="15" customHeight="1" x14ac:dyDescent="0.25">
      <c r="A51" s="123" t="s">
        <v>206</v>
      </c>
      <c r="B51" s="90" t="s">
        <v>240</v>
      </c>
      <c r="C51" s="127" t="s">
        <v>69</v>
      </c>
      <c r="D51" s="119" t="s">
        <v>241</v>
      </c>
      <c r="E51" s="119" t="s">
        <v>237</v>
      </c>
      <c r="F51" s="120" t="s">
        <v>238</v>
      </c>
      <c r="G51" s="119" t="s">
        <v>242</v>
      </c>
      <c r="H51" s="119" t="s">
        <v>70</v>
      </c>
      <c r="I51" s="119" t="s">
        <v>79</v>
      </c>
      <c r="J51" s="118">
        <v>2014</v>
      </c>
      <c r="K51" s="121" t="s">
        <v>70</v>
      </c>
      <c r="L51" s="122">
        <v>2</v>
      </c>
      <c r="M51" s="119" t="s">
        <v>72</v>
      </c>
      <c r="N51" s="92">
        <v>0</v>
      </c>
      <c r="O51" s="92">
        <v>1</v>
      </c>
      <c r="P51" s="93"/>
      <c r="Q51" s="93"/>
      <c r="R51" s="93"/>
      <c r="S51" s="93"/>
      <c r="T51" s="93"/>
      <c r="U51" s="89"/>
      <c r="V51" s="101">
        <f t="shared" si="5"/>
        <v>0</v>
      </c>
      <c r="W51" s="93"/>
      <c r="X51" s="93"/>
      <c r="Y51" s="93"/>
      <c r="Z51" s="93"/>
      <c r="AA51" s="93"/>
      <c r="AB51" s="65">
        <f t="shared" si="8"/>
        <v>0</v>
      </c>
      <c r="AC51" s="93"/>
      <c r="AD51" s="93"/>
      <c r="AE51" s="93"/>
      <c r="AF51" s="93"/>
      <c r="AG51" s="93"/>
      <c r="AH51" s="93">
        <f t="shared" si="6"/>
        <v>0</v>
      </c>
      <c r="AI51" s="93"/>
      <c r="AJ51" s="65">
        <f t="shared" si="9"/>
        <v>0</v>
      </c>
      <c r="AK51" s="65">
        <f t="shared" si="10"/>
        <v>0</v>
      </c>
      <c r="AL51" s="65">
        <f t="shared" si="7"/>
        <v>0</v>
      </c>
      <c r="AM51" s="66">
        <f t="shared" si="11"/>
        <v>0</v>
      </c>
    </row>
    <row r="52" spans="1:39" ht="15" customHeight="1" x14ac:dyDescent="0.25">
      <c r="A52" s="123" t="s">
        <v>206</v>
      </c>
      <c r="B52" s="90" t="s">
        <v>243</v>
      </c>
      <c r="C52" s="127" t="s">
        <v>69</v>
      </c>
      <c r="D52" s="119" t="s">
        <v>244</v>
      </c>
      <c r="E52" s="119" t="s">
        <v>199</v>
      </c>
      <c r="F52" s="120" t="s">
        <v>200</v>
      </c>
      <c r="G52" s="119" t="s">
        <v>201</v>
      </c>
      <c r="H52" s="119" t="s">
        <v>70</v>
      </c>
      <c r="I52" s="119" t="s">
        <v>108</v>
      </c>
      <c r="J52" s="118">
        <v>2022</v>
      </c>
      <c r="K52" s="121" t="s">
        <v>70</v>
      </c>
      <c r="L52" s="122">
        <v>1</v>
      </c>
      <c r="M52" s="119" t="s">
        <v>72</v>
      </c>
      <c r="N52" s="92">
        <v>0</v>
      </c>
      <c r="O52" s="92">
        <v>1</v>
      </c>
      <c r="P52" s="93"/>
      <c r="Q52" s="93"/>
      <c r="R52" s="93"/>
      <c r="S52" s="93"/>
      <c r="T52" s="93"/>
      <c r="U52" s="89"/>
      <c r="V52" s="101">
        <f t="shared" si="5"/>
        <v>0</v>
      </c>
      <c r="W52" s="93"/>
      <c r="X52" s="93"/>
      <c r="Y52" s="93"/>
      <c r="Z52" s="93"/>
      <c r="AA52" s="93"/>
      <c r="AB52" s="65">
        <f t="shared" si="8"/>
        <v>0</v>
      </c>
      <c r="AC52" s="93"/>
      <c r="AD52" s="93"/>
      <c r="AE52" s="93"/>
      <c r="AF52" s="93"/>
      <c r="AG52" s="93"/>
      <c r="AH52" s="93">
        <f t="shared" si="6"/>
        <v>0</v>
      </c>
      <c r="AI52" s="93"/>
      <c r="AJ52" s="65">
        <f t="shared" si="9"/>
        <v>0</v>
      </c>
      <c r="AK52" s="65">
        <f t="shared" si="10"/>
        <v>0</v>
      </c>
      <c r="AL52" s="65">
        <f t="shared" si="7"/>
        <v>0</v>
      </c>
      <c r="AM52" s="66">
        <f t="shared" si="11"/>
        <v>0</v>
      </c>
    </row>
    <row r="53" spans="1:39" ht="15" customHeight="1" x14ac:dyDescent="0.25">
      <c r="A53" s="123" t="s">
        <v>245</v>
      </c>
      <c r="B53" s="90" t="s">
        <v>246</v>
      </c>
      <c r="C53" s="127" t="s">
        <v>69</v>
      </c>
      <c r="D53" s="119" t="s">
        <v>247</v>
      </c>
      <c r="E53" s="119" t="s">
        <v>248</v>
      </c>
      <c r="F53" s="120" t="s">
        <v>70</v>
      </c>
      <c r="G53" s="119" t="s">
        <v>70</v>
      </c>
      <c r="H53" s="119" t="s">
        <v>70</v>
      </c>
      <c r="I53" s="119" t="s">
        <v>150</v>
      </c>
      <c r="J53" s="118">
        <v>2014</v>
      </c>
      <c r="K53" s="121" t="s">
        <v>249</v>
      </c>
      <c r="L53" s="122">
        <v>1</v>
      </c>
      <c r="M53" s="119" t="s">
        <v>72</v>
      </c>
      <c r="N53" s="92">
        <v>0</v>
      </c>
      <c r="O53" s="92">
        <v>1</v>
      </c>
      <c r="P53" s="93"/>
      <c r="Q53" s="93"/>
      <c r="R53" s="93"/>
      <c r="S53" s="93"/>
      <c r="T53" s="93"/>
      <c r="U53" s="89"/>
      <c r="V53" s="101">
        <f t="shared" si="5"/>
        <v>0</v>
      </c>
      <c r="W53" s="93"/>
      <c r="X53" s="93"/>
      <c r="Y53" s="93"/>
      <c r="Z53" s="93"/>
      <c r="AA53" s="93"/>
      <c r="AB53" s="65">
        <f t="shared" si="8"/>
        <v>0</v>
      </c>
      <c r="AC53" s="93"/>
      <c r="AD53" s="93"/>
      <c r="AE53" s="93"/>
      <c r="AF53" s="93"/>
      <c r="AG53" s="93"/>
      <c r="AH53" s="93">
        <f t="shared" si="6"/>
        <v>0</v>
      </c>
      <c r="AI53" s="93"/>
      <c r="AJ53" s="65">
        <f t="shared" si="9"/>
        <v>0</v>
      </c>
      <c r="AK53" s="65">
        <f t="shared" si="10"/>
        <v>0</v>
      </c>
      <c r="AL53" s="65">
        <f t="shared" si="7"/>
        <v>0</v>
      </c>
      <c r="AM53" s="66">
        <f t="shared" si="11"/>
        <v>0</v>
      </c>
    </row>
    <row r="54" spans="1:39" ht="15" customHeight="1" x14ac:dyDescent="0.25">
      <c r="A54" s="123" t="s">
        <v>245</v>
      </c>
      <c r="B54" s="90" t="s">
        <v>250</v>
      </c>
      <c r="C54" s="127" t="s">
        <v>69</v>
      </c>
      <c r="D54" s="119" t="s">
        <v>251</v>
      </c>
      <c r="E54" s="119" t="s">
        <v>252</v>
      </c>
      <c r="F54" s="120" t="s">
        <v>253</v>
      </c>
      <c r="G54" s="119" t="s">
        <v>103</v>
      </c>
      <c r="H54" s="119" t="s">
        <v>70</v>
      </c>
      <c r="I54" s="119" t="s">
        <v>254</v>
      </c>
      <c r="J54" s="118">
        <v>2017</v>
      </c>
      <c r="K54" s="121" t="s">
        <v>70</v>
      </c>
      <c r="L54" s="122">
        <v>1</v>
      </c>
      <c r="M54" s="119" t="s">
        <v>72</v>
      </c>
      <c r="N54" s="92">
        <v>0</v>
      </c>
      <c r="O54" s="92">
        <v>1</v>
      </c>
      <c r="P54" s="93"/>
      <c r="Q54" s="93"/>
      <c r="R54" s="93"/>
      <c r="S54" s="93"/>
      <c r="T54" s="93"/>
      <c r="U54" s="89"/>
      <c r="V54" s="101">
        <f t="shared" si="5"/>
        <v>0</v>
      </c>
      <c r="W54" s="93"/>
      <c r="X54" s="93"/>
      <c r="Y54" s="93"/>
      <c r="Z54" s="93"/>
      <c r="AA54" s="93"/>
      <c r="AB54" s="65">
        <f t="shared" si="8"/>
        <v>0</v>
      </c>
      <c r="AC54" s="93"/>
      <c r="AD54" s="93"/>
      <c r="AE54" s="93"/>
      <c r="AF54" s="93"/>
      <c r="AG54" s="93"/>
      <c r="AH54" s="93">
        <f t="shared" si="6"/>
        <v>0</v>
      </c>
      <c r="AI54" s="93"/>
      <c r="AJ54" s="65">
        <f t="shared" si="9"/>
        <v>0</v>
      </c>
      <c r="AK54" s="65">
        <f t="shared" si="10"/>
        <v>0</v>
      </c>
      <c r="AL54" s="65">
        <f t="shared" si="7"/>
        <v>0</v>
      </c>
      <c r="AM54" s="66">
        <f t="shared" si="11"/>
        <v>0</v>
      </c>
    </row>
    <row r="55" spans="1:39" ht="15" customHeight="1" x14ac:dyDescent="0.25">
      <c r="A55" s="123" t="s">
        <v>245</v>
      </c>
      <c r="B55" s="90" t="s">
        <v>255</v>
      </c>
      <c r="C55" s="127" t="s">
        <v>69</v>
      </c>
      <c r="D55" s="119" t="s">
        <v>256</v>
      </c>
      <c r="E55" s="119" t="s">
        <v>257</v>
      </c>
      <c r="F55" s="120" t="s">
        <v>103</v>
      </c>
      <c r="G55" s="119" t="s">
        <v>103</v>
      </c>
      <c r="H55" s="119" t="s">
        <v>70</v>
      </c>
      <c r="I55" s="119" t="s">
        <v>254</v>
      </c>
      <c r="J55" s="118">
        <v>2014</v>
      </c>
      <c r="K55" s="121" t="s">
        <v>70</v>
      </c>
      <c r="L55" s="122">
        <v>1</v>
      </c>
      <c r="M55" s="119" t="s">
        <v>72</v>
      </c>
      <c r="N55" s="92">
        <v>0</v>
      </c>
      <c r="O55" s="92">
        <v>1</v>
      </c>
      <c r="P55" s="93"/>
      <c r="Q55" s="93"/>
      <c r="R55" s="93"/>
      <c r="S55" s="93"/>
      <c r="T55" s="93"/>
      <c r="U55" s="89"/>
      <c r="V55" s="101">
        <f t="shared" si="5"/>
        <v>0</v>
      </c>
      <c r="W55" s="93"/>
      <c r="X55" s="93"/>
      <c r="Y55" s="93"/>
      <c r="Z55" s="93"/>
      <c r="AA55" s="93"/>
      <c r="AB55" s="65">
        <f t="shared" si="8"/>
        <v>0</v>
      </c>
      <c r="AC55" s="93"/>
      <c r="AD55" s="93"/>
      <c r="AE55" s="93"/>
      <c r="AF55" s="93"/>
      <c r="AG55" s="93"/>
      <c r="AH55" s="93">
        <f t="shared" si="6"/>
        <v>0</v>
      </c>
      <c r="AI55" s="93"/>
      <c r="AJ55" s="65">
        <f t="shared" si="9"/>
        <v>0</v>
      </c>
      <c r="AK55" s="65">
        <f t="shared" si="10"/>
        <v>0</v>
      </c>
      <c r="AL55" s="65">
        <f t="shared" si="7"/>
        <v>0</v>
      </c>
      <c r="AM55" s="66">
        <f t="shared" si="11"/>
        <v>0</v>
      </c>
    </row>
    <row r="56" spans="1:39" ht="15" customHeight="1" x14ac:dyDescent="0.25">
      <c r="A56" s="123" t="s">
        <v>245</v>
      </c>
      <c r="B56" s="90" t="s">
        <v>258</v>
      </c>
      <c r="C56" s="127" t="s">
        <v>69</v>
      </c>
      <c r="D56" s="119" t="s">
        <v>259</v>
      </c>
      <c r="E56" s="119" t="s">
        <v>260</v>
      </c>
      <c r="F56" s="120" t="s">
        <v>261</v>
      </c>
      <c r="G56" s="119" t="s">
        <v>70</v>
      </c>
      <c r="H56" s="119" t="s">
        <v>70</v>
      </c>
      <c r="I56" s="119" t="s">
        <v>221</v>
      </c>
      <c r="J56" s="118">
        <v>2022</v>
      </c>
      <c r="K56" s="121" t="s">
        <v>262</v>
      </c>
      <c r="L56" s="122">
        <v>5</v>
      </c>
      <c r="M56" s="119" t="s">
        <v>72</v>
      </c>
      <c r="N56" s="92">
        <v>0</v>
      </c>
      <c r="O56" s="92">
        <v>1</v>
      </c>
      <c r="P56" s="93"/>
      <c r="Q56" s="93"/>
      <c r="R56" s="93"/>
      <c r="S56" s="93"/>
      <c r="T56" s="93"/>
      <c r="U56" s="89"/>
      <c r="V56" s="101">
        <f t="shared" si="5"/>
        <v>0</v>
      </c>
      <c r="W56" s="93"/>
      <c r="X56" s="93"/>
      <c r="Y56" s="93"/>
      <c r="Z56" s="93"/>
      <c r="AA56" s="93"/>
      <c r="AB56" s="65">
        <f t="shared" si="8"/>
        <v>0</v>
      </c>
      <c r="AC56" s="93"/>
      <c r="AD56" s="93"/>
      <c r="AE56" s="93"/>
      <c r="AF56" s="93"/>
      <c r="AG56" s="93"/>
      <c r="AH56" s="93">
        <f t="shared" si="6"/>
        <v>0</v>
      </c>
      <c r="AI56" s="93"/>
      <c r="AJ56" s="65">
        <f t="shared" si="9"/>
        <v>0</v>
      </c>
      <c r="AK56" s="65">
        <f t="shared" si="10"/>
        <v>0</v>
      </c>
      <c r="AL56" s="65">
        <f t="shared" si="7"/>
        <v>0</v>
      </c>
      <c r="AM56" s="66">
        <f t="shared" si="11"/>
        <v>0</v>
      </c>
    </row>
    <row r="57" spans="1:39" ht="15" customHeight="1" x14ac:dyDescent="0.25">
      <c r="A57" s="123" t="s">
        <v>245</v>
      </c>
      <c r="B57" s="90" t="s">
        <v>263</v>
      </c>
      <c r="C57" s="127" t="s">
        <v>69</v>
      </c>
      <c r="D57" s="119" t="s">
        <v>264</v>
      </c>
      <c r="E57" s="119" t="s">
        <v>164</v>
      </c>
      <c r="F57" s="120" t="s">
        <v>103</v>
      </c>
      <c r="G57" s="119" t="s">
        <v>103</v>
      </c>
      <c r="H57" s="119" t="s">
        <v>70</v>
      </c>
      <c r="I57" s="119" t="s">
        <v>83</v>
      </c>
      <c r="J57" s="118">
        <v>0</v>
      </c>
      <c r="K57" s="121" t="s">
        <v>265</v>
      </c>
      <c r="L57" s="122">
        <v>1</v>
      </c>
      <c r="M57" s="119" t="s">
        <v>100</v>
      </c>
      <c r="N57" s="92">
        <v>0</v>
      </c>
      <c r="O57" s="92">
        <v>1</v>
      </c>
      <c r="P57" s="93"/>
      <c r="Q57" s="93"/>
      <c r="R57" s="93"/>
      <c r="S57" s="93"/>
      <c r="T57" s="93"/>
      <c r="U57" s="89"/>
      <c r="V57" s="101">
        <f t="shared" si="5"/>
        <v>0</v>
      </c>
      <c r="W57" s="93"/>
      <c r="X57" s="93"/>
      <c r="Y57" s="93"/>
      <c r="Z57" s="93"/>
      <c r="AA57" s="93"/>
      <c r="AB57" s="65">
        <f t="shared" si="8"/>
        <v>0</v>
      </c>
      <c r="AC57" s="93"/>
      <c r="AD57" s="93"/>
      <c r="AE57" s="93"/>
      <c r="AF57" s="93"/>
      <c r="AG57" s="93"/>
      <c r="AH57" s="93">
        <f t="shared" si="6"/>
        <v>0</v>
      </c>
      <c r="AI57" s="93"/>
      <c r="AJ57" s="65">
        <f t="shared" si="9"/>
        <v>0</v>
      </c>
      <c r="AK57" s="65">
        <f t="shared" si="10"/>
        <v>0</v>
      </c>
      <c r="AL57" s="65">
        <f t="shared" si="7"/>
        <v>0</v>
      </c>
      <c r="AM57" s="66">
        <f t="shared" si="11"/>
        <v>0</v>
      </c>
    </row>
    <row r="58" spans="1:39" ht="15" customHeight="1" x14ac:dyDescent="0.25">
      <c r="A58" s="123" t="s">
        <v>245</v>
      </c>
      <c r="B58" s="90" t="s">
        <v>263</v>
      </c>
      <c r="C58" s="127" t="s">
        <v>69</v>
      </c>
      <c r="D58" s="119" t="s">
        <v>264</v>
      </c>
      <c r="E58" s="119" t="s">
        <v>266</v>
      </c>
      <c r="F58" s="120" t="s">
        <v>103</v>
      </c>
      <c r="G58" s="119" t="s">
        <v>70</v>
      </c>
      <c r="H58" s="119" t="s">
        <v>70</v>
      </c>
      <c r="I58" s="119" t="s">
        <v>221</v>
      </c>
      <c r="J58" s="118">
        <v>2014</v>
      </c>
      <c r="K58" s="121" t="s">
        <v>267</v>
      </c>
      <c r="L58" s="122">
        <v>45</v>
      </c>
      <c r="M58" s="119" t="s">
        <v>72</v>
      </c>
      <c r="N58" s="92">
        <v>0</v>
      </c>
      <c r="O58" s="92">
        <v>1</v>
      </c>
      <c r="P58" s="93"/>
      <c r="Q58" s="93"/>
      <c r="R58" s="93"/>
      <c r="S58" s="93"/>
      <c r="T58" s="93"/>
      <c r="U58" s="89"/>
      <c r="V58" s="101">
        <f t="shared" si="5"/>
        <v>0</v>
      </c>
      <c r="W58" s="93"/>
      <c r="X58" s="93"/>
      <c r="Y58" s="93"/>
      <c r="Z58" s="93"/>
      <c r="AA58" s="93"/>
      <c r="AB58" s="65">
        <f t="shared" si="8"/>
        <v>0</v>
      </c>
      <c r="AC58" s="93"/>
      <c r="AD58" s="93"/>
      <c r="AE58" s="93"/>
      <c r="AF58" s="93"/>
      <c r="AG58" s="93"/>
      <c r="AH58" s="93">
        <f t="shared" si="6"/>
        <v>0</v>
      </c>
      <c r="AI58" s="93"/>
      <c r="AJ58" s="65">
        <f t="shared" si="9"/>
        <v>0</v>
      </c>
      <c r="AK58" s="65">
        <f t="shared" si="10"/>
        <v>0</v>
      </c>
      <c r="AL58" s="65">
        <f t="shared" si="7"/>
        <v>0</v>
      </c>
      <c r="AM58" s="66">
        <f t="shared" si="11"/>
        <v>0</v>
      </c>
    </row>
    <row r="59" spans="1:39" ht="15" customHeight="1" x14ac:dyDescent="0.25">
      <c r="A59" s="123" t="s">
        <v>245</v>
      </c>
      <c r="B59" s="90" t="s">
        <v>263</v>
      </c>
      <c r="C59" s="127" t="s">
        <v>69</v>
      </c>
      <c r="D59" s="119" t="s">
        <v>264</v>
      </c>
      <c r="E59" s="119" t="s">
        <v>260</v>
      </c>
      <c r="F59" s="120" t="s">
        <v>261</v>
      </c>
      <c r="G59" s="119" t="s">
        <v>70</v>
      </c>
      <c r="H59" s="119" t="s">
        <v>70</v>
      </c>
      <c r="I59" s="119" t="s">
        <v>221</v>
      </c>
      <c r="J59" s="118">
        <v>2022</v>
      </c>
      <c r="K59" s="121" t="s">
        <v>268</v>
      </c>
      <c r="L59" s="122">
        <v>5</v>
      </c>
      <c r="M59" s="119" t="s">
        <v>72</v>
      </c>
      <c r="N59" s="92">
        <v>0</v>
      </c>
      <c r="O59" s="92">
        <v>1</v>
      </c>
      <c r="P59" s="93"/>
      <c r="Q59" s="93"/>
      <c r="R59" s="93"/>
      <c r="S59" s="93"/>
      <c r="T59" s="93"/>
      <c r="U59" s="89"/>
      <c r="V59" s="101">
        <f t="shared" si="5"/>
        <v>0</v>
      </c>
      <c r="W59" s="93"/>
      <c r="X59" s="93"/>
      <c r="Y59" s="93"/>
      <c r="Z59" s="93"/>
      <c r="AA59" s="93"/>
      <c r="AB59" s="65">
        <f t="shared" si="8"/>
        <v>0</v>
      </c>
      <c r="AC59" s="93"/>
      <c r="AD59" s="93"/>
      <c r="AE59" s="93"/>
      <c r="AF59" s="93"/>
      <c r="AG59" s="93"/>
      <c r="AH59" s="93">
        <f t="shared" si="6"/>
        <v>0</v>
      </c>
      <c r="AI59" s="93"/>
      <c r="AJ59" s="65">
        <f t="shared" si="9"/>
        <v>0</v>
      </c>
      <c r="AK59" s="65">
        <f t="shared" si="10"/>
        <v>0</v>
      </c>
      <c r="AL59" s="65">
        <f t="shared" si="7"/>
        <v>0</v>
      </c>
      <c r="AM59" s="66">
        <f t="shared" si="11"/>
        <v>0</v>
      </c>
    </row>
    <row r="60" spans="1:39" ht="15" customHeight="1" x14ac:dyDescent="0.25">
      <c r="A60" s="123" t="s">
        <v>245</v>
      </c>
      <c r="B60" s="90" t="s">
        <v>269</v>
      </c>
      <c r="C60" s="127" t="s">
        <v>69</v>
      </c>
      <c r="D60" s="119" t="s">
        <v>270</v>
      </c>
      <c r="E60" s="119" t="s">
        <v>271</v>
      </c>
      <c r="F60" s="120" t="s">
        <v>272</v>
      </c>
      <c r="G60" s="119" t="s">
        <v>70</v>
      </c>
      <c r="H60" s="119" t="s">
        <v>70</v>
      </c>
      <c r="I60" s="119" t="s">
        <v>221</v>
      </c>
      <c r="J60" s="118">
        <v>2022</v>
      </c>
      <c r="K60" s="121" t="s">
        <v>70</v>
      </c>
      <c r="L60" s="122">
        <v>2</v>
      </c>
      <c r="M60" s="119" t="s">
        <v>72</v>
      </c>
      <c r="N60" s="92">
        <v>0</v>
      </c>
      <c r="O60" s="92">
        <v>1</v>
      </c>
      <c r="P60" s="93"/>
      <c r="Q60" s="93"/>
      <c r="R60" s="93"/>
      <c r="S60" s="93"/>
      <c r="T60" s="93"/>
      <c r="U60" s="89"/>
      <c r="V60" s="101">
        <f t="shared" si="5"/>
        <v>0</v>
      </c>
      <c r="W60" s="93"/>
      <c r="X60" s="93"/>
      <c r="Y60" s="93"/>
      <c r="Z60" s="93"/>
      <c r="AA60" s="93"/>
      <c r="AB60" s="65">
        <f t="shared" si="8"/>
        <v>0</v>
      </c>
      <c r="AC60" s="93"/>
      <c r="AD60" s="93"/>
      <c r="AE60" s="93"/>
      <c r="AF60" s="93"/>
      <c r="AG60" s="93"/>
      <c r="AH60" s="93">
        <f t="shared" si="6"/>
        <v>0</v>
      </c>
      <c r="AI60" s="93"/>
      <c r="AJ60" s="65">
        <f t="shared" si="9"/>
        <v>0</v>
      </c>
      <c r="AK60" s="65">
        <f t="shared" si="10"/>
        <v>0</v>
      </c>
      <c r="AL60" s="65">
        <f t="shared" si="7"/>
        <v>0</v>
      </c>
      <c r="AM60" s="66">
        <f t="shared" si="11"/>
        <v>0</v>
      </c>
    </row>
    <row r="61" spans="1:39" ht="15" customHeight="1" x14ac:dyDescent="0.25">
      <c r="A61" s="123" t="s">
        <v>245</v>
      </c>
      <c r="B61" s="90" t="s">
        <v>269</v>
      </c>
      <c r="C61" s="127" t="s">
        <v>69</v>
      </c>
      <c r="D61" s="119" t="s">
        <v>270</v>
      </c>
      <c r="E61" s="119" t="s">
        <v>260</v>
      </c>
      <c r="F61" s="120" t="s">
        <v>273</v>
      </c>
      <c r="G61" s="119" t="s">
        <v>70</v>
      </c>
      <c r="H61" s="119" t="s">
        <v>70</v>
      </c>
      <c r="I61" s="119" t="s">
        <v>221</v>
      </c>
      <c r="J61" s="118">
        <v>2022</v>
      </c>
      <c r="K61" s="121" t="s">
        <v>70</v>
      </c>
      <c r="L61" s="122">
        <v>2</v>
      </c>
      <c r="M61" s="119" t="s">
        <v>72</v>
      </c>
      <c r="N61" s="92">
        <v>0</v>
      </c>
      <c r="O61" s="92">
        <v>1</v>
      </c>
      <c r="P61" s="93"/>
      <c r="Q61" s="93"/>
      <c r="R61" s="93"/>
      <c r="S61" s="93"/>
      <c r="T61" s="93"/>
      <c r="U61" s="89"/>
      <c r="V61" s="101">
        <f t="shared" si="5"/>
        <v>0</v>
      </c>
      <c r="W61" s="93"/>
      <c r="X61" s="93"/>
      <c r="Y61" s="93"/>
      <c r="Z61" s="93"/>
      <c r="AA61" s="93"/>
      <c r="AB61" s="65">
        <f t="shared" si="8"/>
        <v>0</v>
      </c>
      <c r="AC61" s="93"/>
      <c r="AD61" s="93"/>
      <c r="AE61" s="93"/>
      <c r="AF61" s="93"/>
      <c r="AG61" s="93"/>
      <c r="AH61" s="93">
        <f t="shared" si="6"/>
        <v>0</v>
      </c>
      <c r="AI61" s="93"/>
      <c r="AJ61" s="65">
        <f t="shared" si="9"/>
        <v>0</v>
      </c>
      <c r="AK61" s="65">
        <f t="shared" si="10"/>
        <v>0</v>
      </c>
      <c r="AL61" s="65">
        <f t="shared" si="7"/>
        <v>0</v>
      </c>
      <c r="AM61" s="66">
        <f t="shared" si="11"/>
        <v>0</v>
      </c>
    </row>
    <row r="62" spans="1:39" ht="15" customHeight="1" x14ac:dyDescent="0.25">
      <c r="A62" s="123" t="s">
        <v>245</v>
      </c>
      <c r="B62" s="90" t="s">
        <v>269</v>
      </c>
      <c r="C62" s="127" t="s">
        <v>69</v>
      </c>
      <c r="D62" s="119" t="s">
        <v>270</v>
      </c>
      <c r="E62" s="119" t="s">
        <v>260</v>
      </c>
      <c r="F62" s="120" t="s">
        <v>274</v>
      </c>
      <c r="G62" s="119" t="s">
        <v>70</v>
      </c>
      <c r="H62" s="119" t="s">
        <v>70</v>
      </c>
      <c r="I62" s="119" t="s">
        <v>221</v>
      </c>
      <c r="J62" s="118">
        <v>2022</v>
      </c>
      <c r="K62" s="121" t="s">
        <v>70</v>
      </c>
      <c r="L62" s="122">
        <v>1</v>
      </c>
      <c r="M62" s="119" t="s">
        <v>72</v>
      </c>
      <c r="N62" s="92">
        <v>0</v>
      </c>
      <c r="O62" s="92">
        <v>1</v>
      </c>
      <c r="P62" s="93"/>
      <c r="Q62" s="93"/>
      <c r="R62" s="93"/>
      <c r="S62" s="93"/>
      <c r="T62" s="93"/>
      <c r="U62" s="89"/>
      <c r="V62" s="101">
        <f t="shared" si="5"/>
        <v>0</v>
      </c>
      <c r="W62" s="93"/>
      <c r="X62" s="93"/>
      <c r="Y62" s="93"/>
      <c r="Z62" s="93"/>
      <c r="AA62" s="93"/>
      <c r="AB62" s="65">
        <f t="shared" si="8"/>
        <v>0</v>
      </c>
      <c r="AC62" s="93"/>
      <c r="AD62" s="93"/>
      <c r="AE62" s="93"/>
      <c r="AF62" s="93"/>
      <c r="AG62" s="93"/>
      <c r="AH62" s="93">
        <f t="shared" si="6"/>
        <v>0</v>
      </c>
      <c r="AI62" s="93"/>
      <c r="AJ62" s="65">
        <f t="shared" si="9"/>
        <v>0</v>
      </c>
      <c r="AK62" s="65">
        <f t="shared" si="10"/>
        <v>0</v>
      </c>
      <c r="AL62" s="65">
        <f t="shared" si="7"/>
        <v>0</v>
      </c>
      <c r="AM62" s="66">
        <f t="shared" si="11"/>
        <v>0</v>
      </c>
    </row>
    <row r="63" spans="1:39" ht="15" customHeight="1" x14ac:dyDescent="0.25">
      <c r="A63" s="123" t="s">
        <v>245</v>
      </c>
      <c r="B63" s="90" t="s">
        <v>269</v>
      </c>
      <c r="C63" s="127" t="s">
        <v>69</v>
      </c>
      <c r="D63" s="119" t="s">
        <v>270</v>
      </c>
      <c r="E63" s="119" t="s">
        <v>260</v>
      </c>
      <c r="F63" s="120" t="s">
        <v>275</v>
      </c>
      <c r="G63" s="119" t="s">
        <v>70</v>
      </c>
      <c r="H63" s="119" t="s">
        <v>70</v>
      </c>
      <c r="I63" s="119" t="s">
        <v>221</v>
      </c>
      <c r="J63" s="118">
        <v>2022</v>
      </c>
      <c r="K63" s="121" t="s">
        <v>70</v>
      </c>
      <c r="L63" s="122">
        <v>9</v>
      </c>
      <c r="M63" s="119" t="s">
        <v>72</v>
      </c>
      <c r="N63" s="92">
        <v>0</v>
      </c>
      <c r="O63" s="92">
        <v>1</v>
      </c>
      <c r="P63" s="93"/>
      <c r="Q63" s="93"/>
      <c r="R63" s="93"/>
      <c r="S63" s="93"/>
      <c r="T63" s="93"/>
      <c r="U63" s="89"/>
      <c r="V63" s="101">
        <f t="shared" si="5"/>
        <v>0</v>
      </c>
      <c r="W63" s="93"/>
      <c r="X63" s="93"/>
      <c r="Y63" s="93"/>
      <c r="Z63" s="93"/>
      <c r="AA63" s="93"/>
      <c r="AB63" s="65">
        <f t="shared" si="8"/>
        <v>0</v>
      </c>
      <c r="AC63" s="93"/>
      <c r="AD63" s="93"/>
      <c r="AE63" s="93"/>
      <c r="AF63" s="93"/>
      <c r="AG63" s="93"/>
      <c r="AH63" s="93">
        <f t="shared" si="6"/>
        <v>0</v>
      </c>
      <c r="AI63" s="93"/>
      <c r="AJ63" s="65">
        <f t="shared" si="9"/>
        <v>0</v>
      </c>
      <c r="AK63" s="65">
        <f t="shared" si="10"/>
        <v>0</v>
      </c>
      <c r="AL63" s="65">
        <f t="shared" si="7"/>
        <v>0</v>
      </c>
      <c r="AM63" s="66">
        <f t="shared" si="11"/>
        <v>0</v>
      </c>
    </row>
    <row r="64" spans="1:39" ht="15" customHeight="1" x14ac:dyDescent="0.25">
      <c r="A64" s="123" t="s">
        <v>245</v>
      </c>
      <c r="B64" s="90" t="s">
        <v>276</v>
      </c>
      <c r="C64" s="127" t="s">
        <v>69</v>
      </c>
      <c r="D64" s="119" t="s">
        <v>277</v>
      </c>
      <c r="E64" s="119" t="s">
        <v>278</v>
      </c>
      <c r="F64" s="120" t="s">
        <v>279</v>
      </c>
      <c r="G64" s="119" t="s">
        <v>280</v>
      </c>
      <c r="H64" s="119" t="s">
        <v>70</v>
      </c>
      <c r="I64" s="119" t="s">
        <v>143</v>
      </c>
      <c r="J64" s="118">
        <v>2002</v>
      </c>
      <c r="K64" s="121" t="s">
        <v>281</v>
      </c>
      <c r="L64" s="122">
        <v>1</v>
      </c>
      <c r="M64" s="119" t="s">
        <v>72</v>
      </c>
      <c r="N64" s="92">
        <v>0</v>
      </c>
      <c r="O64" s="92">
        <v>1</v>
      </c>
      <c r="P64" s="93"/>
      <c r="Q64" s="93"/>
      <c r="R64" s="93"/>
      <c r="S64" s="93"/>
      <c r="T64" s="93"/>
      <c r="U64" s="89"/>
      <c r="V64" s="101">
        <f t="shared" si="5"/>
        <v>0</v>
      </c>
      <c r="W64" s="93"/>
      <c r="X64" s="93"/>
      <c r="Y64" s="93"/>
      <c r="Z64" s="93"/>
      <c r="AA64" s="93"/>
      <c r="AB64" s="65">
        <f t="shared" si="8"/>
        <v>0</v>
      </c>
      <c r="AC64" s="93"/>
      <c r="AD64" s="93"/>
      <c r="AE64" s="93"/>
      <c r="AF64" s="93"/>
      <c r="AG64" s="93"/>
      <c r="AH64" s="93">
        <f t="shared" si="6"/>
        <v>0</v>
      </c>
      <c r="AI64" s="93"/>
      <c r="AJ64" s="65">
        <f t="shared" si="9"/>
        <v>0</v>
      </c>
      <c r="AK64" s="65">
        <f t="shared" si="10"/>
        <v>0</v>
      </c>
      <c r="AL64" s="65">
        <f t="shared" si="7"/>
        <v>0</v>
      </c>
      <c r="AM64" s="66">
        <f t="shared" si="11"/>
        <v>0</v>
      </c>
    </row>
    <row r="65" spans="1:39" ht="15" customHeight="1" x14ac:dyDescent="0.25">
      <c r="A65" s="123" t="s">
        <v>245</v>
      </c>
      <c r="B65" s="90" t="s">
        <v>282</v>
      </c>
      <c r="C65" s="127" t="s">
        <v>69</v>
      </c>
      <c r="D65" s="127" t="s">
        <v>283</v>
      </c>
      <c r="E65" s="113" t="s">
        <v>70</v>
      </c>
      <c r="F65" s="127" t="s">
        <v>70</v>
      </c>
      <c r="G65" s="90" t="s">
        <v>70</v>
      </c>
      <c r="H65" s="90" t="s">
        <v>70</v>
      </c>
      <c r="I65" s="127" t="s">
        <v>83</v>
      </c>
      <c r="J65" s="112">
        <v>2022</v>
      </c>
      <c r="K65" s="114" t="s">
        <v>70</v>
      </c>
      <c r="L65" s="128">
        <v>4143</v>
      </c>
      <c r="M65" s="127" t="s">
        <v>85</v>
      </c>
      <c r="N65" s="92">
        <v>0</v>
      </c>
      <c r="O65" s="92">
        <v>1</v>
      </c>
      <c r="P65" s="93"/>
      <c r="Q65" s="93"/>
      <c r="R65" s="93"/>
      <c r="S65" s="93"/>
      <c r="T65" s="93"/>
      <c r="U65" s="89"/>
      <c r="V65" s="101">
        <f t="shared" si="5"/>
        <v>0</v>
      </c>
      <c r="W65" s="93"/>
      <c r="X65" s="93"/>
      <c r="Y65" s="93"/>
      <c r="Z65" s="93"/>
      <c r="AA65" s="93"/>
      <c r="AB65" s="65">
        <f t="shared" si="8"/>
        <v>0</v>
      </c>
      <c r="AC65" s="93"/>
      <c r="AD65" s="93"/>
      <c r="AE65" s="93"/>
      <c r="AF65" s="93"/>
      <c r="AG65" s="93"/>
      <c r="AH65" s="93">
        <f t="shared" si="6"/>
        <v>0</v>
      </c>
      <c r="AI65" s="93"/>
      <c r="AJ65" s="65">
        <f t="shared" si="9"/>
        <v>0</v>
      </c>
      <c r="AK65" s="65">
        <f t="shared" si="10"/>
        <v>0</v>
      </c>
      <c r="AL65" s="65">
        <f t="shared" si="7"/>
        <v>0</v>
      </c>
      <c r="AM65" s="66">
        <f t="shared" si="11"/>
        <v>0</v>
      </c>
    </row>
    <row r="66" spans="1:39" ht="15" customHeight="1" x14ac:dyDescent="0.25">
      <c r="A66" s="123" t="s">
        <v>245</v>
      </c>
      <c r="B66" s="90" t="s">
        <v>284</v>
      </c>
      <c r="C66" s="127" t="s">
        <v>69</v>
      </c>
      <c r="D66" s="127" t="s">
        <v>285</v>
      </c>
      <c r="E66" s="113" t="s">
        <v>103</v>
      </c>
      <c r="F66" s="127" t="s">
        <v>103</v>
      </c>
      <c r="G66" s="90" t="s">
        <v>103</v>
      </c>
      <c r="H66" s="90" t="s">
        <v>70</v>
      </c>
      <c r="I66" s="127" t="s">
        <v>286</v>
      </c>
      <c r="J66" s="112">
        <v>2022</v>
      </c>
      <c r="K66" s="114" t="s">
        <v>70</v>
      </c>
      <c r="L66" s="122">
        <v>32</v>
      </c>
      <c r="M66" s="119" t="s">
        <v>88</v>
      </c>
      <c r="N66" s="92">
        <v>0</v>
      </c>
      <c r="O66" s="92">
        <v>1</v>
      </c>
      <c r="P66" s="93"/>
      <c r="Q66" s="93"/>
      <c r="R66" s="93"/>
      <c r="S66" s="93"/>
      <c r="T66" s="93"/>
      <c r="U66" s="89"/>
      <c r="V66" s="101">
        <f t="shared" si="5"/>
        <v>0</v>
      </c>
      <c r="W66" s="93"/>
      <c r="X66" s="93"/>
      <c r="Y66" s="93"/>
      <c r="Z66" s="93"/>
      <c r="AA66" s="93"/>
      <c r="AB66" s="65">
        <f t="shared" si="8"/>
        <v>0</v>
      </c>
      <c r="AC66" s="93"/>
      <c r="AD66" s="93"/>
      <c r="AE66" s="93"/>
      <c r="AF66" s="93"/>
      <c r="AG66" s="93"/>
      <c r="AH66" s="93">
        <f t="shared" si="6"/>
        <v>0</v>
      </c>
      <c r="AI66" s="93"/>
      <c r="AJ66" s="65">
        <f t="shared" si="9"/>
        <v>0</v>
      </c>
      <c r="AK66" s="65">
        <f t="shared" si="10"/>
        <v>0</v>
      </c>
      <c r="AL66" s="65">
        <f t="shared" si="7"/>
        <v>0</v>
      </c>
      <c r="AM66" s="66">
        <f t="shared" si="11"/>
        <v>0</v>
      </c>
    </row>
    <row r="67" spans="1:39" ht="15" customHeight="1" x14ac:dyDescent="0.25">
      <c r="A67" s="123" t="s">
        <v>245</v>
      </c>
      <c r="B67" s="90" t="s">
        <v>287</v>
      </c>
      <c r="C67" s="127" t="s">
        <v>69</v>
      </c>
      <c r="D67" s="119" t="s">
        <v>288</v>
      </c>
      <c r="E67" s="119" t="s">
        <v>289</v>
      </c>
      <c r="F67" s="119" t="s">
        <v>290</v>
      </c>
      <c r="G67" s="119" t="s">
        <v>291</v>
      </c>
      <c r="H67" s="119" t="s">
        <v>70</v>
      </c>
      <c r="I67" s="119" t="s">
        <v>108</v>
      </c>
      <c r="J67" s="118">
        <v>2022</v>
      </c>
      <c r="K67" s="121" t="s">
        <v>292</v>
      </c>
      <c r="L67" s="122">
        <v>1</v>
      </c>
      <c r="M67" s="119" t="s">
        <v>72</v>
      </c>
      <c r="N67" s="92">
        <v>0</v>
      </c>
      <c r="O67" s="92">
        <v>1</v>
      </c>
      <c r="P67" s="93"/>
      <c r="Q67" s="93"/>
      <c r="R67" s="93"/>
      <c r="S67" s="93"/>
      <c r="T67" s="93"/>
      <c r="U67" s="89"/>
      <c r="V67" s="101">
        <f t="shared" si="5"/>
        <v>0</v>
      </c>
      <c r="W67" s="93"/>
      <c r="X67" s="93"/>
      <c r="Y67" s="93"/>
      <c r="Z67" s="93"/>
      <c r="AA67" s="93"/>
      <c r="AB67" s="65">
        <f t="shared" si="8"/>
        <v>0</v>
      </c>
      <c r="AC67" s="93"/>
      <c r="AD67" s="93"/>
      <c r="AE67" s="93"/>
      <c r="AF67" s="93"/>
      <c r="AG67" s="93"/>
      <c r="AH67" s="93">
        <f t="shared" si="6"/>
        <v>0</v>
      </c>
      <c r="AI67" s="93"/>
      <c r="AJ67" s="65">
        <f t="shared" si="9"/>
        <v>0</v>
      </c>
      <c r="AK67" s="65">
        <f t="shared" si="10"/>
        <v>0</v>
      </c>
      <c r="AL67" s="65">
        <f t="shared" si="7"/>
        <v>0</v>
      </c>
      <c r="AM67" s="66">
        <f t="shared" si="11"/>
        <v>0</v>
      </c>
    </row>
    <row r="68" spans="1:39" ht="15" customHeight="1" x14ac:dyDescent="0.25">
      <c r="A68" s="123" t="s">
        <v>293</v>
      </c>
      <c r="B68" s="90" t="s">
        <v>294</v>
      </c>
      <c r="C68" s="127" t="s">
        <v>69</v>
      </c>
      <c r="D68" s="119" t="s">
        <v>295</v>
      </c>
      <c r="E68" s="119" t="s">
        <v>296</v>
      </c>
      <c r="F68" s="119" t="s">
        <v>297</v>
      </c>
      <c r="G68" s="119" t="s">
        <v>70</v>
      </c>
      <c r="H68" s="119" t="s">
        <v>70</v>
      </c>
      <c r="I68" s="119" t="s">
        <v>83</v>
      </c>
      <c r="J68" s="118">
        <v>2022</v>
      </c>
      <c r="K68" s="121" t="s">
        <v>298</v>
      </c>
      <c r="L68" s="122">
        <v>4143</v>
      </c>
      <c r="M68" s="119" t="s">
        <v>85</v>
      </c>
      <c r="N68" s="92">
        <v>0</v>
      </c>
      <c r="O68" s="92">
        <v>1</v>
      </c>
      <c r="P68" s="93"/>
      <c r="Q68" s="93"/>
      <c r="R68" s="93"/>
      <c r="S68" s="93"/>
      <c r="T68" s="93"/>
      <c r="U68" s="89"/>
      <c r="V68" s="101">
        <f t="shared" si="5"/>
        <v>0</v>
      </c>
      <c r="W68" s="93"/>
      <c r="X68" s="93"/>
      <c r="Y68" s="93"/>
      <c r="Z68" s="93"/>
      <c r="AA68" s="93"/>
      <c r="AB68" s="65">
        <f t="shared" si="8"/>
        <v>0</v>
      </c>
      <c r="AC68" s="93"/>
      <c r="AD68" s="93"/>
      <c r="AE68" s="93"/>
      <c r="AF68" s="93"/>
      <c r="AG68" s="93"/>
      <c r="AH68" s="93">
        <f t="shared" si="6"/>
        <v>0</v>
      </c>
      <c r="AI68" s="93"/>
      <c r="AJ68" s="65">
        <f t="shared" si="9"/>
        <v>0</v>
      </c>
      <c r="AK68" s="65">
        <f t="shared" si="10"/>
        <v>0</v>
      </c>
      <c r="AL68" s="65">
        <f t="shared" si="7"/>
        <v>0</v>
      </c>
      <c r="AM68" s="66">
        <f t="shared" si="11"/>
        <v>0</v>
      </c>
    </row>
    <row r="69" spans="1:39" ht="15" customHeight="1" x14ac:dyDescent="0.25">
      <c r="A69" s="123" t="s">
        <v>293</v>
      </c>
      <c r="B69" s="90" t="s">
        <v>299</v>
      </c>
      <c r="C69" s="127" t="s">
        <v>69</v>
      </c>
      <c r="D69" s="119" t="s">
        <v>300</v>
      </c>
      <c r="E69" s="119" t="s">
        <v>301</v>
      </c>
      <c r="F69" s="119" t="s">
        <v>70</v>
      </c>
      <c r="G69" s="119" t="s">
        <v>70</v>
      </c>
      <c r="H69" s="119" t="s">
        <v>70</v>
      </c>
      <c r="I69" s="119" t="s">
        <v>108</v>
      </c>
      <c r="J69" s="118">
        <v>2022</v>
      </c>
      <c r="K69" s="121" t="s">
        <v>302</v>
      </c>
      <c r="L69" s="122">
        <v>1</v>
      </c>
      <c r="M69" s="119" t="s">
        <v>72</v>
      </c>
      <c r="N69" s="92">
        <v>0</v>
      </c>
      <c r="O69" s="92">
        <v>1</v>
      </c>
      <c r="P69" s="93"/>
      <c r="Q69" s="93"/>
      <c r="R69" s="93"/>
      <c r="S69" s="93"/>
      <c r="T69" s="93"/>
      <c r="U69" s="89"/>
      <c r="V69" s="101">
        <f t="shared" si="5"/>
        <v>0</v>
      </c>
      <c r="W69" s="93"/>
      <c r="X69" s="93"/>
      <c r="Y69" s="93"/>
      <c r="Z69" s="93"/>
      <c r="AA69" s="93"/>
      <c r="AB69" s="65">
        <f t="shared" si="8"/>
        <v>0</v>
      </c>
      <c r="AC69" s="93"/>
      <c r="AD69" s="93"/>
      <c r="AE69" s="93"/>
      <c r="AF69" s="93"/>
      <c r="AG69" s="93"/>
      <c r="AH69" s="93">
        <f t="shared" si="6"/>
        <v>0</v>
      </c>
      <c r="AI69" s="93"/>
      <c r="AJ69" s="65">
        <f t="shared" si="9"/>
        <v>0</v>
      </c>
      <c r="AK69" s="65">
        <f t="shared" si="10"/>
        <v>0</v>
      </c>
      <c r="AL69" s="65">
        <f t="shared" si="7"/>
        <v>0</v>
      </c>
      <c r="AM69" s="66">
        <f t="shared" si="11"/>
        <v>0</v>
      </c>
    </row>
    <row r="70" spans="1:39" ht="15" customHeight="1" x14ac:dyDescent="0.25">
      <c r="A70" s="123" t="s">
        <v>293</v>
      </c>
      <c r="B70" s="90" t="s">
        <v>299</v>
      </c>
      <c r="C70" s="127" t="s">
        <v>69</v>
      </c>
      <c r="D70" s="119" t="s">
        <v>300</v>
      </c>
      <c r="E70" s="119" t="s">
        <v>301</v>
      </c>
      <c r="F70" s="119" t="s">
        <v>70</v>
      </c>
      <c r="G70" s="119" t="s">
        <v>70</v>
      </c>
      <c r="H70" s="119" t="s">
        <v>70</v>
      </c>
      <c r="I70" s="119" t="s">
        <v>143</v>
      </c>
      <c r="J70" s="118">
        <v>2022</v>
      </c>
      <c r="K70" s="121" t="s">
        <v>303</v>
      </c>
      <c r="L70" s="122">
        <v>1</v>
      </c>
      <c r="M70" s="119" t="s">
        <v>72</v>
      </c>
      <c r="N70" s="92">
        <v>0</v>
      </c>
      <c r="O70" s="92">
        <v>1</v>
      </c>
      <c r="P70" s="93"/>
      <c r="Q70" s="93"/>
      <c r="R70" s="93"/>
      <c r="S70" s="93"/>
      <c r="T70" s="93"/>
      <c r="U70" s="89"/>
      <c r="V70" s="101">
        <f t="shared" si="5"/>
        <v>0</v>
      </c>
      <c r="W70" s="93"/>
      <c r="X70" s="93"/>
      <c r="Y70" s="93"/>
      <c r="Z70" s="93"/>
      <c r="AA70" s="93"/>
      <c r="AB70" s="65">
        <f t="shared" ref="AB70:AB91" si="12">L70*(100%+$AB$2)*SUM(W70:AA70)</f>
        <v>0</v>
      </c>
      <c r="AC70" s="93"/>
      <c r="AD70" s="93"/>
      <c r="AE70" s="93"/>
      <c r="AF70" s="93"/>
      <c r="AG70" s="93"/>
      <c r="AH70" s="93">
        <f t="shared" si="6"/>
        <v>0</v>
      </c>
      <c r="AI70" s="93"/>
      <c r="AJ70" s="65">
        <f t="shared" ref="AJ70:AJ91" si="13">L70*(100%+$AJ$2)*SUM(AC70:AG70)</f>
        <v>0</v>
      </c>
      <c r="AK70" s="65">
        <f t="shared" ref="AK70:AK91" si="14">(V70*$AK$2)+AB70+AJ70</f>
        <v>0</v>
      </c>
      <c r="AL70" s="65">
        <f t="shared" si="7"/>
        <v>0</v>
      </c>
      <c r="AM70" s="66">
        <f t="shared" ref="AM70:AM91" si="15">SUM(AK70:AL70)</f>
        <v>0</v>
      </c>
    </row>
    <row r="71" spans="1:39" ht="15" customHeight="1" x14ac:dyDescent="0.25">
      <c r="A71" s="123" t="s">
        <v>304</v>
      </c>
      <c r="B71" s="90" t="s">
        <v>305</v>
      </c>
      <c r="C71" s="127" t="s">
        <v>69</v>
      </c>
      <c r="D71" s="119" t="s">
        <v>306</v>
      </c>
      <c r="E71" s="119" t="s">
        <v>307</v>
      </c>
      <c r="F71" s="119" t="s">
        <v>308</v>
      </c>
      <c r="G71" s="119" t="s">
        <v>70</v>
      </c>
      <c r="H71" s="119" t="s">
        <v>70</v>
      </c>
      <c r="I71" s="119" t="s">
        <v>309</v>
      </c>
      <c r="J71" s="118">
        <v>2002</v>
      </c>
      <c r="K71" s="121" t="s">
        <v>310</v>
      </c>
      <c r="L71" s="122">
        <v>1</v>
      </c>
      <c r="M71" s="119" t="s">
        <v>72</v>
      </c>
      <c r="N71" s="92">
        <v>0</v>
      </c>
      <c r="O71" s="92">
        <v>1</v>
      </c>
      <c r="P71" s="93"/>
      <c r="Q71" s="93"/>
      <c r="R71" s="93"/>
      <c r="S71" s="93"/>
      <c r="T71" s="93"/>
      <c r="U71" s="89"/>
      <c r="V71" s="101">
        <f t="shared" ref="V71:V91" si="16">((N71*O71*$V$2)+(P71+Q71+(R71/L71)+S71+T71+U71))*L71</f>
        <v>0</v>
      </c>
      <c r="W71" s="93"/>
      <c r="X71" s="93"/>
      <c r="Y71" s="93"/>
      <c r="Z71" s="93"/>
      <c r="AA71" s="93"/>
      <c r="AB71" s="65">
        <f t="shared" si="12"/>
        <v>0</v>
      </c>
      <c r="AC71" s="93"/>
      <c r="AD71" s="93"/>
      <c r="AE71" s="93"/>
      <c r="AF71" s="93"/>
      <c r="AG71" s="93"/>
      <c r="AH71" s="93">
        <f t="shared" ref="AH71:AH91" si="17">SUM(AC71:AG71)</f>
        <v>0</v>
      </c>
      <c r="AI71" s="93"/>
      <c r="AJ71" s="65">
        <f t="shared" si="13"/>
        <v>0</v>
      </c>
      <c r="AK71" s="65">
        <f t="shared" si="14"/>
        <v>0</v>
      </c>
      <c r="AL71" s="65">
        <f t="shared" ref="AL71:AL91" si="18">AB71*(100%+$AL$2)</f>
        <v>0</v>
      </c>
      <c r="AM71" s="66">
        <f t="shared" si="15"/>
        <v>0</v>
      </c>
    </row>
    <row r="72" spans="1:39" ht="15" customHeight="1" x14ac:dyDescent="0.25">
      <c r="A72" s="123" t="s">
        <v>304</v>
      </c>
      <c r="B72" s="90" t="s">
        <v>313</v>
      </c>
      <c r="C72" s="127" t="s">
        <v>69</v>
      </c>
      <c r="D72" s="119" t="s">
        <v>314</v>
      </c>
      <c r="E72" s="119" t="s">
        <v>315</v>
      </c>
      <c r="F72" s="119" t="s">
        <v>70</v>
      </c>
      <c r="G72" s="119" t="s">
        <v>316</v>
      </c>
      <c r="H72" s="119" t="s">
        <v>70</v>
      </c>
      <c r="I72" s="119" t="s">
        <v>317</v>
      </c>
      <c r="J72" s="118">
        <v>2022</v>
      </c>
      <c r="K72" s="121" t="s">
        <v>318</v>
      </c>
      <c r="L72" s="122">
        <v>1</v>
      </c>
      <c r="M72" s="119" t="s">
        <v>72</v>
      </c>
      <c r="N72" s="92">
        <v>0</v>
      </c>
      <c r="O72" s="92">
        <v>1</v>
      </c>
      <c r="P72" s="93"/>
      <c r="Q72" s="93"/>
      <c r="R72" s="93"/>
      <c r="S72" s="93"/>
      <c r="T72" s="93"/>
      <c r="U72" s="89"/>
      <c r="V72" s="101">
        <f t="shared" si="16"/>
        <v>0</v>
      </c>
      <c r="W72" s="93"/>
      <c r="X72" s="93"/>
      <c r="Y72" s="93"/>
      <c r="Z72" s="93"/>
      <c r="AA72" s="93"/>
      <c r="AB72" s="65">
        <f t="shared" si="12"/>
        <v>0</v>
      </c>
      <c r="AC72" s="93"/>
      <c r="AD72" s="93"/>
      <c r="AE72" s="93"/>
      <c r="AF72" s="93"/>
      <c r="AG72" s="93"/>
      <c r="AH72" s="93">
        <f t="shared" si="17"/>
        <v>0</v>
      </c>
      <c r="AI72" s="93"/>
      <c r="AJ72" s="65">
        <f t="shared" si="13"/>
        <v>0</v>
      </c>
      <c r="AK72" s="65">
        <f t="shared" si="14"/>
        <v>0</v>
      </c>
      <c r="AL72" s="65">
        <f t="shared" si="18"/>
        <v>0</v>
      </c>
      <c r="AM72" s="66">
        <f t="shared" si="15"/>
        <v>0</v>
      </c>
    </row>
    <row r="73" spans="1:39" ht="15" customHeight="1" x14ac:dyDescent="0.25">
      <c r="A73" s="123" t="s">
        <v>319</v>
      </c>
      <c r="B73" s="90" t="s">
        <v>320</v>
      </c>
      <c r="C73" s="127" t="s">
        <v>69</v>
      </c>
      <c r="D73" s="119" t="s">
        <v>321</v>
      </c>
      <c r="E73" s="119" t="s">
        <v>322</v>
      </c>
      <c r="F73" s="119" t="s">
        <v>70</v>
      </c>
      <c r="G73" s="119" t="s">
        <v>323</v>
      </c>
      <c r="H73" s="119" t="s">
        <v>70</v>
      </c>
      <c r="I73" s="119" t="s">
        <v>324</v>
      </c>
      <c r="J73" s="118">
        <v>2022</v>
      </c>
      <c r="K73" s="121" t="s">
        <v>325</v>
      </c>
      <c r="L73" s="122">
        <v>1</v>
      </c>
      <c r="M73" s="119" t="s">
        <v>72</v>
      </c>
      <c r="N73" s="92">
        <v>0</v>
      </c>
      <c r="O73" s="92">
        <v>1</v>
      </c>
      <c r="P73" s="93"/>
      <c r="Q73" s="93"/>
      <c r="R73" s="93"/>
      <c r="S73" s="93"/>
      <c r="T73" s="93"/>
      <c r="U73" s="89"/>
      <c r="V73" s="101">
        <f t="shared" si="16"/>
        <v>0</v>
      </c>
      <c r="W73" s="93"/>
      <c r="X73" s="93"/>
      <c r="Y73" s="93"/>
      <c r="Z73" s="93"/>
      <c r="AA73" s="93"/>
      <c r="AB73" s="65">
        <f t="shared" si="12"/>
        <v>0</v>
      </c>
      <c r="AC73" s="93"/>
      <c r="AD73" s="93"/>
      <c r="AE73" s="93"/>
      <c r="AF73" s="93"/>
      <c r="AG73" s="93"/>
      <c r="AH73" s="93">
        <f t="shared" si="17"/>
        <v>0</v>
      </c>
      <c r="AI73" s="93"/>
      <c r="AJ73" s="65">
        <f t="shared" si="13"/>
        <v>0</v>
      </c>
      <c r="AK73" s="65">
        <f t="shared" si="14"/>
        <v>0</v>
      </c>
      <c r="AL73" s="65">
        <f t="shared" si="18"/>
        <v>0</v>
      </c>
      <c r="AM73" s="66">
        <f t="shared" si="15"/>
        <v>0</v>
      </c>
    </row>
    <row r="74" spans="1:39" ht="15" customHeight="1" x14ac:dyDescent="0.25">
      <c r="A74" s="123" t="s">
        <v>319</v>
      </c>
      <c r="B74" s="90" t="s">
        <v>320</v>
      </c>
      <c r="C74" s="127" t="s">
        <v>69</v>
      </c>
      <c r="D74" s="119" t="s">
        <v>321</v>
      </c>
      <c r="E74" s="119" t="s">
        <v>322</v>
      </c>
      <c r="F74" s="119" t="s">
        <v>70</v>
      </c>
      <c r="G74" s="119" t="s">
        <v>326</v>
      </c>
      <c r="H74" s="119" t="s">
        <v>70</v>
      </c>
      <c r="I74" s="119" t="s">
        <v>327</v>
      </c>
      <c r="J74" s="118">
        <v>2022</v>
      </c>
      <c r="K74" s="121" t="s">
        <v>328</v>
      </c>
      <c r="L74" s="122">
        <v>1</v>
      </c>
      <c r="M74" s="119" t="s">
        <v>72</v>
      </c>
      <c r="N74" s="92">
        <v>0</v>
      </c>
      <c r="O74" s="92">
        <v>1</v>
      </c>
      <c r="P74" s="93"/>
      <c r="Q74" s="93"/>
      <c r="R74" s="93"/>
      <c r="S74" s="93"/>
      <c r="T74" s="93"/>
      <c r="U74" s="89"/>
      <c r="V74" s="101">
        <f t="shared" si="16"/>
        <v>0</v>
      </c>
      <c r="W74" s="93"/>
      <c r="X74" s="93"/>
      <c r="Y74" s="93"/>
      <c r="Z74" s="93"/>
      <c r="AA74" s="93"/>
      <c r="AB74" s="65">
        <f t="shared" si="12"/>
        <v>0</v>
      </c>
      <c r="AC74" s="93"/>
      <c r="AD74" s="93"/>
      <c r="AE74" s="93"/>
      <c r="AF74" s="93"/>
      <c r="AG74" s="93"/>
      <c r="AH74" s="93">
        <f t="shared" si="17"/>
        <v>0</v>
      </c>
      <c r="AI74" s="93"/>
      <c r="AJ74" s="65">
        <f t="shared" si="13"/>
        <v>0</v>
      </c>
      <c r="AK74" s="65">
        <f t="shared" si="14"/>
        <v>0</v>
      </c>
      <c r="AL74" s="65">
        <f t="shared" si="18"/>
        <v>0</v>
      </c>
      <c r="AM74" s="66">
        <f t="shared" si="15"/>
        <v>0</v>
      </c>
    </row>
    <row r="75" spans="1:39" ht="15" customHeight="1" x14ac:dyDescent="0.25">
      <c r="A75" s="123" t="s">
        <v>319</v>
      </c>
      <c r="B75" s="90" t="s">
        <v>320</v>
      </c>
      <c r="C75" s="127" t="s">
        <v>69</v>
      </c>
      <c r="D75" s="119" t="s">
        <v>321</v>
      </c>
      <c r="E75" s="119" t="s">
        <v>322</v>
      </c>
      <c r="F75" s="119" t="s">
        <v>70</v>
      </c>
      <c r="G75" s="119" t="s">
        <v>329</v>
      </c>
      <c r="H75" s="119" t="s">
        <v>70</v>
      </c>
      <c r="I75" s="119" t="s">
        <v>330</v>
      </c>
      <c r="J75" s="118">
        <v>2022</v>
      </c>
      <c r="K75" s="121" t="s">
        <v>331</v>
      </c>
      <c r="L75" s="122">
        <v>1</v>
      </c>
      <c r="M75" s="119" t="s">
        <v>72</v>
      </c>
      <c r="N75" s="92">
        <v>0</v>
      </c>
      <c r="O75" s="92">
        <v>1</v>
      </c>
      <c r="P75" s="93"/>
      <c r="Q75" s="93"/>
      <c r="R75" s="93"/>
      <c r="S75" s="93"/>
      <c r="T75" s="93"/>
      <c r="U75" s="89"/>
      <c r="V75" s="101">
        <f t="shared" si="16"/>
        <v>0</v>
      </c>
      <c r="W75" s="93"/>
      <c r="X75" s="93"/>
      <c r="Y75" s="93"/>
      <c r="Z75" s="93"/>
      <c r="AA75" s="93"/>
      <c r="AB75" s="65">
        <f t="shared" si="12"/>
        <v>0</v>
      </c>
      <c r="AC75" s="93"/>
      <c r="AD75" s="93"/>
      <c r="AE75" s="93"/>
      <c r="AF75" s="93"/>
      <c r="AG75" s="93"/>
      <c r="AH75" s="93">
        <f t="shared" si="17"/>
        <v>0</v>
      </c>
      <c r="AI75" s="93"/>
      <c r="AJ75" s="65">
        <f t="shared" si="13"/>
        <v>0</v>
      </c>
      <c r="AK75" s="65">
        <f t="shared" si="14"/>
        <v>0</v>
      </c>
      <c r="AL75" s="65">
        <f t="shared" si="18"/>
        <v>0</v>
      </c>
      <c r="AM75" s="66">
        <f t="shared" si="15"/>
        <v>0</v>
      </c>
    </row>
    <row r="76" spans="1:39" ht="15" customHeight="1" x14ac:dyDescent="0.25">
      <c r="A76" s="123" t="s">
        <v>319</v>
      </c>
      <c r="B76" s="90" t="s">
        <v>320</v>
      </c>
      <c r="C76" s="127" t="s">
        <v>69</v>
      </c>
      <c r="D76" s="119" t="s">
        <v>321</v>
      </c>
      <c r="E76" s="119" t="s">
        <v>322</v>
      </c>
      <c r="F76" s="119" t="s">
        <v>70</v>
      </c>
      <c r="G76" s="119" t="s">
        <v>332</v>
      </c>
      <c r="H76" s="119" t="s">
        <v>70</v>
      </c>
      <c r="I76" s="119" t="s">
        <v>123</v>
      </c>
      <c r="J76" s="118">
        <v>2001</v>
      </c>
      <c r="K76" s="121" t="s">
        <v>333</v>
      </c>
      <c r="L76" s="122">
        <v>1</v>
      </c>
      <c r="M76" s="119" t="s">
        <v>72</v>
      </c>
      <c r="N76" s="92">
        <v>0</v>
      </c>
      <c r="O76" s="92">
        <v>1</v>
      </c>
      <c r="P76" s="93"/>
      <c r="Q76" s="93"/>
      <c r="R76" s="93"/>
      <c r="S76" s="93"/>
      <c r="T76" s="93"/>
      <c r="U76" s="89"/>
      <c r="V76" s="101">
        <f t="shared" si="16"/>
        <v>0</v>
      </c>
      <c r="W76" s="93"/>
      <c r="X76" s="93"/>
      <c r="Y76" s="93"/>
      <c r="Z76" s="93"/>
      <c r="AA76" s="93"/>
      <c r="AB76" s="65">
        <f t="shared" si="12"/>
        <v>0</v>
      </c>
      <c r="AC76" s="93"/>
      <c r="AD76" s="93"/>
      <c r="AE76" s="93"/>
      <c r="AF76" s="93"/>
      <c r="AG76" s="93"/>
      <c r="AH76" s="93">
        <f t="shared" si="17"/>
        <v>0</v>
      </c>
      <c r="AI76" s="93"/>
      <c r="AJ76" s="65">
        <f t="shared" si="13"/>
        <v>0</v>
      </c>
      <c r="AK76" s="65">
        <f t="shared" si="14"/>
        <v>0</v>
      </c>
      <c r="AL76" s="65">
        <f t="shared" si="18"/>
        <v>0</v>
      </c>
      <c r="AM76" s="66">
        <f t="shared" si="15"/>
        <v>0</v>
      </c>
    </row>
    <row r="77" spans="1:39" ht="15" customHeight="1" x14ac:dyDescent="0.25">
      <c r="A77" s="123" t="s">
        <v>319</v>
      </c>
      <c r="B77" s="90" t="s">
        <v>320</v>
      </c>
      <c r="C77" s="127" t="s">
        <v>69</v>
      </c>
      <c r="D77" s="119" t="s">
        <v>321</v>
      </c>
      <c r="E77" s="119" t="s">
        <v>322</v>
      </c>
      <c r="F77" s="119" t="s">
        <v>70</v>
      </c>
      <c r="G77" s="119" t="s">
        <v>332</v>
      </c>
      <c r="H77" s="119" t="s">
        <v>70</v>
      </c>
      <c r="I77" s="119" t="s">
        <v>123</v>
      </c>
      <c r="J77" s="118">
        <v>2001</v>
      </c>
      <c r="K77" s="121" t="s">
        <v>333</v>
      </c>
      <c r="L77" s="122">
        <v>1</v>
      </c>
      <c r="M77" s="119" t="s">
        <v>72</v>
      </c>
      <c r="N77" s="92">
        <v>0</v>
      </c>
      <c r="O77" s="92">
        <v>1</v>
      </c>
      <c r="P77" s="93"/>
      <c r="Q77" s="93"/>
      <c r="R77" s="93"/>
      <c r="S77" s="93"/>
      <c r="T77" s="93"/>
      <c r="U77" s="89"/>
      <c r="V77" s="101">
        <f t="shared" si="16"/>
        <v>0</v>
      </c>
      <c r="W77" s="93"/>
      <c r="X77" s="93"/>
      <c r="Y77" s="93"/>
      <c r="Z77" s="93"/>
      <c r="AA77" s="93"/>
      <c r="AB77" s="65">
        <f t="shared" si="12"/>
        <v>0</v>
      </c>
      <c r="AC77" s="93"/>
      <c r="AD77" s="93"/>
      <c r="AE77" s="93"/>
      <c r="AF77" s="93"/>
      <c r="AG77" s="93"/>
      <c r="AH77" s="93">
        <f t="shared" si="17"/>
        <v>0</v>
      </c>
      <c r="AI77" s="93"/>
      <c r="AJ77" s="65">
        <f t="shared" si="13"/>
        <v>0</v>
      </c>
      <c r="AK77" s="65">
        <f t="shared" si="14"/>
        <v>0</v>
      </c>
      <c r="AL77" s="65">
        <f t="shared" si="18"/>
        <v>0</v>
      </c>
      <c r="AM77" s="66">
        <f t="shared" si="15"/>
        <v>0</v>
      </c>
    </row>
    <row r="78" spans="1:39" ht="15" customHeight="1" x14ac:dyDescent="0.25">
      <c r="A78" s="123" t="s">
        <v>319</v>
      </c>
      <c r="B78" s="90" t="s">
        <v>320</v>
      </c>
      <c r="C78" s="127" t="s">
        <v>69</v>
      </c>
      <c r="D78" s="119" t="s">
        <v>321</v>
      </c>
      <c r="E78" s="119" t="s">
        <v>322</v>
      </c>
      <c r="F78" s="119" t="s">
        <v>70</v>
      </c>
      <c r="G78" s="119" t="s">
        <v>334</v>
      </c>
      <c r="H78" s="119" t="s">
        <v>70</v>
      </c>
      <c r="I78" s="119" t="s">
        <v>335</v>
      </c>
      <c r="J78" s="118">
        <v>2022</v>
      </c>
      <c r="K78" s="121" t="s">
        <v>336</v>
      </c>
      <c r="L78" s="122">
        <v>1</v>
      </c>
      <c r="M78" s="119" t="s">
        <v>72</v>
      </c>
      <c r="N78" s="92">
        <v>0</v>
      </c>
      <c r="O78" s="92">
        <v>1</v>
      </c>
      <c r="P78" s="93"/>
      <c r="Q78" s="93"/>
      <c r="R78" s="93"/>
      <c r="S78" s="93"/>
      <c r="T78" s="93"/>
      <c r="U78" s="89"/>
      <c r="V78" s="101">
        <f t="shared" si="16"/>
        <v>0</v>
      </c>
      <c r="W78" s="93"/>
      <c r="X78" s="93"/>
      <c r="Y78" s="93"/>
      <c r="Z78" s="93"/>
      <c r="AA78" s="93"/>
      <c r="AB78" s="65">
        <f t="shared" si="12"/>
        <v>0</v>
      </c>
      <c r="AC78" s="93"/>
      <c r="AD78" s="93"/>
      <c r="AE78" s="93"/>
      <c r="AF78" s="93"/>
      <c r="AG78" s="93"/>
      <c r="AH78" s="93">
        <f t="shared" si="17"/>
        <v>0</v>
      </c>
      <c r="AI78" s="93"/>
      <c r="AJ78" s="65">
        <f t="shared" si="13"/>
        <v>0</v>
      </c>
      <c r="AK78" s="65">
        <f t="shared" si="14"/>
        <v>0</v>
      </c>
      <c r="AL78" s="65">
        <f t="shared" si="18"/>
        <v>0</v>
      </c>
      <c r="AM78" s="66">
        <f t="shared" si="15"/>
        <v>0</v>
      </c>
    </row>
    <row r="79" spans="1:39" ht="15" customHeight="1" x14ac:dyDescent="0.25">
      <c r="A79" s="123" t="s">
        <v>319</v>
      </c>
      <c r="B79" s="90" t="s">
        <v>320</v>
      </c>
      <c r="C79" s="127" t="s">
        <v>69</v>
      </c>
      <c r="D79" s="119" t="s">
        <v>321</v>
      </c>
      <c r="E79" s="119" t="s">
        <v>322</v>
      </c>
      <c r="F79" s="119" t="s">
        <v>70</v>
      </c>
      <c r="G79" s="119" t="s">
        <v>337</v>
      </c>
      <c r="H79" s="119" t="s">
        <v>70</v>
      </c>
      <c r="I79" s="119" t="s">
        <v>108</v>
      </c>
      <c r="J79" s="118">
        <v>2022</v>
      </c>
      <c r="K79" s="121" t="s">
        <v>338</v>
      </c>
      <c r="L79" s="122">
        <v>1</v>
      </c>
      <c r="M79" s="119" t="s">
        <v>72</v>
      </c>
      <c r="N79" s="92">
        <v>0</v>
      </c>
      <c r="O79" s="92">
        <v>1</v>
      </c>
      <c r="P79" s="93"/>
      <c r="Q79" s="93"/>
      <c r="R79" s="93"/>
      <c r="S79" s="93"/>
      <c r="T79" s="93"/>
      <c r="U79" s="89"/>
      <c r="V79" s="101">
        <f t="shared" si="16"/>
        <v>0</v>
      </c>
      <c r="W79" s="93"/>
      <c r="X79" s="93"/>
      <c r="Y79" s="93"/>
      <c r="Z79" s="93"/>
      <c r="AA79" s="93"/>
      <c r="AB79" s="65">
        <f t="shared" si="12"/>
        <v>0</v>
      </c>
      <c r="AC79" s="93"/>
      <c r="AD79" s="93"/>
      <c r="AE79" s="93"/>
      <c r="AF79" s="93"/>
      <c r="AG79" s="93"/>
      <c r="AH79" s="93">
        <f t="shared" si="17"/>
        <v>0</v>
      </c>
      <c r="AI79" s="93"/>
      <c r="AJ79" s="65">
        <f t="shared" si="13"/>
        <v>0</v>
      </c>
      <c r="AK79" s="65">
        <f t="shared" si="14"/>
        <v>0</v>
      </c>
      <c r="AL79" s="65">
        <f t="shared" si="18"/>
        <v>0</v>
      </c>
      <c r="AM79" s="66">
        <f t="shared" si="15"/>
        <v>0</v>
      </c>
    </row>
    <row r="80" spans="1:39" ht="15" customHeight="1" x14ac:dyDescent="0.25">
      <c r="A80" s="123" t="s">
        <v>319</v>
      </c>
      <c r="B80" s="90" t="s">
        <v>320</v>
      </c>
      <c r="C80" s="127" t="s">
        <v>69</v>
      </c>
      <c r="D80" s="119" t="s">
        <v>321</v>
      </c>
      <c r="E80" s="119" t="s">
        <v>339</v>
      </c>
      <c r="F80" s="119" t="s">
        <v>340</v>
      </c>
      <c r="G80" s="119" t="s">
        <v>341</v>
      </c>
      <c r="H80" s="119" t="s">
        <v>70</v>
      </c>
      <c r="I80" s="119" t="s">
        <v>108</v>
      </c>
      <c r="J80" s="118">
        <v>2015</v>
      </c>
      <c r="K80" s="121" t="s">
        <v>342</v>
      </c>
      <c r="L80" s="122">
        <v>1</v>
      </c>
      <c r="M80" s="119" t="s">
        <v>72</v>
      </c>
      <c r="N80" s="92">
        <v>0</v>
      </c>
      <c r="O80" s="92">
        <v>1</v>
      </c>
      <c r="P80" s="93"/>
      <c r="Q80" s="93"/>
      <c r="R80" s="93"/>
      <c r="S80" s="93"/>
      <c r="T80" s="93"/>
      <c r="U80" s="89"/>
      <c r="V80" s="101">
        <f t="shared" si="16"/>
        <v>0</v>
      </c>
      <c r="W80" s="93"/>
      <c r="X80" s="93"/>
      <c r="Y80" s="93"/>
      <c r="Z80" s="93"/>
      <c r="AA80" s="93"/>
      <c r="AB80" s="65">
        <f t="shared" si="12"/>
        <v>0</v>
      </c>
      <c r="AC80" s="93"/>
      <c r="AD80" s="93"/>
      <c r="AE80" s="93"/>
      <c r="AF80" s="93"/>
      <c r="AG80" s="93"/>
      <c r="AH80" s="93">
        <f t="shared" si="17"/>
        <v>0</v>
      </c>
      <c r="AI80" s="93"/>
      <c r="AJ80" s="65">
        <f t="shared" si="13"/>
        <v>0</v>
      </c>
      <c r="AK80" s="65">
        <f t="shared" si="14"/>
        <v>0</v>
      </c>
      <c r="AL80" s="65">
        <f t="shared" si="18"/>
        <v>0</v>
      </c>
      <c r="AM80" s="66">
        <f t="shared" si="15"/>
        <v>0</v>
      </c>
    </row>
    <row r="81" spans="1:39" ht="15" customHeight="1" x14ac:dyDescent="0.25">
      <c r="A81" s="123" t="s">
        <v>319</v>
      </c>
      <c r="B81" s="90" t="s">
        <v>320</v>
      </c>
      <c r="C81" s="127" t="s">
        <v>69</v>
      </c>
      <c r="D81" s="119" t="s">
        <v>321</v>
      </c>
      <c r="E81" s="119" t="s">
        <v>322</v>
      </c>
      <c r="F81" s="119" t="s">
        <v>70</v>
      </c>
      <c r="G81" s="119" t="s">
        <v>343</v>
      </c>
      <c r="H81" s="119" t="s">
        <v>70</v>
      </c>
      <c r="I81" s="119" t="s">
        <v>344</v>
      </c>
      <c r="J81" s="118">
        <v>2022</v>
      </c>
      <c r="K81" s="121" t="s">
        <v>345</v>
      </c>
      <c r="L81" s="122">
        <v>1</v>
      </c>
      <c r="M81" s="119" t="s">
        <v>72</v>
      </c>
      <c r="N81" s="92">
        <v>0</v>
      </c>
      <c r="O81" s="92">
        <v>1</v>
      </c>
      <c r="P81" s="93"/>
      <c r="Q81" s="93"/>
      <c r="R81" s="93"/>
      <c r="S81" s="93"/>
      <c r="T81" s="93"/>
      <c r="U81" s="89"/>
      <c r="V81" s="101">
        <f t="shared" si="16"/>
        <v>0</v>
      </c>
      <c r="W81" s="93"/>
      <c r="X81" s="93"/>
      <c r="Y81" s="93"/>
      <c r="Z81" s="93"/>
      <c r="AA81" s="93"/>
      <c r="AB81" s="65">
        <f t="shared" si="12"/>
        <v>0</v>
      </c>
      <c r="AC81" s="93"/>
      <c r="AD81" s="93"/>
      <c r="AE81" s="93"/>
      <c r="AF81" s="93"/>
      <c r="AG81" s="93"/>
      <c r="AH81" s="93">
        <f t="shared" si="17"/>
        <v>0</v>
      </c>
      <c r="AI81" s="93"/>
      <c r="AJ81" s="65">
        <f t="shared" si="13"/>
        <v>0</v>
      </c>
      <c r="AK81" s="65">
        <f t="shared" si="14"/>
        <v>0</v>
      </c>
      <c r="AL81" s="65">
        <f t="shared" si="18"/>
        <v>0</v>
      </c>
      <c r="AM81" s="66">
        <f t="shared" si="15"/>
        <v>0</v>
      </c>
    </row>
    <row r="82" spans="1:39" ht="15" customHeight="1" x14ac:dyDescent="0.25">
      <c r="A82" s="123" t="s">
        <v>319</v>
      </c>
      <c r="B82" s="90" t="s">
        <v>320</v>
      </c>
      <c r="C82" s="127" t="s">
        <v>69</v>
      </c>
      <c r="D82" s="119" t="s">
        <v>321</v>
      </c>
      <c r="E82" s="119" t="s">
        <v>322</v>
      </c>
      <c r="F82" s="119" t="s">
        <v>70</v>
      </c>
      <c r="G82" s="119" t="s">
        <v>346</v>
      </c>
      <c r="H82" s="119" t="s">
        <v>70</v>
      </c>
      <c r="I82" s="119" t="s">
        <v>347</v>
      </c>
      <c r="J82" s="118">
        <v>2022</v>
      </c>
      <c r="K82" s="121" t="s">
        <v>348</v>
      </c>
      <c r="L82" s="122">
        <v>1</v>
      </c>
      <c r="M82" s="119" t="s">
        <v>72</v>
      </c>
      <c r="N82" s="92">
        <v>0</v>
      </c>
      <c r="O82" s="92">
        <v>1</v>
      </c>
      <c r="P82" s="93"/>
      <c r="Q82" s="93"/>
      <c r="R82" s="93"/>
      <c r="S82" s="93"/>
      <c r="T82" s="93"/>
      <c r="U82" s="89"/>
      <c r="V82" s="101">
        <f t="shared" si="16"/>
        <v>0</v>
      </c>
      <c r="W82" s="93"/>
      <c r="X82" s="93"/>
      <c r="Y82" s="93"/>
      <c r="Z82" s="93"/>
      <c r="AA82" s="93"/>
      <c r="AB82" s="65">
        <f t="shared" si="12"/>
        <v>0</v>
      </c>
      <c r="AC82" s="93"/>
      <c r="AD82" s="93"/>
      <c r="AE82" s="93"/>
      <c r="AF82" s="93"/>
      <c r="AG82" s="93"/>
      <c r="AH82" s="93">
        <f t="shared" si="17"/>
        <v>0</v>
      </c>
      <c r="AI82" s="93"/>
      <c r="AJ82" s="65">
        <f t="shared" si="13"/>
        <v>0</v>
      </c>
      <c r="AK82" s="65">
        <f t="shared" si="14"/>
        <v>0</v>
      </c>
      <c r="AL82" s="65">
        <f t="shared" si="18"/>
        <v>0</v>
      </c>
      <c r="AM82" s="66">
        <f t="shared" si="15"/>
        <v>0</v>
      </c>
    </row>
    <row r="83" spans="1:39" ht="15" customHeight="1" x14ac:dyDescent="0.25">
      <c r="A83" s="123" t="s">
        <v>319</v>
      </c>
      <c r="B83" s="90" t="s">
        <v>320</v>
      </c>
      <c r="C83" s="127" t="s">
        <v>69</v>
      </c>
      <c r="D83" s="119" t="s">
        <v>321</v>
      </c>
      <c r="E83" s="119" t="s">
        <v>349</v>
      </c>
      <c r="F83" s="119" t="s">
        <v>70</v>
      </c>
      <c r="G83" s="119" t="s">
        <v>350</v>
      </c>
      <c r="H83" s="119" t="s">
        <v>70</v>
      </c>
      <c r="I83" s="119" t="s">
        <v>351</v>
      </c>
      <c r="J83" s="118">
        <v>1989</v>
      </c>
      <c r="K83" s="121" t="s">
        <v>352</v>
      </c>
      <c r="L83" s="122">
        <v>1</v>
      </c>
      <c r="M83" s="119" t="s">
        <v>72</v>
      </c>
      <c r="N83" s="92">
        <v>0</v>
      </c>
      <c r="O83" s="92">
        <v>1</v>
      </c>
      <c r="P83" s="93"/>
      <c r="Q83" s="93"/>
      <c r="R83" s="93"/>
      <c r="S83" s="93"/>
      <c r="T83" s="93"/>
      <c r="U83" s="89"/>
      <c r="V83" s="101">
        <f t="shared" si="16"/>
        <v>0</v>
      </c>
      <c r="W83" s="93"/>
      <c r="X83" s="93"/>
      <c r="Y83" s="93"/>
      <c r="Z83" s="93"/>
      <c r="AA83" s="93"/>
      <c r="AB83" s="65">
        <f t="shared" si="12"/>
        <v>0</v>
      </c>
      <c r="AC83" s="93"/>
      <c r="AD83" s="93"/>
      <c r="AE83" s="93"/>
      <c r="AF83" s="93"/>
      <c r="AG83" s="93"/>
      <c r="AH83" s="93">
        <f t="shared" si="17"/>
        <v>0</v>
      </c>
      <c r="AI83" s="93"/>
      <c r="AJ83" s="65">
        <f t="shared" si="13"/>
        <v>0</v>
      </c>
      <c r="AK83" s="65">
        <f t="shared" si="14"/>
        <v>0</v>
      </c>
      <c r="AL83" s="65">
        <f t="shared" si="18"/>
        <v>0</v>
      </c>
      <c r="AM83" s="66">
        <f t="shared" si="15"/>
        <v>0</v>
      </c>
    </row>
    <row r="84" spans="1:39" ht="15" customHeight="1" x14ac:dyDescent="0.25">
      <c r="A84" s="123" t="s">
        <v>319</v>
      </c>
      <c r="B84" s="90" t="s">
        <v>353</v>
      </c>
      <c r="C84" s="127" t="s">
        <v>69</v>
      </c>
      <c r="D84" s="119" t="s">
        <v>354</v>
      </c>
      <c r="E84" s="119" t="s">
        <v>297</v>
      </c>
      <c r="F84" s="119" t="s">
        <v>355</v>
      </c>
      <c r="G84" s="119" t="s">
        <v>70</v>
      </c>
      <c r="H84" s="119" t="s">
        <v>70</v>
      </c>
      <c r="I84" s="119" t="s">
        <v>83</v>
      </c>
      <c r="J84" s="118">
        <v>2022</v>
      </c>
      <c r="K84" s="121" t="s">
        <v>70</v>
      </c>
      <c r="L84" s="122">
        <v>4143</v>
      </c>
      <c r="M84" s="119" t="s">
        <v>85</v>
      </c>
      <c r="N84" s="92">
        <v>0</v>
      </c>
      <c r="O84" s="92">
        <v>1</v>
      </c>
      <c r="P84" s="93"/>
      <c r="Q84" s="93"/>
      <c r="R84" s="93"/>
      <c r="S84" s="93"/>
      <c r="T84" s="93"/>
      <c r="U84" s="89"/>
      <c r="V84" s="101">
        <f t="shared" si="16"/>
        <v>0</v>
      </c>
      <c r="W84" s="93"/>
      <c r="X84" s="93"/>
      <c r="Y84" s="93"/>
      <c r="Z84" s="93"/>
      <c r="AA84" s="93"/>
      <c r="AB84" s="65">
        <f t="shared" si="12"/>
        <v>0</v>
      </c>
      <c r="AC84" s="93"/>
      <c r="AD84" s="93"/>
      <c r="AE84" s="93"/>
      <c r="AF84" s="93"/>
      <c r="AG84" s="93"/>
      <c r="AH84" s="93">
        <f t="shared" si="17"/>
        <v>0</v>
      </c>
      <c r="AI84" s="93"/>
      <c r="AJ84" s="65">
        <f t="shared" si="13"/>
        <v>0</v>
      </c>
      <c r="AK84" s="65">
        <f t="shared" si="14"/>
        <v>0</v>
      </c>
      <c r="AL84" s="65">
        <f t="shared" si="18"/>
        <v>0</v>
      </c>
      <c r="AM84" s="66">
        <f t="shared" si="15"/>
        <v>0</v>
      </c>
    </row>
    <row r="85" spans="1:39" ht="15" customHeight="1" x14ac:dyDescent="0.25">
      <c r="A85" s="123" t="s">
        <v>319</v>
      </c>
      <c r="B85" s="90" t="s">
        <v>356</v>
      </c>
      <c r="C85" s="127" t="s">
        <v>69</v>
      </c>
      <c r="D85" s="119" t="s">
        <v>357</v>
      </c>
      <c r="E85" s="119" t="s">
        <v>358</v>
      </c>
      <c r="F85" s="119" t="s">
        <v>359</v>
      </c>
      <c r="G85" s="119" t="s">
        <v>355</v>
      </c>
      <c r="H85" s="119" t="s">
        <v>70</v>
      </c>
      <c r="I85" s="119" t="s">
        <v>83</v>
      </c>
      <c r="J85" s="118">
        <v>2022</v>
      </c>
      <c r="K85" s="121" t="s">
        <v>360</v>
      </c>
      <c r="L85" s="122">
        <v>68</v>
      </c>
      <c r="M85" s="119" t="s">
        <v>72</v>
      </c>
      <c r="N85" s="92">
        <v>0</v>
      </c>
      <c r="O85" s="92">
        <v>1</v>
      </c>
      <c r="P85" s="93"/>
      <c r="Q85" s="93"/>
      <c r="R85" s="93"/>
      <c r="S85" s="93"/>
      <c r="T85" s="93"/>
      <c r="U85" s="89"/>
      <c r="V85" s="101">
        <f t="shared" si="16"/>
        <v>0</v>
      </c>
      <c r="W85" s="93"/>
      <c r="X85" s="93"/>
      <c r="Y85" s="93"/>
      <c r="Z85" s="93"/>
      <c r="AA85" s="93"/>
      <c r="AB85" s="65">
        <f t="shared" si="12"/>
        <v>0</v>
      </c>
      <c r="AC85" s="93"/>
      <c r="AD85" s="93"/>
      <c r="AE85" s="93"/>
      <c r="AF85" s="93"/>
      <c r="AG85" s="93"/>
      <c r="AH85" s="93">
        <f t="shared" si="17"/>
        <v>0</v>
      </c>
      <c r="AI85" s="93"/>
      <c r="AJ85" s="65">
        <f t="shared" si="13"/>
        <v>0</v>
      </c>
      <c r="AK85" s="65">
        <f t="shared" si="14"/>
        <v>0</v>
      </c>
      <c r="AL85" s="65">
        <f t="shared" si="18"/>
        <v>0</v>
      </c>
      <c r="AM85" s="66">
        <f t="shared" si="15"/>
        <v>0</v>
      </c>
    </row>
    <row r="86" spans="1:39" ht="15" customHeight="1" x14ac:dyDescent="0.25">
      <c r="A86" s="123" t="s">
        <v>319</v>
      </c>
      <c r="B86" s="90" t="s">
        <v>361</v>
      </c>
      <c r="C86" s="127" t="s">
        <v>69</v>
      </c>
      <c r="D86" s="119" t="s">
        <v>362</v>
      </c>
      <c r="E86" s="119" t="s">
        <v>296</v>
      </c>
      <c r="F86" s="119" t="s">
        <v>363</v>
      </c>
      <c r="G86" s="119" t="s">
        <v>70</v>
      </c>
      <c r="H86" s="119" t="s">
        <v>70</v>
      </c>
      <c r="I86" s="119" t="s">
        <v>83</v>
      </c>
      <c r="J86" s="118">
        <v>2022</v>
      </c>
      <c r="K86" s="121" t="s">
        <v>364</v>
      </c>
      <c r="L86" s="122">
        <v>4143</v>
      </c>
      <c r="M86" s="119" t="s">
        <v>85</v>
      </c>
      <c r="N86" s="92">
        <v>0</v>
      </c>
      <c r="O86" s="92">
        <v>1</v>
      </c>
      <c r="P86" s="93"/>
      <c r="Q86" s="93"/>
      <c r="R86" s="93"/>
      <c r="S86" s="93"/>
      <c r="T86" s="93"/>
      <c r="U86" s="89"/>
      <c r="V86" s="101">
        <f t="shared" si="16"/>
        <v>0</v>
      </c>
      <c r="W86" s="93"/>
      <c r="X86" s="93"/>
      <c r="Y86" s="93"/>
      <c r="Z86" s="93"/>
      <c r="AA86" s="93"/>
      <c r="AB86" s="65">
        <f t="shared" si="12"/>
        <v>0</v>
      </c>
      <c r="AC86" s="93"/>
      <c r="AD86" s="93"/>
      <c r="AE86" s="93"/>
      <c r="AF86" s="93"/>
      <c r="AG86" s="93"/>
      <c r="AH86" s="93">
        <f t="shared" si="17"/>
        <v>0</v>
      </c>
      <c r="AI86" s="93"/>
      <c r="AJ86" s="65">
        <f t="shared" si="13"/>
        <v>0</v>
      </c>
      <c r="AK86" s="65">
        <f t="shared" si="14"/>
        <v>0</v>
      </c>
      <c r="AL86" s="65">
        <f t="shared" si="18"/>
        <v>0</v>
      </c>
      <c r="AM86" s="66">
        <f t="shared" si="15"/>
        <v>0</v>
      </c>
    </row>
    <row r="87" spans="1:39" ht="15" customHeight="1" x14ac:dyDescent="0.25">
      <c r="A87" s="123" t="s">
        <v>366</v>
      </c>
      <c r="B87" s="90" t="s">
        <v>367</v>
      </c>
      <c r="C87" s="127" t="s">
        <v>69</v>
      </c>
      <c r="D87" s="119" t="s">
        <v>368</v>
      </c>
      <c r="E87" s="119" t="s">
        <v>369</v>
      </c>
      <c r="F87" s="119" t="s">
        <v>370</v>
      </c>
      <c r="G87" s="119" t="s">
        <v>70</v>
      </c>
      <c r="H87" s="119" t="s">
        <v>70</v>
      </c>
      <c r="I87" s="119" t="s">
        <v>108</v>
      </c>
      <c r="J87" s="118">
        <v>2022</v>
      </c>
      <c r="K87" s="121" t="s">
        <v>371</v>
      </c>
      <c r="L87" s="122">
        <v>1</v>
      </c>
      <c r="M87" s="119" t="s">
        <v>72</v>
      </c>
      <c r="N87" s="92">
        <v>0</v>
      </c>
      <c r="O87" s="92">
        <v>1</v>
      </c>
      <c r="P87" s="93"/>
      <c r="Q87" s="93"/>
      <c r="R87" s="93"/>
      <c r="S87" s="93"/>
      <c r="T87" s="93"/>
      <c r="U87" s="89"/>
      <c r="V87" s="101">
        <f t="shared" si="16"/>
        <v>0</v>
      </c>
      <c r="W87" s="93"/>
      <c r="X87" s="93"/>
      <c r="Y87" s="93"/>
      <c r="Z87" s="93"/>
      <c r="AA87" s="93"/>
      <c r="AB87" s="65">
        <f t="shared" si="12"/>
        <v>0</v>
      </c>
      <c r="AC87" s="93"/>
      <c r="AD87" s="93"/>
      <c r="AE87" s="93"/>
      <c r="AF87" s="93"/>
      <c r="AG87" s="93"/>
      <c r="AH87" s="93">
        <f t="shared" si="17"/>
        <v>0</v>
      </c>
      <c r="AI87" s="93"/>
      <c r="AJ87" s="65">
        <f t="shared" si="13"/>
        <v>0</v>
      </c>
      <c r="AK87" s="65">
        <f t="shared" si="14"/>
        <v>0</v>
      </c>
      <c r="AL87" s="65">
        <f t="shared" si="18"/>
        <v>0</v>
      </c>
      <c r="AM87" s="66">
        <f t="shared" si="15"/>
        <v>0</v>
      </c>
    </row>
    <row r="88" spans="1:39" ht="15" customHeight="1" x14ac:dyDescent="0.25">
      <c r="A88" s="123" t="s">
        <v>366</v>
      </c>
      <c r="B88" s="90" t="s">
        <v>367</v>
      </c>
      <c r="C88" s="127" t="s">
        <v>69</v>
      </c>
      <c r="D88" s="119" t="s">
        <v>368</v>
      </c>
      <c r="E88" s="119" t="s">
        <v>369</v>
      </c>
      <c r="F88" s="119" t="s">
        <v>370</v>
      </c>
      <c r="G88" s="119" t="s">
        <v>70</v>
      </c>
      <c r="H88" s="119" t="s">
        <v>70</v>
      </c>
      <c r="I88" s="119" t="s">
        <v>143</v>
      </c>
      <c r="J88" s="118">
        <v>2022</v>
      </c>
      <c r="K88" s="121" t="s">
        <v>372</v>
      </c>
      <c r="L88" s="122">
        <v>1</v>
      </c>
      <c r="M88" s="119" t="s">
        <v>72</v>
      </c>
      <c r="N88" s="92">
        <v>0</v>
      </c>
      <c r="O88" s="92">
        <v>1</v>
      </c>
      <c r="P88" s="93"/>
      <c r="Q88" s="93"/>
      <c r="R88" s="93"/>
      <c r="S88" s="93"/>
      <c r="T88" s="93"/>
      <c r="U88" s="89"/>
      <c r="V88" s="101">
        <f t="shared" si="16"/>
        <v>0</v>
      </c>
      <c r="W88" s="93"/>
      <c r="X88" s="93"/>
      <c r="Y88" s="93"/>
      <c r="Z88" s="93"/>
      <c r="AA88" s="93"/>
      <c r="AB88" s="65">
        <f t="shared" si="12"/>
        <v>0</v>
      </c>
      <c r="AC88" s="93"/>
      <c r="AD88" s="93"/>
      <c r="AE88" s="93"/>
      <c r="AF88" s="93"/>
      <c r="AG88" s="93"/>
      <c r="AH88" s="93">
        <f t="shared" si="17"/>
        <v>0</v>
      </c>
      <c r="AI88" s="93"/>
      <c r="AJ88" s="65">
        <f t="shared" si="13"/>
        <v>0</v>
      </c>
      <c r="AK88" s="65">
        <f t="shared" si="14"/>
        <v>0</v>
      </c>
      <c r="AL88" s="65">
        <f t="shared" si="18"/>
        <v>0</v>
      </c>
      <c r="AM88" s="66">
        <f t="shared" si="15"/>
        <v>0</v>
      </c>
    </row>
    <row r="89" spans="1:39" ht="15" customHeight="1" x14ac:dyDescent="0.25">
      <c r="A89" s="123" t="s">
        <v>373</v>
      </c>
      <c r="B89" s="90" t="s">
        <v>374</v>
      </c>
      <c r="C89" s="127" t="s">
        <v>69</v>
      </c>
      <c r="D89" s="119" t="s">
        <v>375</v>
      </c>
      <c r="E89" s="119" t="s">
        <v>70</v>
      </c>
      <c r="F89" s="119" t="s">
        <v>70</v>
      </c>
      <c r="G89" s="119" t="s">
        <v>70</v>
      </c>
      <c r="H89" s="119" t="s">
        <v>70</v>
      </c>
      <c r="I89" s="119" t="s">
        <v>309</v>
      </c>
      <c r="J89" s="118">
        <v>0</v>
      </c>
      <c r="K89" s="121" t="s">
        <v>70</v>
      </c>
      <c r="L89" s="122">
        <v>400</v>
      </c>
      <c r="M89" s="119" t="s">
        <v>88</v>
      </c>
      <c r="N89" s="92">
        <v>0</v>
      </c>
      <c r="O89" s="92">
        <v>1</v>
      </c>
      <c r="P89" s="93"/>
      <c r="Q89" s="93"/>
      <c r="R89" s="93"/>
      <c r="S89" s="93"/>
      <c r="T89" s="93"/>
      <c r="U89" s="89"/>
      <c r="V89" s="101">
        <f t="shared" si="16"/>
        <v>0</v>
      </c>
      <c r="W89" s="93"/>
      <c r="X89" s="93"/>
      <c r="Y89" s="93"/>
      <c r="Z89" s="93"/>
      <c r="AA89" s="93"/>
      <c r="AB89" s="65">
        <f t="shared" si="12"/>
        <v>0</v>
      </c>
      <c r="AC89" s="93"/>
      <c r="AD89" s="93"/>
      <c r="AE89" s="93"/>
      <c r="AF89" s="93"/>
      <c r="AG89" s="93"/>
      <c r="AH89" s="93">
        <f t="shared" si="17"/>
        <v>0</v>
      </c>
      <c r="AI89" s="93"/>
      <c r="AJ89" s="65">
        <f t="shared" si="13"/>
        <v>0</v>
      </c>
      <c r="AK89" s="65">
        <f t="shared" si="14"/>
        <v>0</v>
      </c>
      <c r="AL89" s="65">
        <f t="shared" si="18"/>
        <v>0</v>
      </c>
      <c r="AM89" s="66">
        <f t="shared" si="15"/>
        <v>0</v>
      </c>
    </row>
    <row r="90" spans="1:39" ht="15" customHeight="1" x14ac:dyDescent="0.25">
      <c r="A90" s="123" t="s">
        <v>373</v>
      </c>
      <c r="B90" s="90" t="s">
        <v>376</v>
      </c>
      <c r="C90" s="127" t="s">
        <v>69</v>
      </c>
      <c r="D90" s="119" t="s">
        <v>377</v>
      </c>
      <c r="E90" s="119" t="s">
        <v>103</v>
      </c>
      <c r="F90" s="119" t="s">
        <v>355</v>
      </c>
      <c r="G90" s="119" t="s">
        <v>70</v>
      </c>
      <c r="H90" s="119" t="s">
        <v>70</v>
      </c>
      <c r="I90" s="119" t="s">
        <v>309</v>
      </c>
      <c r="J90" s="118">
        <v>2023</v>
      </c>
      <c r="K90" s="121" t="s">
        <v>378</v>
      </c>
      <c r="L90" s="122">
        <v>3</v>
      </c>
      <c r="M90" s="119" t="s">
        <v>72</v>
      </c>
      <c r="N90" s="92">
        <v>0</v>
      </c>
      <c r="O90" s="92">
        <v>1</v>
      </c>
      <c r="P90" s="93"/>
      <c r="Q90" s="93"/>
      <c r="R90" s="93"/>
      <c r="S90" s="93"/>
      <c r="T90" s="93"/>
      <c r="U90" s="89"/>
      <c r="V90" s="101">
        <f t="shared" si="16"/>
        <v>0</v>
      </c>
      <c r="W90" s="93"/>
      <c r="X90" s="93"/>
      <c r="Y90" s="93"/>
      <c r="Z90" s="93"/>
      <c r="AA90" s="93"/>
      <c r="AB90" s="65">
        <f t="shared" si="12"/>
        <v>0</v>
      </c>
      <c r="AC90" s="93"/>
      <c r="AD90" s="93"/>
      <c r="AE90" s="93"/>
      <c r="AF90" s="93"/>
      <c r="AG90" s="93"/>
      <c r="AH90" s="93">
        <f t="shared" si="17"/>
        <v>0</v>
      </c>
      <c r="AI90" s="93"/>
      <c r="AJ90" s="65">
        <f t="shared" si="13"/>
        <v>0</v>
      </c>
      <c r="AK90" s="65">
        <f t="shared" si="14"/>
        <v>0</v>
      </c>
      <c r="AL90" s="65">
        <f t="shared" si="18"/>
        <v>0</v>
      </c>
      <c r="AM90" s="66">
        <f t="shared" si="15"/>
        <v>0</v>
      </c>
    </row>
    <row r="91" spans="1:39" ht="15" customHeight="1" x14ac:dyDescent="0.25">
      <c r="A91" s="123" t="s">
        <v>373</v>
      </c>
      <c r="B91" s="90" t="s">
        <v>376</v>
      </c>
      <c r="C91" s="127" t="s">
        <v>69</v>
      </c>
      <c r="D91" s="119" t="s">
        <v>377</v>
      </c>
      <c r="E91" s="119" t="s">
        <v>103</v>
      </c>
      <c r="F91" s="119" t="s">
        <v>355</v>
      </c>
      <c r="G91" s="119" t="s">
        <v>70</v>
      </c>
      <c r="H91" s="119" t="s">
        <v>70</v>
      </c>
      <c r="I91" s="119" t="s">
        <v>309</v>
      </c>
      <c r="J91" s="118">
        <v>2020</v>
      </c>
      <c r="K91" s="121" t="s">
        <v>379</v>
      </c>
      <c r="L91" s="122">
        <v>24</v>
      </c>
      <c r="M91" s="119" t="s">
        <v>72</v>
      </c>
      <c r="N91" s="92">
        <v>0</v>
      </c>
      <c r="O91" s="92">
        <v>1</v>
      </c>
      <c r="P91" s="93"/>
      <c r="Q91" s="93"/>
      <c r="R91" s="93"/>
      <c r="S91" s="93"/>
      <c r="T91" s="93"/>
      <c r="U91" s="89"/>
      <c r="V91" s="101">
        <f t="shared" si="16"/>
        <v>0</v>
      </c>
      <c r="W91" s="93"/>
      <c r="X91" s="93"/>
      <c r="Y91" s="93"/>
      <c r="Z91" s="93"/>
      <c r="AA91" s="93"/>
      <c r="AB91" s="65">
        <f t="shared" si="12"/>
        <v>0</v>
      </c>
      <c r="AC91" s="93"/>
      <c r="AD91" s="93"/>
      <c r="AE91" s="93"/>
      <c r="AF91" s="93"/>
      <c r="AG91" s="93"/>
      <c r="AH91" s="93">
        <f t="shared" si="17"/>
        <v>0</v>
      </c>
      <c r="AI91" s="93"/>
      <c r="AJ91" s="65">
        <f t="shared" si="13"/>
        <v>0</v>
      </c>
      <c r="AK91" s="65">
        <f t="shared" si="14"/>
        <v>0</v>
      </c>
      <c r="AL91" s="65">
        <f t="shared" si="18"/>
        <v>0</v>
      </c>
      <c r="AM91" s="66">
        <f t="shared" si="15"/>
        <v>0</v>
      </c>
    </row>
    <row r="92" spans="1:39" ht="15" customHeight="1" x14ac:dyDescent="0.25">
      <c r="A92" s="123"/>
      <c r="B92" s="90"/>
      <c r="C92" s="127"/>
      <c r="D92" s="119"/>
      <c r="E92" s="119"/>
      <c r="F92" s="119"/>
      <c r="G92" s="119"/>
      <c r="H92" s="119"/>
      <c r="I92" s="119"/>
      <c r="J92" s="118"/>
      <c r="K92" s="121"/>
      <c r="L92" s="122"/>
      <c r="M92" s="119"/>
      <c r="N92" s="92"/>
      <c r="O92" s="92"/>
      <c r="P92" s="93"/>
      <c r="Q92" s="93"/>
      <c r="R92" s="93"/>
      <c r="S92" s="93"/>
      <c r="T92" s="93"/>
      <c r="U92" s="89"/>
      <c r="V92" s="101"/>
      <c r="W92" s="93"/>
      <c r="X92" s="93"/>
      <c r="Y92" s="93"/>
      <c r="Z92" s="93"/>
      <c r="AA92" s="93"/>
      <c r="AB92" s="65"/>
      <c r="AC92" s="93"/>
      <c r="AD92" s="93"/>
      <c r="AE92" s="93"/>
      <c r="AF92" s="93"/>
      <c r="AG92" s="93"/>
      <c r="AH92" s="93"/>
      <c r="AI92" s="93"/>
      <c r="AJ92" s="65"/>
      <c r="AK92" s="65"/>
      <c r="AL92" s="65"/>
      <c r="AM92" s="66"/>
    </row>
    <row r="93" spans="1:39" ht="15" customHeight="1" x14ac:dyDescent="0.25">
      <c r="A93" s="123" t="s">
        <v>73</v>
      </c>
      <c r="B93" s="90" t="s">
        <v>380</v>
      </c>
      <c r="C93" s="127" t="s">
        <v>381</v>
      </c>
      <c r="D93" s="119" t="s">
        <v>382</v>
      </c>
      <c r="E93" s="119" t="s">
        <v>76</v>
      </c>
      <c r="F93" s="119" t="s">
        <v>383</v>
      </c>
      <c r="G93" s="119" t="s">
        <v>384</v>
      </c>
      <c r="H93" s="119" t="s">
        <v>327</v>
      </c>
      <c r="I93" s="119" t="s">
        <v>385</v>
      </c>
      <c r="J93" s="118">
        <v>2022</v>
      </c>
      <c r="K93" s="121" t="s">
        <v>386</v>
      </c>
      <c r="L93" s="122">
        <v>3</v>
      </c>
      <c r="M93" s="119" t="s">
        <v>72</v>
      </c>
      <c r="N93" s="92">
        <v>0</v>
      </c>
      <c r="O93" s="92">
        <v>1</v>
      </c>
      <c r="P93" s="93"/>
      <c r="Q93" s="93"/>
      <c r="R93" s="93"/>
      <c r="S93" s="93"/>
      <c r="T93" s="93"/>
      <c r="U93" s="89"/>
      <c r="V93" s="101">
        <f t="shared" ref="V93:V154" si="19">((N93*O93*$V$2)+(P93+Q93+(R93/L93)+S93+T93+U93))*L93</f>
        <v>0</v>
      </c>
      <c r="W93" s="93"/>
      <c r="X93" s="93"/>
      <c r="Y93" s="93"/>
      <c r="Z93" s="93"/>
      <c r="AA93" s="93"/>
      <c r="AB93" s="65">
        <f t="shared" ref="AB93:AB154" si="20">L93*(100%+$AB$2)*SUM(W93:AA93)</f>
        <v>0</v>
      </c>
      <c r="AC93" s="93"/>
      <c r="AD93" s="93"/>
      <c r="AE93" s="93"/>
      <c r="AF93" s="93"/>
      <c r="AG93" s="93"/>
      <c r="AH93" s="93">
        <f t="shared" ref="AH93:AH154" si="21">SUM(AC93:AG93)</f>
        <v>0</v>
      </c>
      <c r="AI93" s="93"/>
      <c r="AJ93" s="65">
        <f t="shared" ref="AJ93:AJ154" si="22">L93*(100%+$AJ$2)*SUM(AC93:AG93)</f>
        <v>0</v>
      </c>
      <c r="AK93" s="65">
        <f t="shared" ref="AK93:AK154" si="23">(V93*$AK$2)+AB93+AJ93</f>
        <v>0</v>
      </c>
      <c r="AL93" s="65">
        <f t="shared" ref="AL93:AL154" si="24">AB93*(100%+$AL$2)</f>
        <v>0</v>
      </c>
      <c r="AM93" s="66">
        <f t="shared" ref="AM93:AM154" si="25">SUM(AK93:AL93)</f>
        <v>0</v>
      </c>
    </row>
    <row r="94" spans="1:39" ht="15" customHeight="1" x14ac:dyDescent="0.25">
      <c r="A94" s="123" t="s">
        <v>80</v>
      </c>
      <c r="B94" s="90" t="s">
        <v>387</v>
      </c>
      <c r="C94" s="127" t="s">
        <v>381</v>
      </c>
      <c r="D94" s="119" t="s">
        <v>388</v>
      </c>
      <c r="E94" s="119" t="s">
        <v>70</v>
      </c>
      <c r="F94" s="119" t="s">
        <v>70</v>
      </c>
      <c r="G94" s="119" t="s">
        <v>70</v>
      </c>
      <c r="H94" s="119" t="s">
        <v>70</v>
      </c>
      <c r="I94" s="119" t="s">
        <v>71</v>
      </c>
      <c r="J94" s="118">
        <v>0</v>
      </c>
      <c r="K94" s="121" t="s">
        <v>389</v>
      </c>
      <c r="L94" s="122">
        <v>152</v>
      </c>
      <c r="M94" s="119" t="s">
        <v>88</v>
      </c>
      <c r="N94" s="92">
        <v>0</v>
      </c>
      <c r="O94" s="92">
        <v>1</v>
      </c>
      <c r="P94" s="93"/>
      <c r="Q94" s="93"/>
      <c r="R94" s="93"/>
      <c r="S94" s="93"/>
      <c r="T94" s="93"/>
      <c r="U94" s="89"/>
      <c r="V94" s="101">
        <f t="shared" si="19"/>
        <v>0</v>
      </c>
      <c r="W94" s="93"/>
      <c r="X94" s="93"/>
      <c r="Y94" s="93"/>
      <c r="Z94" s="93"/>
      <c r="AA94" s="93"/>
      <c r="AB94" s="65">
        <f t="shared" si="20"/>
        <v>0</v>
      </c>
      <c r="AC94" s="93"/>
      <c r="AD94" s="93"/>
      <c r="AE94" s="93"/>
      <c r="AF94" s="93"/>
      <c r="AG94" s="93"/>
      <c r="AH94" s="93">
        <f t="shared" si="21"/>
        <v>0</v>
      </c>
      <c r="AI94" s="93"/>
      <c r="AJ94" s="65">
        <f t="shared" si="22"/>
        <v>0</v>
      </c>
      <c r="AK94" s="65">
        <f t="shared" si="23"/>
        <v>0</v>
      </c>
      <c r="AL94" s="65">
        <f t="shared" si="24"/>
        <v>0</v>
      </c>
      <c r="AM94" s="66">
        <f t="shared" si="25"/>
        <v>0</v>
      </c>
    </row>
    <row r="95" spans="1:39" ht="15" customHeight="1" x14ac:dyDescent="0.25">
      <c r="A95" s="123" t="s">
        <v>97</v>
      </c>
      <c r="B95" s="90" t="s">
        <v>98</v>
      </c>
      <c r="C95" s="127" t="s">
        <v>381</v>
      </c>
      <c r="D95" s="119" t="s">
        <v>99</v>
      </c>
      <c r="E95" s="119" t="s">
        <v>70</v>
      </c>
      <c r="F95" s="119" t="s">
        <v>70</v>
      </c>
      <c r="G95" s="119" t="s">
        <v>70</v>
      </c>
      <c r="H95" s="119" t="s">
        <v>70</v>
      </c>
      <c r="I95" s="119" t="s">
        <v>390</v>
      </c>
      <c r="J95" s="118">
        <v>0</v>
      </c>
      <c r="K95" s="121" t="s">
        <v>576</v>
      </c>
      <c r="L95" s="122">
        <v>1</v>
      </c>
      <c r="M95" s="119" t="s">
        <v>100</v>
      </c>
      <c r="N95" s="92">
        <v>0</v>
      </c>
      <c r="O95" s="92">
        <v>1</v>
      </c>
      <c r="P95" s="93"/>
      <c r="Q95" s="93"/>
      <c r="R95" s="93"/>
      <c r="S95" s="93"/>
      <c r="T95" s="93"/>
      <c r="U95" s="89"/>
      <c r="V95" s="101">
        <f t="shared" si="19"/>
        <v>0</v>
      </c>
      <c r="W95" s="93"/>
      <c r="X95" s="93"/>
      <c r="Y95" s="93"/>
      <c r="Z95" s="93"/>
      <c r="AA95" s="93"/>
      <c r="AB95" s="65">
        <f t="shared" si="20"/>
        <v>0</v>
      </c>
      <c r="AC95" s="93"/>
      <c r="AD95" s="93"/>
      <c r="AE95" s="93"/>
      <c r="AF95" s="93"/>
      <c r="AG95" s="93"/>
      <c r="AH95" s="93">
        <f t="shared" si="21"/>
        <v>0</v>
      </c>
      <c r="AI95" s="93"/>
      <c r="AJ95" s="65">
        <f t="shared" si="22"/>
        <v>0</v>
      </c>
      <c r="AK95" s="65">
        <f t="shared" si="23"/>
        <v>0</v>
      </c>
      <c r="AL95" s="65">
        <f t="shared" si="24"/>
        <v>0</v>
      </c>
      <c r="AM95" s="66">
        <f t="shared" si="25"/>
        <v>0</v>
      </c>
    </row>
    <row r="96" spans="1:39" ht="15" customHeight="1" x14ac:dyDescent="0.25">
      <c r="A96" s="123" t="s">
        <v>97</v>
      </c>
      <c r="B96" s="90" t="s">
        <v>391</v>
      </c>
      <c r="C96" s="127" t="s">
        <v>381</v>
      </c>
      <c r="D96" s="119" t="s">
        <v>392</v>
      </c>
      <c r="E96" s="119" t="s">
        <v>93</v>
      </c>
      <c r="F96" s="119" t="s">
        <v>393</v>
      </c>
      <c r="G96" s="119" t="s">
        <v>394</v>
      </c>
      <c r="H96" s="119" t="s">
        <v>327</v>
      </c>
      <c r="I96" s="119" t="s">
        <v>395</v>
      </c>
      <c r="J96" s="118">
        <v>2022</v>
      </c>
      <c r="K96" s="121" t="s">
        <v>395</v>
      </c>
      <c r="L96" s="122">
        <v>1</v>
      </c>
      <c r="M96" s="119" t="s">
        <v>72</v>
      </c>
      <c r="N96" s="92">
        <v>0</v>
      </c>
      <c r="O96" s="92">
        <v>1</v>
      </c>
      <c r="P96" s="93"/>
      <c r="Q96" s="93"/>
      <c r="R96" s="93"/>
      <c r="S96" s="93"/>
      <c r="T96" s="93"/>
      <c r="U96" s="89"/>
      <c r="V96" s="101">
        <f t="shared" si="19"/>
        <v>0</v>
      </c>
      <c r="W96" s="93"/>
      <c r="X96" s="93"/>
      <c r="Y96" s="93"/>
      <c r="Z96" s="93"/>
      <c r="AA96" s="93"/>
      <c r="AB96" s="65">
        <f t="shared" si="20"/>
        <v>0</v>
      </c>
      <c r="AC96" s="93"/>
      <c r="AD96" s="93"/>
      <c r="AE96" s="93"/>
      <c r="AF96" s="93"/>
      <c r="AG96" s="93"/>
      <c r="AH96" s="93">
        <f t="shared" si="21"/>
        <v>0</v>
      </c>
      <c r="AI96" s="93"/>
      <c r="AJ96" s="65">
        <f t="shared" si="22"/>
        <v>0</v>
      </c>
      <c r="AK96" s="65">
        <f t="shared" si="23"/>
        <v>0</v>
      </c>
      <c r="AL96" s="65">
        <f t="shared" si="24"/>
        <v>0</v>
      </c>
      <c r="AM96" s="66">
        <f t="shared" si="25"/>
        <v>0</v>
      </c>
    </row>
    <row r="97" spans="1:39" ht="15" customHeight="1" x14ac:dyDescent="0.25">
      <c r="A97" s="123" t="s">
        <v>97</v>
      </c>
      <c r="B97" s="90" t="s">
        <v>396</v>
      </c>
      <c r="C97" s="127" t="s">
        <v>381</v>
      </c>
      <c r="D97" s="119" t="s">
        <v>397</v>
      </c>
      <c r="E97" s="119" t="s">
        <v>398</v>
      </c>
      <c r="F97" s="119" t="s">
        <v>399</v>
      </c>
      <c r="G97" s="119" t="s">
        <v>400</v>
      </c>
      <c r="H97" s="119" t="s">
        <v>327</v>
      </c>
      <c r="I97" s="119" t="s">
        <v>385</v>
      </c>
      <c r="J97" s="118">
        <v>2021</v>
      </c>
      <c r="K97" s="121" t="s">
        <v>401</v>
      </c>
      <c r="L97" s="122">
        <v>1</v>
      </c>
      <c r="M97" s="119" t="s">
        <v>72</v>
      </c>
      <c r="N97" s="92">
        <v>0</v>
      </c>
      <c r="O97" s="92">
        <v>1</v>
      </c>
      <c r="P97" s="93"/>
      <c r="Q97" s="93"/>
      <c r="R97" s="93"/>
      <c r="S97" s="93"/>
      <c r="T97" s="93"/>
      <c r="U97" s="89"/>
      <c r="V97" s="101">
        <f t="shared" si="19"/>
        <v>0</v>
      </c>
      <c r="W97" s="93"/>
      <c r="X97" s="93"/>
      <c r="Y97" s="93"/>
      <c r="Z97" s="93"/>
      <c r="AA97" s="93"/>
      <c r="AB97" s="65">
        <f t="shared" si="20"/>
        <v>0</v>
      </c>
      <c r="AC97" s="93"/>
      <c r="AD97" s="93"/>
      <c r="AE97" s="93"/>
      <c r="AF97" s="93"/>
      <c r="AG97" s="93"/>
      <c r="AH97" s="93">
        <f t="shared" si="21"/>
        <v>0</v>
      </c>
      <c r="AI97" s="93"/>
      <c r="AJ97" s="65">
        <f t="shared" si="22"/>
        <v>0</v>
      </c>
      <c r="AK97" s="65">
        <f t="shared" si="23"/>
        <v>0</v>
      </c>
      <c r="AL97" s="65">
        <f t="shared" si="24"/>
        <v>0</v>
      </c>
      <c r="AM97" s="66">
        <f t="shared" si="25"/>
        <v>0</v>
      </c>
    </row>
    <row r="98" spans="1:39" ht="15" customHeight="1" x14ac:dyDescent="0.25">
      <c r="A98" s="123" t="s">
        <v>97</v>
      </c>
      <c r="B98" s="90" t="s">
        <v>402</v>
      </c>
      <c r="C98" s="127" t="s">
        <v>381</v>
      </c>
      <c r="D98" s="119" t="s">
        <v>403</v>
      </c>
      <c r="E98" s="119" t="s">
        <v>398</v>
      </c>
      <c r="F98" s="119" t="s">
        <v>404</v>
      </c>
      <c r="G98" s="119" t="s">
        <v>405</v>
      </c>
      <c r="H98" s="119" t="s">
        <v>406</v>
      </c>
      <c r="I98" s="119" t="s">
        <v>407</v>
      </c>
      <c r="J98" s="118">
        <v>2022</v>
      </c>
      <c r="K98" s="121" t="s">
        <v>408</v>
      </c>
      <c r="L98" s="122">
        <v>12</v>
      </c>
      <c r="M98" s="119" t="s">
        <v>72</v>
      </c>
      <c r="N98" s="92">
        <v>0</v>
      </c>
      <c r="O98" s="92">
        <v>1</v>
      </c>
      <c r="P98" s="93"/>
      <c r="Q98" s="93"/>
      <c r="R98" s="93"/>
      <c r="S98" s="93"/>
      <c r="T98" s="93"/>
      <c r="U98" s="89"/>
      <c r="V98" s="101">
        <f t="shared" si="19"/>
        <v>0</v>
      </c>
      <c r="W98" s="93"/>
      <c r="X98" s="93"/>
      <c r="Y98" s="93"/>
      <c r="Z98" s="93"/>
      <c r="AA98" s="93"/>
      <c r="AB98" s="65">
        <f t="shared" si="20"/>
        <v>0</v>
      </c>
      <c r="AC98" s="93"/>
      <c r="AD98" s="93"/>
      <c r="AE98" s="93"/>
      <c r="AF98" s="93"/>
      <c r="AG98" s="93"/>
      <c r="AH98" s="93">
        <f t="shared" si="21"/>
        <v>0</v>
      </c>
      <c r="AI98" s="93"/>
      <c r="AJ98" s="65">
        <f t="shared" si="22"/>
        <v>0</v>
      </c>
      <c r="AK98" s="65">
        <f t="shared" si="23"/>
        <v>0</v>
      </c>
      <c r="AL98" s="65">
        <f t="shared" si="24"/>
        <v>0</v>
      </c>
      <c r="AM98" s="66">
        <f t="shared" si="25"/>
        <v>0</v>
      </c>
    </row>
    <row r="99" spans="1:39" ht="15" customHeight="1" x14ac:dyDescent="0.25">
      <c r="A99" s="123" t="s">
        <v>132</v>
      </c>
      <c r="B99" s="90" t="s">
        <v>139</v>
      </c>
      <c r="C99" s="127" t="s">
        <v>381</v>
      </c>
      <c r="D99" s="119" t="s">
        <v>140</v>
      </c>
      <c r="E99" s="119" t="s">
        <v>141</v>
      </c>
      <c r="F99" s="119" t="s">
        <v>409</v>
      </c>
      <c r="G99" s="119" t="s">
        <v>327</v>
      </c>
      <c r="H99" s="119" t="s">
        <v>327</v>
      </c>
      <c r="I99" s="119" t="s">
        <v>385</v>
      </c>
      <c r="J99" s="118">
        <v>2022</v>
      </c>
      <c r="K99" s="121" t="s">
        <v>410</v>
      </c>
      <c r="L99" s="122">
        <v>2</v>
      </c>
      <c r="M99" s="119" t="s">
        <v>72</v>
      </c>
      <c r="N99" s="92">
        <v>0</v>
      </c>
      <c r="O99" s="92">
        <v>1</v>
      </c>
      <c r="P99" s="93"/>
      <c r="Q99" s="93"/>
      <c r="R99" s="93"/>
      <c r="S99" s="93"/>
      <c r="T99" s="93"/>
      <c r="U99" s="89"/>
      <c r="V99" s="101">
        <f t="shared" si="19"/>
        <v>0</v>
      </c>
      <c r="W99" s="93"/>
      <c r="X99" s="93"/>
      <c r="Y99" s="93"/>
      <c r="Z99" s="93"/>
      <c r="AA99" s="93"/>
      <c r="AB99" s="65">
        <f t="shared" si="20"/>
        <v>0</v>
      </c>
      <c r="AC99" s="93"/>
      <c r="AD99" s="93"/>
      <c r="AE99" s="93"/>
      <c r="AF99" s="93"/>
      <c r="AG99" s="93"/>
      <c r="AH99" s="93">
        <f t="shared" si="21"/>
        <v>0</v>
      </c>
      <c r="AI99" s="93"/>
      <c r="AJ99" s="65">
        <f t="shared" si="22"/>
        <v>0</v>
      </c>
      <c r="AK99" s="65">
        <f t="shared" si="23"/>
        <v>0</v>
      </c>
      <c r="AL99" s="65">
        <f t="shared" si="24"/>
        <v>0</v>
      </c>
      <c r="AM99" s="66">
        <f t="shared" si="25"/>
        <v>0</v>
      </c>
    </row>
    <row r="100" spans="1:39" ht="15" customHeight="1" x14ac:dyDescent="0.25">
      <c r="A100" s="123" t="s">
        <v>132</v>
      </c>
      <c r="B100" s="90" t="s">
        <v>411</v>
      </c>
      <c r="C100" s="127" t="s">
        <v>381</v>
      </c>
      <c r="D100" s="119" t="s">
        <v>231</v>
      </c>
      <c r="E100" s="119" t="s">
        <v>93</v>
      </c>
      <c r="F100" s="119" t="s">
        <v>412</v>
      </c>
      <c r="G100" s="119" t="s">
        <v>327</v>
      </c>
      <c r="H100" s="119" t="s">
        <v>327</v>
      </c>
      <c r="I100" s="119" t="s">
        <v>385</v>
      </c>
      <c r="J100" s="118">
        <v>2022</v>
      </c>
      <c r="K100" s="121" t="s">
        <v>413</v>
      </c>
      <c r="L100" s="122">
        <v>1</v>
      </c>
      <c r="M100" s="119" t="s">
        <v>72</v>
      </c>
      <c r="N100" s="92">
        <v>0</v>
      </c>
      <c r="O100" s="92">
        <v>1</v>
      </c>
      <c r="P100" s="93"/>
      <c r="Q100" s="93"/>
      <c r="R100" s="93"/>
      <c r="S100" s="93"/>
      <c r="T100" s="93"/>
      <c r="U100" s="89"/>
      <c r="V100" s="101">
        <f t="shared" si="19"/>
        <v>0</v>
      </c>
      <c r="W100" s="93"/>
      <c r="X100" s="93"/>
      <c r="Y100" s="93"/>
      <c r="Z100" s="93"/>
      <c r="AA100" s="93"/>
      <c r="AB100" s="65">
        <f t="shared" si="20"/>
        <v>0</v>
      </c>
      <c r="AC100" s="93"/>
      <c r="AD100" s="93"/>
      <c r="AE100" s="93"/>
      <c r="AF100" s="93"/>
      <c r="AG100" s="93"/>
      <c r="AH100" s="93">
        <f t="shared" si="21"/>
        <v>0</v>
      </c>
      <c r="AI100" s="93"/>
      <c r="AJ100" s="65">
        <f t="shared" si="22"/>
        <v>0</v>
      </c>
      <c r="AK100" s="65">
        <f t="shared" si="23"/>
        <v>0</v>
      </c>
      <c r="AL100" s="65">
        <f t="shared" si="24"/>
        <v>0</v>
      </c>
      <c r="AM100" s="66">
        <f t="shared" si="25"/>
        <v>0</v>
      </c>
    </row>
    <row r="101" spans="1:39" ht="15" customHeight="1" x14ac:dyDescent="0.25">
      <c r="A101" s="123" t="s">
        <v>132</v>
      </c>
      <c r="B101" s="90" t="s">
        <v>414</v>
      </c>
      <c r="C101" s="127" t="s">
        <v>381</v>
      </c>
      <c r="D101" s="119" t="s">
        <v>415</v>
      </c>
      <c r="E101" s="119" t="s">
        <v>416</v>
      </c>
      <c r="F101" s="119" t="s">
        <v>417</v>
      </c>
      <c r="G101" s="119" t="s">
        <v>418</v>
      </c>
      <c r="H101" s="119" t="s">
        <v>419</v>
      </c>
      <c r="I101" s="119" t="s">
        <v>420</v>
      </c>
      <c r="J101" s="118">
        <v>2011</v>
      </c>
      <c r="K101" s="121" t="s">
        <v>420</v>
      </c>
      <c r="L101" s="122">
        <v>1</v>
      </c>
      <c r="M101" s="119" t="s">
        <v>72</v>
      </c>
      <c r="N101" s="92">
        <v>0</v>
      </c>
      <c r="O101" s="92">
        <v>1</v>
      </c>
      <c r="P101" s="93"/>
      <c r="Q101" s="93"/>
      <c r="R101" s="93"/>
      <c r="S101" s="93"/>
      <c r="T101" s="93"/>
      <c r="U101" s="89"/>
      <c r="V101" s="101">
        <f t="shared" si="19"/>
        <v>0</v>
      </c>
      <c r="W101" s="93"/>
      <c r="X101" s="93"/>
      <c r="Y101" s="93"/>
      <c r="Z101" s="93"/>
      <c r="AA101" s="93"/>
      <c r="AB101" s="65">
        <f t="shared" si="20"/>
        <v>0</v>
      </c>
      <c r="AC101" s="93"/>
      <c r="AD101" s="93"/>
      <c r="AE101" s="93"/>
      <c r="AF101" s="93"/>
      <c r="AG101" s="93"/>
      <c r="AH101" s="93">
        <f t="shared" si="21"/>
        <v>0</v>
      </c>
      <c r="AI101" s="93"/>
      <c r="AJ101" s="65">
        <f t="shared" si="22"/>
        <v>0</v>
      </c>
      <c r="AK101" s="65">
        <f t="shared" si="23"/>
        <v>0</v>
      </c>
      <c r="AL101" s="65">
        <f t="shared" si="24"/>
        <v>0</v>
      </c>
      <c r="AM101" s="66">
        <f t="shared" si="25"/>
        <v>0</v>
      </c>
    </row>
    <row r="102" spans="1:39" ht="15" customHeight="1" x14ac:dyDescent="0.25">
      <c r="A102" s="123" t="s">
        <v>132</v>
      </c>
      <c r="B102" s="90" t="s">
        <v>421</v>
      </c>
      <c r="C102" s="127" t="s">
        <v>381</v>
      </c>
      <c r="D102" s="119" t="s">
        <v>422</v>
      </c>
      <c r="E102" s="119" t="s">
        <v>423</v>
      </c>
      <c r="F102" s="119" t="s">
        <v>424</v>
      </c>
      <c r="G102" s="119" t="s">
        <v>425</v>
      </c>
      <c r="H102" s="119" t="s">
        <v>426</v>
      </c>
      <c r="I102" s="119" t="s">
        <v>427</v>
      </c>
      <c r="J102" s="118">
        <v>2016</v>
      </c>
      <c r="K102" s="121" t="s">
        <v>428</v>
      </c>
      <c r="L102" s="122">
        <v>1</v>
      </c>
      <c r="M102" s="119" t="s">
        <v>72</v>
      </c>
      <c r="N102" s="92">
        <v>0</v>
      </c>
      <c r="O102" s="92">
        <v>1</v>
      </c>
      <c r="P102" s="93"/>
      <c r="Q102" s="93"/>
      <c r="R102" s="93"/>
      <c r="S102" s="93"/>
      <c r="T102" s="93"/>
      <c r="U102" s="89"/>
      <c r="V102" s="101">
        <f t="shared" si="19"/>
        <v>0</v>
      </c>
      <c r="W102" s="93"/>
      <c r="X102" s="93"/>
      <c r="Y102" s="93"/>
      <c r="Z102" s="93"/>
      <c r="AA102" s="93"/>
      <c r="AB102" s="65">
        <f t="shared" si="20"/>
        <v>0</v>
      </c>
      <c r="AC102" s="93"/>
      <c r="AD102" s="93"/>
      <c r="AE102" s="93"/>
      <c r="AF102" s="93"/>
      <c r="AG102" s="93"/>
      <c r="AH102" s="93">
        <f t="shared" si="21"/>
        <v>0</v>
      </c>
      <c r="AI102" s="93"/>
      <c r="AJ102" s="65">
        <f t="shared" si="22"/>
        <v>0</v>
      </c>
      <c r="AK102" s="65">
        <f t="shared" si="23"/>
        <v>0</v>
      </c>
      <c r="AL102" s="65">
        <f t="shared" si="24"/>
        <v>0</v>
      </c>
      <c r="AM102" s="66">
        <f t="shared" si="25"/>
        <v>0</v>
      </c>
    </row>
    <row r="103" spans="1:39" ht="15" customHeight="1" x14ac:dyDescent="0.25">
      <c r="A103" s="123" t="s">
        <v>132</v>
      </c>
      <c r="B103" s="90" t="s">
        <v>156</v>
      </c>
      <c r="C103" s="127" t="s">
        <v>381</v>
      </c>
      <c r="D103" s="119" t="s">
        <v>157</v>
      </c>
      <c r="E103" s="119" t="s">
        <v>416</v>
      </c>
      <c r="F103" s="119" t="s">
        <v>429</v>
      </c>
      <c r="G103" s="119" t="s">
        <v>430</v>
      </c>
      <c r="H103" s="119" t="s">
        <v>431</v>
      </c>
      <c r="I103" s="119" t="s">
        <v>420</v>
      </c>
      <c r="J103" s="118">
        <v>2012</v>
      </c>
      <c r="K103" s="121" t="s">
        <v>420</v>
      </c>
      <c r="L103" s="122">
        <v>1</v>
      </c>
      <c r="M103" s="119" t="s">
        <v>72</v>
      </c>
      <c r="N103" s="92">
        <v>0</v>
      </c>
      <c r="O103" s="92">
        <v>1</v>
      </c>
      <c r="P103" s="93"/>
      <c r="Q103" s="93"/>
      <c r="R103" s="93"/>
      <c r="S103" s="93"/>
      <c r="T103" s="93"/>
      <c r="U103" s="89"/>
      <c r="V103" s="101">
        <f t="shared" si="19"/>
        <v>0</v>
      </c>
      <c r="W103" s="93"/>
      <c r="X103" s="93"/>
      <c r="Y103" s="93"/>
      <c r="Z103" s="93"/>
      <c r="AA103" s="93"/>
      <c r="AB103" s="65">
        <f t="shared" si="20"/>
        <v>0</v>
      </c>
      <c r="AC103" s="93"/>
      <c r="AD103" s="93"/>
      <c r="AE103" s="93"/>
      <c r="AF103" s="93"/>
      <c r="AG103" s="93"/>
      <c r="AH103" s="93">
        <f t="shared" si="21"/>
        <v>0</v>
      </c>
      <c r="AI103" s="93"/>
      <c r="AJ103" s="65">
        <f t="shared" si="22"/>
        <v>0</v>
      </c>
      <c r="AK103" s="65">
        <f t="shared" si="23"/>
        <v>0</v>
      </c>
      <c r="AL103" s="65">
        <f t="shared" si="24"/>
        <v>0</v>
      </c>
      <c r="AM103" s="66">
        <f t="shared" si="25"/>
        <v>0</v>
      </c>
    </row>
    <row r="104" spans="1:39" ht="15" customHeight="1" x14ac:dyDescent="0.25">
      <c r="A104" s="123" t="s">
        <v>132</v>
      </c>
      <c r="B104" s="90" t="s">
        <v>156</v>
      </c>
      <c r="C104" s="127" t="s">
        <v>381</v>
      </c>
      <c r="D104" s="119" t="s">
        <v>157</v>
      </c>
      <c r="E104" s="119" t="s">
        <v>416</v>
      </c>
      <c r="F104" s="119" t="s">
        <v>432</v>
      </c>
      <c r="G104" s="119" t="s">
        <v>433</v>
      </c>
      <c r="H104" s="119" t="s">
        <v>434</v>
      </c>
      <c r="I104" s="119" t="s">
        <v>420</v>
      </c>
      <c r="J104" s="118">
        <v>2011</v>
      </c>
      <c r="K104" s="121" t="s">
        <v>420</v>
      </c>
      <c r="L104" s="122">
        <v>1</v>
      </c>
      <c r="M104" s="119" t="s">
        <v>72</v>
      </c>
      <c r="N104" s="92">
        <v>0</v>
      </c>
      <c r="O104" s="92">
        <v>1</v>
      </c>
      <c r="P104" s="93"/>
      <c r="Q104" s="93"/>
      <c r="R104" s="93"/>
      <c r="S104" s="93"/>
      <c r="T104" s="93"/>
      <c r="U104" s="89"/>
      <c r="V104" s="101">
        <f t="shared" si="19"/>
        <v>0</v>
      </c>
      <c r="W104" s="93"/>
      <c r="X104" s="93"/>
      <c r="Y104" s="93"/>
      <c r="Z104" s="93"/>
      <c r="AA104" s="93"/>
      <c r="AB104" s="65">
        <f t="shared" si="20"/>
        <v>0</v>
      </c>
      <c r="AC104" s="93"/>
      <c r="AD104" s="93"/>
      <c r="AE104" s="93"/>
      <c r="AF104" s="93"/>
      <c r="AG104" s="93"/>
      <c r="AH104" s="93">
        <f t="shared" si="21"/>
        <v>0</v>
      </c>
      <c r="AI104" s="93"/>
      <c r="AJ104" s="65">
        <f t="shared" si="22"/>
        <v>0</v>
      </c>
      <c r="AK104" s="65">
        <f t="shared" si="23"/>
        <v>0</v>
      </c>
      <c r="AL104" s="65">
        <f t="shared" si="24"/>
        <v>0</v>
      </c>
      <c r="AM104" s="66">
        <f t="shared" si="25"/>
        <v>0</v>
      </c>
    </row>
    <row r="105" spans="1:39" ht="15" customHeight="1" x14ac:dyDescent="0.25">
      <c r="A105" s="123" t="s">
        <v>132</v>
      </c>
      <c r="B105" s="90" t="s">
        <v>184</v>
      </c>
      <c r="C105" s="127" t="s">
        <v>381</v>
      </c>
      <c r="D105" s="119" t="s">
        <v>185</v>
      </c>
      <c r="E105" s="119" t="s">
        <v>435</v>
      </c>
      <c r="F105" s="119" t="s">
        <v>436</v>
      </c>
      <c r="G105" s="119" t="s">
        <v>437</v>
      </c>
      <c r="H105" s="119" t="s">
        <v>438</v>
      </c>
      <c r="I105" s="119" t="s">
        <v>439</v>
      </c>
      <c r="J105" s="118">
        <v>2022</v>
      </c>
      <c r="K105" s="121" t="s">
        <v>440</v>
      </c>
      <c r="L105" s="122">
        <v>1</v>
      </c>
      <c r="M105" s="119" t="s">
        <v>72</v>
      </c>
      <c r="N105" s="92">
        <v>0</v>
      </c>
      <c r="O105" s="92">
        <v>1</v>
      </c>
      <c r="P105" s="93"/>
      <c r="Q105" s="93"/>
      <c r="R105" s="93"/>
      <c r="S105" s="93"/>
      <c r="T105" s="93"/>
      <c r="U105" s="89"/>
      <c r="V105" s="101">
        <f t="shared" si="19"/>
        <v>0</v>
      </c>
      <c r="W105" s="93"/>
      <c r="X105" s="93"/>
      <c r="Y105" s="93"/>
      <c r="Z105" s="93"/>
      <c r="AA105" s="93"/>
      <c r="AB105" s="65">
        <f t="shared" si="20"/>
        <v>0</v>
      </c>
      <c r="AC105" s="93"/>
      <c r="AD105" s="93"/>
      <c r="AE105" s="93"/>
      <c r="AF105" s="93"/>
      <c r="AG105" s="93"/>
      <c r="AH105" s="93">
        <f t="shared" si="21"/>
        <v>0</v>
      </c>
      <c r="AI105" s="93"/>
      <c r="AJ105" s="65">
        <f t="shared" si="22"/>
        <v>0</v>
      </c>
      <c r="AK105" s="65">
        <f t="shared" si="23"/>
        <v>0</v>
      </c>
      <c r="AL105" s="65">
        <f t="shared" si="24"/>
        <v>0</v>
      </c>
      <c r="AM105" s="66">
        <f t="shared" si="25"/>
        <v>0</v>
      </c>
    </row>
    <row r="106" spans="1:39" ht="15" customHeight="1" x14ac:dyDescent="0.25">
      <c r="A106" s="123" t="s">
        <v>132</v>
      </c>
      <c r="B106" s="90" t="s">
        <v>184</v>
      </c>
      <c r="C106" s="127" t="s">
        <v>381</v>
      </c>
      <c r="D106" s="119" t="s">
        <v>185</v>
      </c>
      <c r="E106" s="119" t="s">
        <v>435</v>
      </c>
      <c r="F106" s="119" t="s">
        <v>441</v>
      </c>
      <c r="G106" s="119" t="s">
        <v>442</v>
      </c>
      <c r="H106" s="119" t="s">
        <v>443</v>
      </c>
      <c r="I106" s="119" t="s">
        <v>439</v>
      </c>
      <c r="J106" s="118">
        <v>2022</v>
      </c>
      <c r="K106" s="121" t="s">
        <v>444</v>
      </c>
      <c r="L106" s="122">
        <v>1</v>
      </c>
      <c r="M106" s="119" t="s">
        <v>72</v>
      </c>
      <c r="N106" s="92">
        <v>0</v>
      </c>
      <c r="O106" s="92">
        <v>1</v>
      </c>
      <c r="P106" s="93"/>
      <c r="Q106" s="93"/>
      <c r="R106" s="93"/>
      <c r="S106" s="93"/>
      <c r="T106" s="93"/>
      <c r="U106" s="89"/>
      <c r="V106" s="101">
        <f t="shared" si="19"/>
        <v>0</v>
      </c>
      <c r="W106" s="93"/>
      <c r="X106" s="93"/>
      <c r="Y106" s="93"/>
      <c r="Z106" s="93"/>
      <c r="AA106" s="93"/>
      <c r="AB106" s="65">
        <f t="shared" si="20"/>
        <v>0</v>
      </c>
      <c r="AC106" s="93"/>
      <c r="AD106" s="93"/>
      <c r="AE106" s="93"/>
      <c r="AF106" s="93"/>
      <c r="AG106" s="93"/>
      <c r="AH106" s="93">
        <f t="shared" si="21"/>
        <v>0</v>
      </c>
      <c r="AI106" s="93"/>
      <c r="AJ106" s="65">
        <f t="shared" si="22"/>
        <v>0</v>
      </c>
      <c r="AK106" s="65">
        <f t="shared" si="23"/>
        <v>0</v>
      </c>
      <c r="AL106" s="65">
        <f t="shared" si="24"/>
        <v>0</v>
      </c>
      <c r="AM106" s="66">
        <f t="shared" si="25"/>
        <v>0</v>
      </c>
    </row>
    <row r="107" spans="1:39" ht="15" customHeight="1" x14ac:dyDescent="0.25">
      <c r="A107" s="123" t="s">
        <v>132</v>
      </c>
      <c r="B107" s="90" t="s">
        <v>445</v>
      </c>
      <c r="C107" s="127" t="s">
        <v>381</v>
      </c>
      <c r="D107" s="119" t="s">
        <v>446</v>
      </c>
      <c r="E107" s="119" t="s">
        <v>447</v>
      </c>
      <c r="F107" s="119" t="s">
        <v>448</v>
      </c>
      <c r="G107" s="119" t="s">
        <v>327</v>
      </c>
      <c r="H107" s="119" t="s">
        <v>327</v>
      </c>
      <c r="I107" s="119" t="s">
        <v>390</v>
      </c>
      <c r="J107" s="118">
        <v>2022</v>
      </c>
      <c r="K107" s="121" t="s">
        <v>70</v>
      </c>
      <c r="L107" s="122">
        <v>1</v>
      </c>
      <c r="M107" s="119" t="s">
        <v>72</v>
      </c>
      <c r="N107" s="92">
        <v>0</v>
      </c>
      <c r="O107" s="92">
        <v>1</v>
      </c>
      <c r="P107" s="93"/>
      <c r="Q107" s="93"/>
      <c r="R107" s="93"/>
      <c r="S107" s="93"/>
      <c r="T107" s="93"/>
      <c r="U107" s="89"/>
      <c r="V107" s="101">
        <f t="shared" si="19"/>
        <v>0</v>
      </c>
      <c r="W107" s="93"/>
      <c r="X107" s="93"/>
      <c r="Y107" s="93"/>
      <c r="Z107" s="93"/>
      <c r="AA107" s="93"/>
      <c r="AB107" s="65">
        <f t="shared" si="20"/>
        <v>0</v>
      </c>
      <c r="AC107" s="93"/>
      <c r="AD107" s="93"/>
      <c r="AE107" s="93"/>
      <c r="AF107" s="93"/>
      <c r="AG107" s="93"/>
      <c r="AH107" s="93">
        <f t="shared" si="21"/>
        <v>0</v>
      </c>
      <c r="AI107" s="93"/>
      <c r="AJ107" s="65">
        <f t="shared" si="22"/>
        <v>0</v>
      </c>
      <c r="AK107" s="65">
        <f t="shared" si="23"/>
        <v>0</v>
      </c>
      <c r="AL107" s="65">
        <f t="shared" si="24"/>
        <v>0</v>
      </c>
      <c r="AM107" s="66">
        <f t="shared" si="25"/>
        <v>0</v>
      </c>
    </row>
    <row r="108" spans="1:39" ht="15" customHeight="1" x14ac:dyDescent="0.25">
      <c r="A108" s="123" t="s">
        <v>132</v>
      </c>
      <c r="B108" s="90" t="s">
        <v>449</v>
      </c>
      <c r="C108" s="127" t="s">
        <v>381</v>
      </c>
      <c r="D108" s="119" t="s">
        <v>450</v>
      </c>
      <c r="E108" s="119" t="s">
        <v>237</v>
      </c>
      <c r="F108" s="119" t="s">
        <v>238</v>
      </c>
      <c r="G108" s="119" t="s">
        <v>327</v>
      </c>
      <c r="H108" s="119" t="s">
        <v>327</v>
      </c>
      <c r="I108" s="119" t="s">
        <v>385</v>
      </c>
      <c r="J108" s="118">
        <v>2022</v>
      </c>
      <c r="K108" s="121" t="s">
        <v>385</v>
      </c>
      <c r="L108" s="122">
        <v>1</v>
      </c>
      <c r="M108" s="119" t="s">
        <v>72</v>
      </c>
      <c r="N108" s="92">
        <v>0</v>
      </c>
      <c r="O108" s="92">
        <v>1</v>
      </c>
      <c r="P108" s="93"/>
      <c r="Q108" s="93"/>
      <c r="R108" s="93"/>
      <c r="S108" s="93"/>
      <c r="T108" s="93"/>
      <c r="U108" s="89"/>
      <c r="V108" s="101">
        <f t="shared" si="19"/>
        <v>0</v>
      </c>
      <c r="W108" s="93"/>
      <c r="X108" s="93"/>
      <c r="Y108" s="93"/>
      <c r="Z108" s="93"/>
      <c r="AA108" s="93"/>
      <c r="AB108" s="65">
        <f t="shared" si="20"/>
        <v>0</v>
      </c>
      <c r="AC108" s="93"/>
      <c r="AD108" s="93"/>
      <c r="AE108" s="93"/>
      <c r="AF108" s="93"/>
      <c r="AG108" s="93"/>
      <c r="AH108" s="93">
        <f t="shared" si="21"/>
        <v>0</v>
      </c>
      <c r="AI108" s="93"/>
      <c r="AJ108" s="65">
        <f t="shared" si="22"/>
        <v>0</v>
      </c>
      <c r="AK108" s="65">
        <f t="shared" si="23"/>
        <v>0</v>
      </c>
      <c r="AL108" s="65">
        <f t="shared" si="24"/>
        <v>0</v>
      </c>
      <c r="AM108" s="66">
        <f t="shared" si="25"/>
        <v>0</v>
      </c>
    </row>
    <row r="109" spans="1:39" ht="15" customHeight="1" x14ac:dyDescent="0.25">
      <c r="A109" s="123" t="s">
        <v>206</v>
      </c>
      <c r="B109" s="90" t="s">
        <v>451</v>
      </c>
      <c r="C109" s="127" t="s">
        <v>381</v>
      </c>
      <c r="D109" s="119" t="s">
        <v>452</v>
      </c>
      <c r="E109" s="119" t="s">
        <v>70</v>
      </c>
      <c r="F109" s="119" t="s">
        <v>70</v>
      </c>
      <c r="G109" s="119" t="s">
        <v>70</v>
      </c>
      <c r="H109" s="119" t="s">
        <v>70</v>
      </c>
      <c r="I109" s="119" t="s">
        <v>390</v>
      </c>
      <c r="J109" s="118">
        <v>0</v>
      </c>
      <c r="K109" s="121" t="s">
        <v>453</v>
      </c>
      <c r="L109" s="122">
        <v>5680</v>
      </c>
      <c r="M109" s="119" t="s">
        <v>85</v>
      </c>
      <c r="N109" s="92">
        <v>0</v>
      </c>
      <c r="O109" s="92">
        <v>1</v>
      </c>
      <c r="P109" s="93"/>
      <c r="Q109" s="93"/>
      <c r="R109" s="93"/>
      <c r="S109" s="93"/>
      <c r="T109" s="93"/>
      <c r="U109" s="89"/>
      <c r="V109" s="101">
        <f t="shared" si="19"/>
        <v>0</v>
      </c>
      <c r="W109" s="93"/>
      <c r="X109" s="93"/>
      <c r="Y109" s="93"/>
      <c r="Z109" s="93"/>
      <c r="AA109" s="93"/>
      <c r="AB109" s="65">
        <f t="shared" si="20"/>
        <v>0</v>
      </c>
      <c r="AC109" s="93"/>
      <c r="AD109" s="93"/>
      <c r="AE109" s="93"/>
      <c r="AF109" s="93"/>
      <c r="AG109" s="93"/>
      <c r="AH109" s="93">
        <f t="shared" si="21"/>
        <v>0</v>
      </c>
      <c r="AI109" s="93"/>
      <c r="AJ109" s="65">
        <f t="shared" si="22"/>
        <v>0</v>
      </c>
      <c r="AK109" s="65">
        <f t="shared" si="23"/>
        <v>0</v>
      </c>
      <c r="AL109" s="65">
        <f t="shared" si="24"/>
        <v>0</v>
      </c>
      <c r="AM109" s="66">
        <f t="shared" si="25"/>
        <v>0</v>
      </c>
    </row>
    <row r="110" spans="1:39" ht="15" customHeight="1" x14ac:dyDescent="0.25">
      <c r="A110" s="123" t="s">
        <v>206</v>
      </c>
      <c r="B110" s="90" t="s">
        <v>214</v>
      </c>
      <c r="C110" s="127" t="s">
        <v>381</v>
      </c>
      <c r="D110" s="119" t="s">
        <v>215</v>
      </c>
      <c r="E110" s="119" t="s">
        <v>141</v>
      </c>
      <c r="F110" s="119" t="s">
        <v>409</v>
      </c>
      <c r="G110" s="119" t="s">
        <v>327</v>
      </c>
      <c r="H110" s="119" t="s">
        <v>327</v>
      </c>
      <c r="I110" s="119" t="s">
        <v>385</v>
      </c>
      <c r="J110" s="118">
        <v>2022</v>
      </c>
      <c r="K110" s="121" t="s">
        <v>454</v>
      </c>
      <c r="L110" s="122">
        <v>2</v>
      </c>
      <c r="M110" s="119" t="s">
        <v>72</v>
      </c>
      <c r="N110" s="92">
        <v>0</v>
      </c>
      <c r="O110" s="92">
        <v>1</v>
      </c>
      <c r="P110" s="93"/>
      <c r="Q110" s="93"/>
      <c r="R110" s="93"/>
      <c r="S110" s="93"/>
      <c r="T110" s="93"/>
      <c r="U110" s="89"/>
      <c r="V110" s="101">
        <f t="shared" si="19"/>
        <v>0</v>
      </c>
      <c r="W110" s="93"/>
      <c r="X110" s="93"/>
      <c r="Y110" s="93"/>
      <c r="Z110" s="93"/>
      <c r="AA110" s="93"/>
      <c r="AB110" s="65">
        <f t="shared" si="20"/>
        <v>0</v>
      </c>
      <c r="AC110" s="93"/>
      <c r="AD110" s="93"/>
      <c r="AE110" s="93"/>
      <c r="AF110" s="93"/>
      <c r="AG110" s="93"/>
      <c r="AH110" s="93">
        <f t="shared" si="21"/>
        <v>0</v>
      </c>
      <c r="AI110" s="93"/>
      <c r="AJ110" s="65">
        <f t="shared" si="22"/>
        <v>0</v>
      </c>
      <c r="AK110" s="65">
        <f t="shared" si="23"/>
        <v>0</v>
      </c>
      <c r="AL110" s="65">
        <f t="shared" si="24"/>
        <v>0</v>
      </c>
      <c r="AM110" s="66">
        <f t="shared" si="25"/>
        <v>0</v>
      </c>
    </row>
    <row r="111" spans="1:39" ht="15" customHeight="1" x14ac:dyDescent="0.25">
      <c r="A111" s="123" t="s">
        <v>206</v>
      </c>
      <c r="B111" s="90" t="s">
        <v>214</v>
      </c>
      <c r="C111" s="127" t="s">
        <v>381</v>
      </c>
      <c r="D111" s="119" t="s">
        <v>215</v>
      </c>
      <c r="E111" s="119" t="s">
        <v>141</v>
      </c>
      <c r="F111" s="119" t="s">
        <v>455</v>
      </c>
      <c r="G111" s="119" t="s">
        <v>327</v>
      </c>
      <c r="H111" s="119" t="s">
        <v>327</v>
      </c>
      <c r="I111" s="119" t="s">
        <v>385</v>
      </c>
      <c r="J111" s="118">
        <v>2022</v>
      </c>
      <c r="K111" s="121" t="s">
        <v>456</v>
      </c>
      <c r="L111" s="122">
        <v>1</v>
      </c>
      <c r="M111" s="119" t="s">
        <v>72</v>
      </c>
      <c r="N111" s="92">
        <v>0</v>
      </c>
      <c r="O111" s="92">
        <v>1</v>
      </c>
      <c r="P111" s="93"/>
      <c r="Q111" s="93"/>
      <c r="R111" s="93"/>
      <c r="S111" s="93"/>
      <c r="T111" s="93"/>
      <c r="U111" s="89"/>
      <c r="V111" s="101">
        <f t="shared" si="19"/>
        <v>0</v>
      </c>
      <c r="W111" s="93"/>
      <c r="X111" s="93"/>
      <c r="Y111" s="93"/>
      <c r="Z111" s="93"/>
      <c r="AA111" s="93"/>
      <c r="AB111" s="65">
        <f t="shared" si="20"/>
        <v>0</v>
      </c>
      <c r="AC111" s="93"/>
      <c r="AD111" s="93"/>
      <c r="AE111" s="93"/>
      <c r="AF111" s="93"/>
      <c r="AG111" s="93"/>
      <c r="AH111" s="93">
        <f t="shared" si="21"/>
        <v>0</v>
      </c>
      <c r="AI111" s="93"/>
      <c r="AJ111" s="65">
        <f t="shared" si="22"/>
        <v>0</v>
      </c>
      <c r="AK111" s="65">
        <f t="shared" si="23"/>
        <v>0</v>
      </c>
      <c r="AL111" s="65">
        <f t="shared" si="24"/>
        <v>0</v>
      </c>
      <c r="AM111" s="66">
        <f t="shared" si="25"/>
        <v>0</v>
      </c>
    </row>
    <row r="112" spans="1:39" ht="15" customHeight="1" x14ac:dyDescent="0.25">
      <c r="A112" s="123" t="s">
        <v>206</v>
      </c>
      <c r="B112" s="90" t="s">
        <v>214</v>
      </c>
      <c r="C112" s="127" t="s">
        <v>381</v>
      </c>
      <c r="D112" s="119" t="s">
        <v>215</v>
      </c>
      <c r="E112" s="119" t="s">
        <v>141</v>
      </c>
      <c r="F112" s="119" t="s">
        <v>409</v>
      </c>
      <c r="G112" s="119" t="s">
        <v>327</v>
      </c>
      <c r="H112" s="119" t="s">
        <v>327</v>
      </c>
      <c r="I112" s="119" t="s">
        <v>385</v>
      </c>
      <c r="J112" s="118">
        <v>2022</v>
      </c>
      <c r="K112" s="121" t="s">
        <v>456</v>
      </c>
      <c r="L112" s="122">
        <v>1</v>
      </c>
      <c r="M112" s="119" t="s">
        <v>72</v>
      </c>
      <c r="N112" s="92">
        <v>0</v>
      </c>
      <c r="O112" s="92">
        <v>1</v>
      </c>
      <c r="P112" s="93"/>
      <c r="Q112" s="93"/>
      <c r="R112" s="93"/>
      <c r="S112" s="93"/>
      <c r="T112" s="93"/>
      <c r="U112" s="89"/>
      <c r="V112" s="101">
        <f t="shared" si="19"/>
        <v>0</v>
      </c>
      <c r="W112" s="93"/>
      <c r="X112" s="93"/>
      <c r="Y112" s="93"/>
      <c r="Z112" s="93"/>
      <c r="AA112" s="93"/>
      <c r="AB112" s="65">
        <f t="shared" si="20"/>
        <v>0</v>
      </c>
      <c r="AC112" s="93"/>
      <c r="AD112" s="93"/>
      <c r="AE112" s="93"/>
      <c r="AF112" s="93"/>
      <c r="AG112" s="93"/>
      <c r="AH112" s="93">
        <f t="shared" si="21"/>
        <v>0</v>
      </c>
      <c r="AI112" s="93"/>
      <c r="AJ112" s="65">
        <f t="shared" si="22"/>
        <v>0</v>
      </c>
      <c r="AK112" s="65">
        <f t="shared" si="23"/>
        <v>0</v>
      </c>
      <c r="AL112" s="65">
        <f t="shared" si="24"/>
        <v>0</v>
      </c>
      <c r="AM112" s="66">
        <f t="shared" si="25"/>
        <v>0</v>
      </c>
    </row>
    <row r="113" spans="1:39" ht="15" customHeight="1" x14ac:dyDescent="0.25">
      <c r="A113" s="123" t="s">
        <v>206</v>
      </c>
      <c r="B113" s="90" t="s">
        <v>223</v>
      </c>
      <c r="C113" s="127" t="s">
        <v>381</v>
      </c>
      <c r="D113" s="119" t="s">
        <v>224</v>
      </c>
      <c r="E113" s="119" t="s">
        <v>70</v>
      </c>
      <c r="F113" s="119" t="s">
        <v>70</v>
      </c>
      <c r="G113" s="119" t="s">
        <v>70</v>
      </c>
      <c r="H113" s="119" t="s">
        <v>70</v>
      </c>
      <c r="I113" s="119" t="s">
        <v>390</v>
      </c>
      <c r="J113" s="118">
        <v>0</v>
      </c>
      <c r="K113" s="121" t="s">
        <v>457</v>
      </c>
      <c r="L113" s="122">
        <v>5680</v>
      </c>
      <c r="M113" s="119" t="s">
        <v>85</v>
      </c>
      <c r="N113" s="92">
        <v>0</v>
      </c>
      <c r="O113" s="92">
        <v>1</v>
      </c>
      <c r="P113" s="93"/>
      <c r="Q113" s="93"/>
      <c r="R113" s="93"/>
      <c r="S113" s="93"/>
      <c r="T113" s="93"/>
      <c r="U113" s="89"/>
      <c r="V113" s="101">
        <f t="shared" si="19"/>
        <v>0</v>
      </c>
      <c r="W113" s="93"/>
      <c r="X113" s="93"/>
      <c r="Y113" s="93"/>
      <c r="Z113" s="93"/>
      <c r="AA113" s="93"/>
      <c r="AB113" s="65">
        <f t="shared" si="20"/>
        <v>0</v>
      </c>
      <c r="AC113" s="93"/>
      <c r="AD113" s="93"/>
      <c r="AE113" s="93"/>
      <c r="AF113" s="93"/>
      <c r="AG113" s="93"/>
      <c r="AH113" s="93">
        <f t="shared" si="21"/>
        <v>0</v>
      </c>
      <c r="AI113" s="93"/>
      <c r="AJ113" s="65">
        <f t="shared" si="22"/>
        <v>0</v>
      </c>
      <c r="AK113" s="65">
        <f t="shared" si="23"/>
        <v>0</v>
      </c>
      <c r="AL113" s="65">
        <f t="shared" si="24"/>
        <v>0</v>
      </c>
      <c r="AM113" s="66">
        <f t="shared" si="25"/>
        <v>0</v>
      </c>
    </row>
    <row r="114" spans="1:39" ht="15" customHeight="1" x14ac:dyDescent="0.25">
      <c r="A114" s="123" t="s">
        <v>206</v>
      </c>
      <c r="B114" s="90" t="s">
        <v>230</v>
      </c>
      <c r="C114" s="127" t="s">
        <v>381</v>
      </c>
      <c r="D114" s="119" t="s">
        <v>231</v>
      </c>
      <c r="E114" s="119" t="s">
        <v>93</v>
      </c>
      <c r="F114" s="119" t="s">
        <v>458</v>
      </c>
      <c r="G114" s="119" t="s">
        <v>327</v>
      </c>
      <c r="H114" s="119" t="s">
        <v>327</v>
      </c>
      <c r="I114" s="119" t="s">
        <v>385</v>
      </c>
      <c r="J114" s="118">
        <v>2022</v>
      </c>
      <c r="K114" s="121" t="s">
        <v>459</v>
      </c>
      <c r="L114" s="122">
        <v>1</v>
      </c>
      <c r="M114" s="119" t="s">
        <v>72</v>
      </c>
      <c r="N114" s="92">
        <v>0</v>
      </c>
      <c r="O114" s="92">
        <v>1</v>
      </c>
      <c r="P114" s="93"/>
      <c r="Q114" s="93"/>
      <c r="R114" s="93"/>
      <c r="S114" s="93"/>
      <c r="T114" s="93"/>
      <c r="U114" s="89"/>
      <c r="V114" s="101">
        <f t="shared" si="19"/>
        <v>0</v>
      </c>
      <c r="W114" s="93"/>
      <c r="X114" s="93"/>
      <c r="Y114" s="93"/>
      <c r="Z114" s="93"/>
      <c r="AA114" s="93"/>
      <c r="AB114" s="65">
        <f t="shared" si="20"/>
        <v>0</v>
      </c>
      <c r="AC114" s="93"/>
      <c r="AD114" s="93"/>
      <c r="AE114" s="93"/>
      <c r="AF114" s="93"/>
      <c r="AG114" s="93"/>
      <c r="AH114" s="93">
        <f t="shared" si="21"/>
        <v>0</v>
      </c>
      <c r="AI114" s="93"/>
      <c r="AJ114" s="65">
        <f t="shared" si="22"/>
        <v>0</v>
      </c>
      <c r="AK114" s="65">
        <f t="shared" si="23"/>
        <v>0</v>
      </c>
      <c r="AL114" s="65">
        <f t="shared" si="24"/>
        <v>0</v>
      </c>
      <c r="AM114" s="66">
        <f t="shared" si="25"/>
        <v>0</v>
      </c>
    </row>
    <row r="115" spans="1:39" ht="15" customHeight="1" x14ac:dyDescent="0.25">
      <c r="A115" s="123" t="s">
        <v>206</v>
      </c>
      <c r="B115" s="90" t="s">
        <v>230</v>
      </c>
      <c r="C115" s="127" t="s">
        <v>381</v>
      </c>
      <c r="D115" s="119" t="s">
        <v>231</v>
      </c>
      <c r="E115" s="119" t="s">
        <v>93</v>
      </c>
      <c r="F115" s="119" t="s">
        <v>460</v>
      </c>
      <c r="G115" s="119" t="s">
        <v>327</v>
      </c>
      <c r="H115" s="119" t="s">
        <v>327</v>
      </c>
      <c r="I115" s="119" t="s">
        <v>385</v>
      </c>
      <c r="J115" s="118">
        <v>2022</v>
      </c>
      <c r="K115" s="121" t="s">
        <v>461</v>
      </c>
      <c r="L115" s="122">
        <v>2</v>
      </c>
      <c r="M115" s="119" t="s">
        <v>72</v>
      </c>
      <c r="N115" s="92">
        <v>0</v>
      </c>
      <c r="O115" s="92">
        <v>1</v>
      </c>
      <c r="P115" s="93"/>
      <c r="Q115" s="93"/>
      <c r="R115" s="93"/>
      <c r="S115" s="93"/>
      <c r="T115" s="93"/>
      <c r="U115" s="89"/>
      <c r="V115" s="101">
        <f t="shared" si="19"/>
        <v>0</v>
      </c>
      <c r="W115" s="93"/>
      <c r="X115" s="93"/>
      <c r="Y115" s="93"/>
      <c r="Z115" s="93"/>
      <c r="AA115" s="93"/>
      <c r="AB115" s="65">
        <f t="shared" si="20"/>
        <v>0</v>
      </c>
      <c r="AC115" s="93"/>
      <c r="AD115" s="93"/>
      <c r="AE115" s="93"/>
      <c r="AF115" s="93"/>
      <c r="AG115" s="93"/>
      <c r="AH115" s="93">
        <f t="shared" si="21"/>
        <v>0</v>
      </c>
      <c r="AI115" s="93"/>
      <c r="AJ115" s="65">
        <f t="shared" si="22"/>
        <v>0</v>
      </c>
      <c r="AK115" s="65">
        <f t="shared" si="23"/>
        <v>0</v>
      </c>
      <c r="AL115" s="65">
        <f t="shared" si="24"/>
        <v>0</v>
      </c>
      <c r="AM115" s="66">
        <f t="shared" si="25"/>
        <v>0</v>
      </c>
    </row>
    <row r="116" spans="1:39" ht="15" customHeight="1" x14ac:dyDescent="0.25">
      <c r="A116" s="123" t="s">
        <v>206</v>
      </c>
      <c r="B116" s="90" t="s">
        <v>230</v>
      </c>
      <c r="C116" s="127" t="s">
        <v>381</v>
      </c>
      <c r="D116" s="119" t="s">
        <v>231</v>
      </c>
      <c r="E116" s="119" t="s">
        <v>93</v>
      </c>
      <c r="F116" s="119" t="s">
        <v>462</v>
      </c>
      <c r="G116" s="119" t="s">
        <v>327</v>
      </c>
      <c r="H116" s="119" t="s">
        <v>327</v>
      </c>
      <c r="I116" s="119" t="s">
        <v>385</v>
      </c>
      <c r="J116" s="118">
        <v>2022</v>
      </c>
      <c r="K116" s="121" t="s">
        <v>461</v>
      </c>
      <c r="L116" s="122">
        <v>2</v>
      </c>
      <c r="M116" s="119" t="s">
        <v>72</v>
      </c>
      <c r="N116" s="92">
        <v>0</v>
      </c>
      <c r="O116" s="92">
        <v>1</v>
      </c>
      <c r="P116" s="93"/>
      <c r="Q116" s="93"/>
      <c r="R116" s="93"/>
      <c r="S116" s="93"/>
      <c r="T116" s="93"/>
      <c r="U116" s="89"/>
      <c r="V116" s="101">
        <f t="shared" si="19"/>
        <v>0</v>
      </c>
      <c r="W116" s="93"/>
      <c r="X116" s="93"/>
      <c r="Y116" s="93"/>
      <c r="Z116" s="93"/>
      <c r="AA116" s="93"/>
      <c r="AB116" s="65">
        <f t="shared" si="20"/>
        <v>0</v>
      </c>
      <c r="AC116" s="93"/>
      <c r="AD116" s="93"/>
      <c r="AE116" s="93"/>
      <c r="AF116" s="93"/>
      <c r="AG116" s="93"/>
      <c r="AH116" s="93">
        <f t="shared" si="21"/>
        <v>0</v>
      </c>
      <c r="AI116" s="93"/>
      <c r="AJ116" s="65">
        <f t="shared" si="22"/>
        <v>0</v>
      </c>
      <c r="AK116" s="65">
        <f t="shared" si="23"/>
        <v>0</v>
      </c>
      <c r="AL116" s="65">
        <f t="shared" si="24"/>
        <v>0</v>
      </c>
      <c r="AM116" s="66">
        <f t="shared" si="25"/>
        <v>0</v>
      </c>
    </row>
    <row r="117" spans="1:39" ht="15" customHeight="1" x14ac:dyDescent="0.25">
      <c r="A117" s="123" t="s">
        <v>206</v>
      </c>
      <c r="B117" s="90" t="s">
        <v>230</v>
      </c>
      <c r="C117" s="127" t="s">
        <v>381</v>
      </c>
      <c r="D117" s="119" t="s">
        <v>231</v>
      </c>
      <c r="E117" s="119" t="s">
        <v>93</v>
      </c>
      <c r="F117" s="119" t="s">
        <v>463</v>
      </c>
      <c r="G117" s="119" t="s">
        <v>327</v>
      </c>
      <c r="H117" s="119" t="s">
        <v>327</v>
      </c>
      <c r="I117" s="119" t="s">
        <v>385</v>
      </c>
      <c r="J117" s="118">
        <v>2022</v>
      </c>
      <c r="K117" s="121" t="s">
        <v>464</v>
      </c>
      <c r="L117" s="122">
        <v>1</v>
      </c>
      <c r="M117" s="119" t="s">
        <v>72</v>
      </c>
      <c r="N117" s="92">
        <v>0</v>
      </c>
      <c r="O117" s="92">
        <v>1</v>
      </c>
      <c r="P117" s="93"/>
      <c r="Q117" s="93"/>
      <c r="R117" s="93"/>
      <c r="S117" s="93"/>
      <c r="T117" s="93"/>
      <c r="U117" s="89"/>
      <c r="V117" s="101">
        <f t="shared" si="19"/>
        <v>0</v>
      </c>
      <c r="W117" s="93"/>
      <c r="X117" s="93"/>
      <c r="Y117" s="93"/>
      <c r="Z117" s="93"/>
      <c r="AA117" s="93"/>
      <c r="AB117" s="65">
        <f t="shared" si="20"/>
        <v>0</v>
      </c>
      <c r="AC117" s="93"/>
      <c r="AD117" s="93"/>
      <c r="AE117" s="93"/>
      <c r="AF117" s="93"/>
      <c r="AG117" s="93"/>
      <c r="AH117" s="93">
        <f t="shared" si="21"/>
        <v>0</v>
      </c>
      <c r="AI117" s="93"/>
      <c r="AJ117" s="65">
        <f t="shared" si="22"/>
        <v>0</v>
      </c>
      <c r="AK117" s="65">
        <f t="shared" si="23"/>
        <v>0</v>
      </c>
      <c r="AL117" s="65">
        <f t="shared" si="24"/>
        <v>0</v>
      </c>
      <c r="AM117" s="66">
        <f t="shared" si="25"/>
        <v>0</v>
      </c>
    </row>
    <row r="118" spans="1:39" ht="15" customHeight="1" x14ac:dyDescent="0.25">
      <c r="A118" s="123" t="s">
        <v>206</v>
      </c>
      <c r="B118" s="90" t="s">
        <v>230</v>
      </c>
      <c r="C118" s="127" t="s">
        <v>381</v>
      </c>
      <c r="D118" s="119" t="s">
        <v>231</v>
      </c>
      <c r="E118" s="119" t="s">
        <v>93</v>
      </c>
      <c r="F118" s="119" t="s">
        <v>460</v>
      </c>
      <c r="G118" s="119" t="s">
        <v>327</v>
      </c>
      <c r="H118" s="119" t="s">
        <v>327</v>
      </c>
      <c r="I118" s="119" t="s">
        <v>385</v>
      </c>
      <c r="J118" s="118">
        <v>2022</v>
      </c>
      <c r="K118" s="121" t="s">
        <v>465</v>
      </c>
      <c r="L118" s="122">
        <v>2</v>
      </c>
      <c r="M118" s="119" t="s">
        <v>72</v>
      </c>
      <c r="N118" s="92">
        <v>0</v>
      </c>
      <c r="O118" s="92">
        <v>1</v>
      </c>
      <c r="P118" s="93"/>
      <c r="Q118" s="93"/>
      <c r="R118" s="93"/>
      <c r="S118" s="93"/>
      <c r="T118" s="93"/>
      <c r="U118" s="89"/>
      <c r="V118" s="101">
        <f t="shared" si="19"/>
        <v>0</v>
      </c>
      <c r="W118" s="93"/>
      <c r="X118" s="93"/>
      <c r="Y118" s="93"/>
      <c r="Z118" s="93"/>
      <c r="AA118" s="93"/>
      <c r="AB118" s="65">
        <f t="shared" si="20"/>
        <v>0</v>
      </c>
      <c r="AC118" s="93"/>
      <c r="AD118" s="93"/>
      <c r="AE118" s="93"/>
      <c r="AF118" s="93"/>
      <c r="AG118" s="93"/>
      <c r="AH118" s="93">
        <f t="shared" si="21"/>
        <v>0</v>
      </c>
      <c r="AI118" s="93"/>
      <c r="AJ118" s="65">
        <f t="shared" si="22"/>
        <v>0</v>
      </c>
      <c r="AK118" s="65">
        <f t="shared" si="23"/>
        <v>0</v>
      </c>
      <c r="AL118" s="65">
        <f t="shared" si="24"/>
        <v>0</v>
      </c>
      <c r="AM118" s="66">
        <f t="shared" si="25"/>
        <v>0</v>
      </c>
    </row>
    <row r="119" spans="1:39" ht="15" customHeight="1" x14ac:dyDescent="0.25">
      <c r="A119" s="123" t="s">
        <v>206</v>
      </c>
      <c r="B119" s="90" t="s">
        <v>230</v>
      </c>
      <c r="C119" s="127" t="s">
        <v>381</v>
      </c>
      <c r="D119" s="119" t="s">
        <v>231</v>
      </c>
      <c r="E119" s="119" t="s">
        <v>93</v>
      </c>
      <c r="F119" s="119" t="s">
        <v>466</v>
      </c>
      <c r="G119" s="119" t="s">
        <v>327</v>
      </c>
      <c r="H119" s="119" t="s">
        <v>327</v>
      </c>
      <c r="I119" s="119" t="s">
        <v>385</v>
      </c>
      <c r="J119" s="118">
        <v>2022</v>
      </c>
      <c r="K119" s="121" t="s">
        <v>467</v>
      </c>
      <c r="L119" s="122">
        <v>1</v>
      </c>
      <c r="M119" s="119" t="s">
        <v>72</v>
      </c>
      <c r="N119" s="92">
        <v>0</v>
      </c>
      <c r="O119" s="92">
        <v>1</v>
      </c>
      <c r="P119" s="93"/>
      <c r="Q119" s="93"/>
      <c r="R119" s="93"/>
      <c r="S119" s="93"/>
      <c r="T119" s="93"/>
      <c r="U119" s="89"/>
      <c r="V119" s="101">
        <f t="shared" si="19"/>
        <v>0</v>
      </c>
      <c r="W119" s="93"/>
      <c r="X119" s="93"/>
      <c r="Y119" s="93"/>
      <c r="Z119" s="93"/>
      <c r="AA119" s="93"/>
      <c r="AB119" s="65">
        <f t="shared" si="20"/>
        <v>0</v>
      </c>
      <c r="AC119" s="93"/>
      <c r="AD119" s="93"/>
      <c r="AE119" s="93"/>
      <c r="AF119" s="93"/>
      <c r="AG119" s="93"/>
      <c r="AH119" s="93">
        <f t="shared" si="21"/>
        <v>0</v>
      </c>
      <c r="AI119" s="93"/>
      <c r="AJ119" s="65">
        <f t="shared" si="22"/>
        <v>0</v>
      </c>
      <c r="AK119" s="65">
        <f t="shared" si="23"/>
        <v>0</v>
      </c>
      <c r="AL119" s="65">
        <f t="shared" si="24"/>
        <v>0</v>
      </c>
      <c r="AM119" s="66">
        <f t="shared" si="25"/>
        <v>0</v>
      </c>
    </row>
    <row r="120" spans="1:39" ht="15" customHeight="1" x14ac:dyDescent="0.25">
      <c r="A120" s="123" t="s">
        <v>206</v>
      </c>
      <c r="B120" s="90" t="s">
        <v>468</v>
      </c>
      <c r="C120" s="127" t="s">
        <v>381</v>
      </c>
      <c r="D120" s="119" t="s">
        <v>469</v>
      </c>
      <c r="E120" s="119" t="s">
        <v>237</v>
      </c>
      <c r="F120" s="119" t="s">
        <v>238</v>
      </c>
      <c r="G120" s="119" t="s">
        <v>70</v>
      </c>
      <c r="H120" s="119" t="s">
        <v>70</v>
      </c>
      <c r="I120" s="119" t="s">
        <v>385</v>
      </c>
      <c r="J120" s="118">
        <v>2014</v>
      </c>
      <c r="K120" s="121" t="s">
        <v>470</v>
      </c>
      <c r="L120" s="122">
        <v>1</v>
      </c>
      <c r="M120" s="119" t="s">
        <v>72</v>
      </c>
      <c r="N120" s="92">
        <v>0</v>
      </c>
      <c r="O120" s="92">
        <v>1</v>
      </c>
      <c r="P120" s="93"/>
      <c r="Q120" s="93"/>
      <c r="R120" s="93"/>
      <c r="S120" s="93"/>
      <c r="T120" s="93"/>
      <c r="U120" s="89"/>
      <c r="V120" s="101">
        <f t="shared" si="19"/>
        <v>0</v>
      </c>
      <c r="W120" s="93"/>
      <c r="X120" s="93"/>
      <c r="Y120" s="93"/>
      <c r="Z120" s="93"/>
      <c r="AA120" s="93"/>
      <c r="AB120" s="65">
        <f t="shared" si="20"/>
        <v>0</v>
      </c>
      <c r="AC120" s="93"/>
      <c r="AD120" s="93"/>
      <c r="AE120" s="93"/>
      <c r="AF120" s="93"/>
      <c r="AG120" s="93"/>
      <c r="AH120" s="93">
        <f t="shared" si="21"/>
        <v>0</v>
      </c>
      <c r="AI120" s="93"/>
      <c r="AJ120" s="65">
        <f t="shared" si="22"/>
        <v>0</v>
      </c>
      <c r="AK120" s="65">
        <f t="shared" si="23"/>
        <v>0</v>
      </c>
      <c r="AL120" s="65">
        <f t="shared" si="24"/>
        <v>0</v>
      </c>
      <c r="AM120" s="66">
        <f t="shared" si="25"/>
        <v>0</v>
      </c>
    </row>
    <row r="121" spans="1:39" ht="15" customHeight="1" x14ac:dyDescent="0.25">
      <c r="A121" s="123" t="s">
        <v>206</v>
      </c>
      <c r="B121" s="90" t="s">
        <v>471</v>
      </c>
      <c r="C121" s="127" t="s">
        <v>381</v>
      </c>
      <c r="D121" s="119" t="s">
        <v>472</v>
      </c>
      <c r="E121" s="119" t="s">
        <v>237</v>
      </c>
      <c r="F121" s="119" t="s">
        <v>473</v>
      </c>
      <c r="G121" s="119" t="s">
        <v>474</v>
      </c>
      <c r="H121" s="119" t="s">
        <v>327</v>
      </c>
      <c r="I121" s="119" t="s">
        <v>385</v>
      </c>
      <c r="J121" s="118">
        <v>2022</v>
      </c>
      <c r="K121" s="121" t="s">
        <v>475</v>
      </c>
      <c r="L121" s="122">
        <v>1</v>
      </c>
      <c r="M121" s="119" t="s">
        <v>72</v>
      </c>
      <c r="N121" s="92">
        <v>0</v>
      </c>
      <c r="O121" s="92">
        <v>1</v>
      </c>
      <c r="P121" s="93"/>
      <c r="Q121" s="93"/>
      <c r="R121" s="93"/>
      <c r="S121" s="93"/>
      <c r="T121" s="93"/>
      <c r="U121" s="89"/>
      <c r="V121" s="101">
        <f t="shared" si="19"/>
        <v>0</v>
      </c>
      <c r="W121" s="93"/>
      <c r="X121" s="93"/>
      <c r="Y121" s="93"/>
      <c r="Z121" s="93"/>
      <c r="AA121" s="93"/>
      <c r="AB121" s="65">
        <f t="shared" si="20"/>
        <v>0</v>
      </c>
      <c r="AC121" s="93"/>
      <c r="AD121" s="93"/>
      <c r="AE121" s="93"/>
      <c r="AF121" s="93"/>
      <c r="AG121" s="93"/>
      <c r="AH121" s="93">
        <f t="shared" si="21"/>
        <v>0</v>
      </c>
      <c r="AI121" s="93"/>
      <c r="AJ121" s="65">
        <f t="shared" si="22"/>
        <v>0</v>
      </c>
      <c r="AK121" s="65">
        <f t="shared" si="23"/>
        <v>0</v>
      </c>
      <c r="AL121" s="65">
        <f t="shared" si="24"/>
        <v>0</v>
      </c>
      <c r="AM121" s="66">
        <f t="shared" si="25"/>
        <v>0</v>
      </c>
    </row>
    <row r="122" spans="1:39" ht="15" customHeight="1" x14ac:dyDescent="0.25">
      <c r="A122" s="123" t="s">
        <v>206</v>
      </c>
      <c r="B122" s="90" t="s">
        <v>476</v>
      </c>
      <c r="C122" s="127" t="s">
        <v>381</v>
      </c>
      <c r="D122" s="119" t="s">
        <v>477</v>
      </c>
      <c r="E122" s="119" t="s">
        <v>478</v>
      </c>
      <c r="F122" s="119" t="s">
        <v>479</v>
      </c>
      <c r="G122" s="119" t="s">
        <v>480</v>
      </c>
      <c r="H122" s="119" t="s">
        <v>327</v>
      </c>
      <c r="I122" s="119" t="s">
        <v>385</v>
      </c>
      <c r="J122" s="118">
        <v>2021</v>
      </c>
      <c r="K122" s="121" t="s">
        <v>70</v>
      </c>
      <c r="L122" s="122">
        <v>1</v>
      </c>
      <c r="M122" s="119" t="s">
        <v>72</v>
      </c>
      <c r="N122" s="92">
        <v>0</v>
      </c>
      <c r="O122" s="92">
        <v>1</v>
      </c>
      <c r="P122" s="93"/>
      <c r="Q122" s="93"/>
      <c r="R122" s="93"/>
      <c r="S122" s="93"/>
      <c r="T122" s="93"/>
      <c r="U122" s="89"/>
      <c r="V122" s="101">
        <f t="shared" si="19"/>
        <v>0</v>
      </c>
      <c r="W122" s="93"/>
      <c r="X122" s="93"/>
      <c r="Y122" s="93"/>
      <c r="Z122" s="93"/>
      <c r="AA122" s="93"/>
      <c r="AB122" s="65">
        <f t="shared" si="20"/>
        <v>0</v>
      </c>
      <c r="AC122" s="93"/>
      <c r="AD122" s="93"/>
      <c r="AE122" s="93"/>
      <c r="AF122" s="93"/>
      <c r="AG122" s="93"/>
      <c r="AH122" s="93">
        <f t="shared" si="21"/>
        <v>0</v>
      </c>
      <c r="AI122" s="93"/>
      <c r="AJ122" s="65">
        <f t="shared" si="22"/>
        <v>0</v>
      </c>
      <c r="AK122" s="65">
        <f t="shared" si="23"/>
        <v>0</v>
      </c>
      <c r="AL122" s="65">
        <f t="shared" si="24"/>
        <v>0</v>
      </c>
      <c r="AM122" s="66">
        <f t="shared" si="25"/>
        <v>0</v>
      </c>
    </row>
    <row r="123" spans="1:39" ht="15" customHeight="1" x14ac:dyDescent="0.25">
      <c r="A123" s="123" t="s">
        <v>206</v>
      </c>
      <c r="B123" s="90" t="s">
        <v>243</v>
      </c>
      <c r="C123" s="127" t="s">
        <v>381</v>
      </c>
      <c r="D123" s="119" t="s">
        <v>244</v>
      </c>
      <c r="E123" s="119" t="s">
        <v>327</v>
      </c>
      <c r="F123" s="119" t="s">
        <v>327</v>
      </c>
      <c r="G123" s="119" t="s">
        <v>327</v>
      </c>
      <c r="H123" s="119" t="s">
        <v>327</v>
      </c>
      <c r="I123" s="119" t="s">
        <v>385</v>
      </c>
      <c r="J123" s="118">
        <v>2022</v>
      </c>
      <c r="K123" s="121" t="s">
        <v>481</v>
      </c>
      <c r="L123" s="122">
        <v>1</v>
      </c>
      <c r="M123" s="119" t="s">
        <v>72</v>
      </c>
      <c r="N123" s="92">
        <v>0</v>
      </c>
      <c r="O123" s="92">
        <v>1</v>
      </c>
      <c r="P123" s="93"/>
      <c r="Q123" s="93"/>
      <c r="R123" s="93"/>
      <c r="S123" s="93"/>
      <c r="T123" s="93"/>
      <c r="U123" s="89"/>
      <c r="V123" s="101">
        <f t="shared" si="19"/>
        <v>0</v>
      </c>
      <c r="W123" s="93"/>
      <c r="X123" s="93"/>
      <c r="Y123" s="93"/>
      <c r="Z123" s="93"/>
      <c r="AA123" s="93"/>
      <c r="AB123" s="65">
        <f t="shared" si="20"/>
        <v>0</v>
      </c>
      <c r="AC123" s="93"/>
      <c r="AD123" s="93"/>
      <c r="AE123" s="93"/>
      <c r="AF123" s="93"/>
      <c r="AG123" s="93"/>
      <c r="AH123" s="93">
        <f t="shared" si="21"/>
        <v>0</v>
      </c>
      <c r="AI123" s="93"/>
      <c r="AJ123" s="65">
        <f t="shared" si="22"/>
        <v>0</v>
      </c>
      <c r="AK123" s="65">
        <f t="shared" si="23"/>
        <v>0</v>
      </c>
      <c r="AL123" s="65">
        <f t="shared" si="24"/>
        <v>0</v>
      </c>
      <c r="AM123" s="66">
        <f t="shared" si="25"/>
        <v>0</v>
      </c>
    </row>
    <row r="124" spans="1:39" ht="15" customHeight="1" x14ac:dyDescent="0.25">
      <c r="A124" s="123" t="s">
        <v>245</v>
      </c>
      <c r="B124" s="90" t="s">
        <v>246</v>
      </c>
      <c r="C124" s="127" t="s">
        <v>381</v>
      </c>
      <c r="D124" s="119" t="s">
        <v>247</v>
      </c>
      <c r="E124" s="119" t="s">
        <v>482</v>
      </c>
      <c r="F124" s="119" t="s">
        <v>483</v>
      </c>
      <c r="G124" s="119" t="s">
        <v>484</v>
      </c>
      <c r="H124" s="119" t="s">
        <v>327</v>
      </c>
      <c r="I124" s="119" t="s">
        <v>485</v>
      </c>
      <c r="J124" s="118">
        <v>2022</v>
      </c>
      <c r="K124" s="121" t="s">
        <v>485</v>
      </c>
      <c r="L124" s="122">
        <v>6</v>
      </c>
      <c r="M124" s="119" t="s">
        <v>72</v>
      </c>
      <c r="N124" s="92">
        <v>0</v>
      </c>
      <c r="O124" s="92">
        <v>1</v>
      </c>
      <c r="P124" s="93"/>
      <c r="Q124" s="93"/>
      <c r="R124" s="93"/>
      <c r="S124" s="93"/>
      <c r="T124" s="93"/>
      <c r="U124" s="89"/>
      <c r="V124" s="101">
        <f t="shared" si="19"/>
        <v>0</v>
      </c>
      <c r="W124" s="93"/>
      <c r="X124" s="93"/>
      <c r="Y124" s="93"/>
      <c r="Z124" s="93"/>
      <c r="AA124" s="93"/>
      <c r="AB124" s="65">
        <f t="shared" si="20"/>
        <v>0</v>
      </c>
      <c r="AC124" s="93"/>
      <c r="AD124" s="93"/>
      <c r="AE124" s="93"/>
      <c r="AF124" s="93"/>
      <c r="AG124" s="93"/>
      <c r="AH124" s="93">
        <f t="shared" si="21"/>
        <v>0</v>
      </c>
      <c r="AI124" s="93"/>
      <c r="AJ124" s="65">
        <f t="shared" si="22"/>
        <v>0</v>
      </c>
      <c r="AK124" s="65">
        <f t="shared" si="23"/>
        <v>0</v>
      </c>
      <c r="AL124" s="65">
        <f t="shared" si="24"/>
        <v>0</v>
      </c>
      <c r="AM124" s="66">
        <f t="shared" si="25"/>
        <v>0</v>
      </c>
    </row>
    <row r="125" spans="1:39" ht="15" customHeight="1" x14ac:dyDescent="0.25">
      <c r="A125" s="123" t="s">
        <v>245</v>
      </c>
      <c r="B125" s="90" t="s">
        <v>246</v>
      </c>
      <c r="C125" s="127" t="s">
        <v>381</v>
      </c>
      <c r="D125" s="119" t="s">
        <v>247</v>
      </c>
      <c r="E125" s="119" t="s">
        <v>486</v>
      </c>
      <c r="F125" s="119" t="s">
        <v>487</v>
      </c>
      <c r="G125" s="119" t="s">
        <v>488</v>
      </c>
      <c r="H125" s="119" t="s">
        <v>327</v>
      </c>
      <c r="I125" s="119" t="s">
        <v>489</v>
      </c>
      <c r="J125" s="118">
        <v>2007</v>
      </c>
      <c r="K125" s="121" t="s">
        <v>489</v>
      </c>
      <c r="L125" s="122">
        <v>1</v>
      </c>
      <c r="M125" s="119" t="s">
        <v>72</v>
      </c>
      <c r="N125" s="92">
        <v>0</v>
      </c>
      <c r="O125" s="92">
        <v>1</v>
      </c>
      <c r="P125" s="93"/>
      <c r="Q125" s="93"/>
      <c r="R125" s="93"/>
      <c r="S125" s="93"/>
      <c r="T125" s="93"/>
      <c r="U125" s="89"/>
      <c r="V125" s="101">
        <f t="shared" si="19"/>
        <v>0</v>
      </c>
      <c r="W125" s="93"/>
      <c r="X125" s="93"/>
      <c r="Y125" s="93"/>
      <c r="Z125" s="93"/>
      <c r="AA125" s="93"/>
      <c r="AB125" s="65">
        <f t="shared" si="20"/>
        <v>0</v>
      </c>
      <c r="AC125" s="93"/>
      <c r="AD125" s="93"/>
      <c r="AE125" s="93"/>
      <c r="AF125" s="93"/>
      <c r="AG125" s="93"/>
      <c r="AH125" s="93">
        <f t="shared" si="21"/>
        <v>0</v>
      </c>
      <c r="AI125" s="93"/>
      <c r="AJ125" s="65">
        <f t="shared" si="22"/>
        <v>0</v>
      </c>
      <c r="AK125" s="65">
        <f t="shared" si="23"/>
        <v>0</v>
      </c>
      <c r="AL125" s="65">
        <f t="shared" si="24"/>
        <v>0</v>
      </c>
      <c r="AM125" s="66">
        <f t="shared" si="25"/>
        <v>0</v>
      </c>
    </row>
    <row r="126" spans="1:39" ht="15" customHeight="1" x14ac:dyDescent="0.25">
      <c r="A126" s="123" t="s">
        <v>245</v>
      </c>
      <c r="B126" s="90" t="s">
        <v>282</v>
      </c>
      <c r="C126" s="127" t="s">
        <v>381</v>
      </c>
      <c r="D126" s="119" t="s">
        <v>283</v>
      </c>
      <c r="E126" s="119" t="s">
        <v>70</v>
      </c>
      <c r="F126" s="119" t="s">
        <v>70</v>
      </c>
      <c r="G126" s="119" t="s">
        <v>70</v>
      </c>
      <c r="H126" s="119" t="s">
        <v>70</v>
      </c>
      <c r="I126" s="119" t="s">
        <v>390</v>
      </c>
      <c r="J126" s="118">
        <v>0</v>
      </c>
      <c r="K126" s="121" t="s">
        <v>70</v>
      </c>
      <c r="L126" s="122">
        <v>5680</v>
      </c>
      <c r="M126" s="119" t="s">
        <v>85</v>
      </c>
      <c r="N126" s="92">
        <v>0</v>
      </c>
      <c r="O126" s="92">
        <v>1</v>
      </c>
      <c r="P126" s="93"/>
      <c r="Q126" s="93"/>
      <c r="R126" s="93"/>
      <c r="S126" s="93"/>
      <c r="T126" s="93"/>
      <c r="U126" s="89"/>
      <c r="V126" s="101">
        <f t="shared" si="19"/>
        <v>0</v>
      </c>
      <c r="W126" s="93"/>
      <c r="X126" s="93"/>
      <c r="Y126" s="93"/>
      <c r="Z126" s="93"/>
      <c r="AA126" s="93"/>
      <c r="AB126" s="65">
        <f t="shared" si="20"/>
        <v>0</v>
      </c>
      <c r="AC126" s="93"/>
      <c r="AD126" s="93"/>
      <c r="AE126" s="93"/>
      <c r="AF126" s="93"/>
      <c r="AG126" s="93"/>
      <c r="AH126" s="93">
        <f t="shared" si="21"/>
        <v>0</v>
      </c>
      <c r="AI126" s="93"/>
      <c r="AJ126" s="65">
        <f t="shared" si="22"/>
        <v>0</v>
      </c>
      <c r="AK126" s="65">
        <f t="shared" si="23"/>
        <v>0</v>
      </c>
      <c r="AL126" s="65">
        <f t="shared" si="24"/>
        <v>0</v>
      </c>
      <c r="AM126" s="66">
        <f t="shared" si="25"/>
        <v>0</v>
      </c>
    </row>
    <row r="127" spans="1:39" ht="15" customHeight="1" x14ac:dyDescent="0.25">
      <c r="A127" s="123" t="s">
        <v>245</v>
      </c>
      <c r="B127" s="90" t="s">
        <v>287</v>
      </c>
      <c r="C127" s="127" t="s">
        <v>381</v>
      </c>
      <c r="D127" s="119" t="s">
        <v>288</v>
      </c>
      <c r="E127" s="119" t="s">
        <v>490</v>
      </c>
      <c r="F127" s="119" t="s">
        <v>491</v>
      </c>
      <c r="G127" s="119" t="s">
        <v>492</v>
      </c>
      <c r="H127" s="119" t="s">
        <v>327</v>
      </c>
      <c r="I127" s="119" t="s">
        <v>385</v>
      </c>
      <c r="J127" s="118">
        <v>2022</v>
      </c>
      <c r="K127" s="121" t="s">
        <v>493</v>
      </c>
      <c r="L127" s="122">
        <v>1</v>
      </c>
      <c r="M127" s="119" t="s">
        <v>72</v>
      </c>
      <c r="N127" s="92">
        <v>0</v>
      </c>
      <c r="O127" s="92">
        <v>1</v>
      </c>
      <c r="P127" s="93"/>
      <c r="Q127" s="93"/>
      <c r="R127" s="93"/>
      <c r="S127" s="93"/>
      <c r="T127" s="93"/>
      <c r="U127" s="89"/>
      <c r="V127" s="101">
        <f t="shared" si="19"/>
        <v>0</v>
      </c>
      <c r="W127" s="93"/>
      <c r="X127" s="93"/>
      <c r="Y127" s="93"/>
      <c r="Z127" s="93"/>
      <c r="AA127" s="93"/>
      <c r="AB127" s="65">
        <f t="shared" si="20"/>
        <v>0</v>
      </c>
      <c r="AC127" s="93"/>
      <c r="AD127" s="93"/>
      <c r="AE127" s="93"/>
      <c r="AF127" s="93"/>
      <c r="AG127" s="93"/>
      <c r="AH127" s="93">
        <f t="shared" si="21"/>
        <v>0</v>
      </c>
      <c r="AI127" s="93"/>
      <c r="AJ127" s="65">
        <f t="shared" si="22"/>
        <v>0</v>
      </c>
      <c r="AK127" s="65">
        <f t="shared" si="23"/>
        <v>0</v>
      </c>
      <c r="AL127" s="65">
        <f t="shared" si="24"/>
        <v>0</v>
      </c>
      <c r="AM127" s="66">
        <f t="shared" si="25"/>
        <v>0</v>
      </c>
    </row>
    <row r="128" spans="1:39" ht="15" customHeight="1" x14ac:dyDescent="0.25">
      <c r="A128" s="123" t="s">
        <v>245</v>
      </c>
      <c r="B128" s="90" t="s">
        <v>494</v>
      </c>
      <c r="C128" s="127" t="s">
        <v>381</v>
      </c>
      <c r="D128" s="119" t="s">
        <v>495</v>
      </c>
      <c r="E128" s="119" t="s">
        <v>490</v>
      </c>
      <c r="F128" s="119" t="s">
        <v>496</v>
      </c>
      <c r="G128" s="119" t="s">
        <v>497</v>
      </c>
      <c r="H128" s="119" t="s">
        <v>327</v>
      </c>
      <c r="I128" s="119" t="s">
        <v>498</v>
      </c>
      <c r="J128" s="118">
        <v>2022</v>
      </c>
      <c r="K128" s="121" t="s">
        <v>499</v>
      </c>
      <c r="L128" s="122">
        <v>1</v>
      </c>
      <c r="M128" s="119" t="s">
        <v>72</v>
      </c>
      <c r="N128" s="92">
        <v>0</v>
      </c>
      <c r="O128" s="92">
        <v>1</v>
      </c>
      <c r="P128" s="93"/>
      <c r="Q128" s="93"/>
      <c r="R128" s="93"/>
      <c r="S128" s="93"/>
      <c r="T128" s="93"/>
      <c r="U128" s="89"/>
      <c r="V128" s="101">
        <f t="shared" si="19"/>
        <v>0</v>
      </c>
      <c r="W128" s="93"/>
      <c r="X128" s="93"/>
      <c r="Y128" s="93"/>
      <c r="Z128" s="93"/>
      <c r="AA128" s="93"/>
      <c r="AB128" s="65">
        <f t="shared" si="20"/>
        <v>0</v>
      </c>
      <c r="AC128" s="93"/>
      <c r="AD128" s="93"/>
      <c r="AE128" s="93"/>
      <c r="AF128" s="93"/>
      <c r="AG128" s="93"/>
      <c r="AH128" s="93">
        <f t="shared" si="21"/>
        <v>0</v>
      </c>
      <c r="AI128" s="93"/>
      <c r="AJ128" s="65">
        <f t="shared" si="22"/>
        <v>0</v>
      </c>
      <c r="AK128" s="65">
        <f t="shared" si="23"/>
        <v>0</v>
      </c>
      <c r="AL128" s="65">
        <f t="shared" si="24"/>
        <v>0</v>
      </c>
      <c r="AM128" s="66">
        <f t="shared" si="25"/>
        <v>0</v>
      </c>
    </row>
    <row r="129" spans="1:39" ht="15" customHeight="1" x14ac:dyDescent="0.25">
      <c r="A129" s="123" t="s">
        <v>245</v>
      </c>
      <c r="B129" s="90" t="s">
        <v>500</v>
      </c>
      <c r="C129" s="127" t="s">
        <v>381</v>
      </c>
      <c r="D129" s="119" t="s">
        <v>501</v>
      </c>
      <c r="E129" s="119" t="s">
        <v>490</v>
      </c>
      <c r="F129" s="119" t="s">
        <v>502</v>
      </c>
      <c r="G129" s="119" t="s">
        <v>503</v>
      </c>
      <c r="H129" s="119" t="s">
        <v>327</v>
      </c>
      <c r="I129" s="119" t="s">
        <v>498</v>
      </c>
      <c r="J129" s="118">
        <v>2022</v>
      </c>
      <c r="K129" s="121" t="s">
        <v>504</v>
      </c>
      <c r="L129" s="122">
        <v>1</v>
      </c>
      <c r="M129" s="119" t="s">
        <v>72</v>
      </c>
      <c r="N129" s="92">
        <v>0</v>
      </c>
      <c r="O129" s="92">
        <v>1</v>
      </c>
      <c r="P129" s="93"/>
      <c r="Q129" s="93"/>
      <c r="R129" s="93"/>
      <c r="S129" s="93"/>
      <c r="T129" s="93"/>
      <c r="U129" s="89"/>
      <c r="V129" s="101">
        <f t="shared" si="19"/>
        <v>0</v>
      </c>
      <c r="W129" s="93"/>
      <c r="X129" s="93"/>
      <c r="Y129" s="93"/>
      <c r="Z129" s="93"/>
      <c r="AA129" s="93"/>
      <c r="AB129" s="65">
        <f t="shared" si="20"/>
        <v>0</v>
      </c>
      <c r="AC129" s="93"/>
      <c r="AD129" s="93"/>
      <c r="AE129" s="93"/>
      <c r="AF129" s="93"/>
      <c r="AG129" s="93"/>
      <c r="AH129" s="93">
        <f t="shared" si="21"/>
        <v>0</v>
      </c>
      <c r="AI129" s="93"/>
      <c r="AJ129" s="65">
        <f t="shared" si="22"/>
        <v>0</v>
      </c>
      <c r="AK129" s="65">
        <f t="shared" si="23"/>
        <v>0</v>
      </c>
      <c r="AL129" s="65">
        <f t="shared" si="24"/>
        <v>0</v>
      </c>
      <c r="AM129" s="66">
        <f t="shared" si="25"/>
        <v>0</v>
      </c>
    </row>
    <row r="130" spans="1:39" ht="15" customHeight="1" x14ac:dyDescent="0.25">
      <c r="A130" s="123" t="s">
        <v>245</v>
      </c>
      <c r="B130" s="90" t="s">
        <v>500</v>
      </c>
      <c r="C130" s="127" t="s">
        <v>381</v>
      </c>
      <c r="D130" s="119" t="s">
        <v>501</v>
      </c>
      <c r="E130" s="119" t="s">
        <v>490</v>
      </c>
      <c r="F130" s="119" t="s">
        <v>502</v>
      </c>
      <c r="G130" s="119" t="s">
        <v>503</v>
      </c>
      <c r="H130" s="119" t="s">
        <v>327</v>
      </c>
      <c r="I130" s="119" t="s">
        <v>498</v>
      </c>
      <c r="J130" s="118">
        <v>2022</v>
      </c>
      <c r="K130" s="121" t="s">
        <v>504</v>
      </c>
      <c r="L130" s="122">
        <v>1</v>
      </c>
      <c r="M130" s="119" t="s">
        <v>72</v>
      </c>
      <c r="N130" s="92">
        <v>0</v>
      </c>
      <c r="O130" s="92">
        <v>1</v>
      </c>
      <c r="P130" s="93"/>
      <c r="Q130" s="93"/>
      <c r="R130" s="93"/>
      <c r="S130" s="93"/>
      <c r="T130" s="93"/>
      <c r="U130" s="89"/>
      <c r="V130" s="101">
        <f t="shared" si="19"/>
        <v>0</v>
      </c>
      <c r="W130" s="93"/>
      <c r="X130" s="93"/>
      <c r="Y130" s="93"/>
      <c r="Z130" s="93"/>
      <c r="AA130" s="93"/>
      <c r="AB130" s="65">
        <f t="shared" si="20"/>
        <v>0</v>
      </c>
      <c r="AC130" s="93"/>
      <c r="AD130" s="93"/>
      <c r="AE130" s="93"/>
      <c r="AF130" s="93"/>
      <c r="AG130" s="93"/>
      <c r="AH130" s="93">
        <f t="shared" si="21"/>
        <v>0</v>
      </c>
      <c r="AI130" s="93"/>
      <c r="AJ130" s="65">
        <f t="shared" si="22"/>
        <v>0</v>
      </c>
      <c r="AK130" s="65">
        <f t="shared" si="23"/>
        <v>0</v>
      </c>
      <c r="AL130" s="65">
        <f t="shared" si="24"/>
        <v>0</v>
      </c>
      <c r="AM130" s="66">
        <f t="shared" si="25"/>
        <v>0</v>
      </c>
    </row>
    <row r="131" spans="1:39" ht="15" customHeight="1" x14ac:dyDescent="0.25">
      <c r="A131" s="123" t="s">
        <v>245</v>
      </c>
      <c r="B131" s="90" t="s">
        <v>500</v>
      </c>
      <c r="C131" s="127" t="s">
        <v>381</v>
      </c>
      <c r="D131" s="119" t="s">
        <v>501</v>
      </c>
      <c r="E131" s="119" t="s">
        <v>490</v>
      </c>
      <c r="F131" s="119" t="s">
        <v>502</v>
      </c>
      <c r="G131" s="119" t="s">
        <v>503</v>
      </c>
      <c r="H131" s="119" t="s">
        <v>327</v>
      </c>
      <c r="I131" s="119" t="s">
        <v>498</v>
      </c>
      <c r="J131" s="118">
        <v>2022</v>
      </c>
      <c r="K131" s="121" t="s">
        <v>504</v>
      </c>
      <c r="L131" s="122">
        <v>1</v>
      </c>
      <c r="M131" s="119" t="s">
        <v>72</v>
      </c>
      <c r="N131" s="92">
        <v>0</v>
      </c>
      <c r="O131" s="92">
        <v>1</v>
      </c>
      <c r="P131" s="93"/>
      <c r="Q131" s="93"/>
      <c r="R131" s="93"/>
      <c r="S131" s="93"/>
      <c r="T131" s="93"/>
      <c r="U131" s="89"/>
      <c r="V131" s="101">
        <f t="shared" si="19"/>
        <v>0</v>
      </c>
      <c r="W131" s="93"/>
      <c r="X131" s="93"/>
      <c r="Y131" s="93"/>
      <c r="Z131" s="93"/>
      <c r="AA131" s="93"/>
      <c r="AB131" s="65">
        <f t="shared" si="20"/>
        <v>0</v>
      </c>
      <c r="AC131" s="93"/>
      <c r="AD131" s="93"/>
      <c r="AE131" s="93"/>
      <c r="AF131" s="93"/>
      <c r="AG131" s="93"/>
      <c r="AH131" s="93">
        <f t="shared" si="21"/>
        <v>0</v>
      </c>
      <c r="AI131" s="93"/>
      <c r="AJ131" s="65">
        <f t="shared" si="22"/>
        <v>0</v>
      </c>
      <c r="AK131" s="65">
        <f t="shared" si="23"/>
        <v>0</v>
      </c>
      <c r="AL131" s="65">
        <f t="shared" si="24"/>
        <v>0</v>
      </c>
      <c r="AM131" s="66">
        <f t="shared" si="25"/>
        <v>0</v>
      </c>
    </row>
    <row r="132" spans="1:39" ht="15" customHeight="1" x14ac:dyDescent="0.25">
      <c r="A132" s="123" t="s">
        <v>245</v>
      </c>
      <c r="B132" s="90" t="s">
        <v>500</v>
      </c>
      <c r="C132" s="127" t="s">
        <v>381</v>
      </c>
      <c r="D132" s="119" t="s">
        <v>501</v>
      </c>
      <c r="E132" s="119" t="s">
        <v>490</v>
      </c>
      <c r="F132" s="119" t="s">
        <v>502</v>
      </c>
      <c r="G132" s="119" t="s">
        <v>503</v>
      </c>
      <c r="H132" s="119" t="s">
        <v>327</v>
      </c>
      <c r="I132" s="119" t="s">
        <v>498</v>
      </c>
      <c r="J132" s="118">
        <v>2022</v>
      </c>
      <c r="K132" s="121" t="s">
        <v>504</v>
      </c>
      <c r="L132" s="122">
        <v>1</v>
      </c>
      <c r="M132" s="119" t="s">
        <v>72</v>
      </c>
      <c r="N132" s="92">
        <v>0</v>
      </c>
      <c r="O132" s="92">
        <v>1</v>
      </c>
      <c r="P132" s="93"/>
      <c r="Q132" s="93"/>
      <c r="R132" s="93"/>
      <c r="S132" s="93"/>
      <c r="T132" s="93"/>
      <c r="U132" s="89"/>
      <c r="V132" s="101">
        <f t="shared" si="19"/>
        <v>0</v>
      </c>
      <c r="W132" s="93"/>
      <c r="X132" s="93"/>
      <c r="Y132" s="93"/>
      <c r="Z132" s="93"/>
      <c r="AA132" s="93"/>
      <c r="AB132" s="65">
        <f t="shared" si="20"/>
        <v>0</v>
      </c>
      <c r="AC132" s="93"/>
      <c r="AD132" s="93"/>
      <c r="AE132" s="93"/>
      <c r="AF132" s="93"/>
      <c r="AG132" s="93"/>
      <c r="AH132" s="93">
        <f t="shared" si="21"/>
        <v>0</v>
      </c>
      <c r="AI132" s="93"/>
      <c r="AJ132" s="65">
        <f t="shared" si="22"/>
        <v>0</v>
      </c>
      <c r="AK132" s="65">
        <f t="shared" si="23"/>
        <v>0</v>
      </c>
      <c r="AL132" s="65">
        <f t="shared" si="24"/>
        <v>0</v>
      </c>
      <c r="AM132" s="66">
        <f t="shared" si="25"/>
        <v>0</v>
      </c>
    </row>
    <row r="133" spans="1:39" ht="15" customHeight="1" x14ac:dyDescent="0.25">
      <c r="A133" s="123" t="s">
        <v>245</v>
      </c>
      <c r="B133" s="90" t="s">
        <v>500</v>
      </c>
      <c r="C133" s="127" t="s">
        <v>381</v>
      </c>
      <c r="D133" s="119" t="s">
        <v>501</v>
      </c>
      <c r="E133" s="119" t="s">
        <v>490</v>
      </c>
      <c r="F133" s="119" t="s">
        <v>502</v>
      </c>
      <c r="G133" s="119" t="s">
        <v>503</v>
      </c>
      <c r="H133" s="119" t="s">
        <v>327</v>
      </c>
      <c r="I133" s="119" t="s">
        <v>498</v>
      </c>
      <c r="J133" s="118">
        <v>2022</v>
      </c>
      <c r="K133" s="121" t="s">
        <v>504</v>
      </c>
      <c r="L133" s="122">
        <v>1</v>
      </c>
      <c r="M133" s="119" t="s">
        <v>72</v>
      </c>
      <c r="N133" s="92">
        <v>0</v>
      </c>
      <c r="O133" s="92">
        <v>1</v>
      </c>
      <c r="P133" s="93"/>
      <c r="Q133" s="93"/>
      <c r="R133" s="93"/>
      <c r="S133" s="93"/>
      <c r="T133" s="93"/>
      <c r="U133" s="89"/>
      <c r="V133" s="101">
        <f t="shared" si="19"/>
        <v>0</v>
      </c>
      <c r="W133" s="93"/>
      <c r="X133" s="93"/>
      <c r="Y133" s="93"/>
      <c r="Z133" s="93"/>
      <c r="AA133" s="93"/>
      <c r="AB133" s="65">
        <f t="shared" si="20"/>
        <v>0</v>
      </c>
      <c r="AC133" s="93"/>
      <c r="AD133" s="93"/>
      <c r="AE133" s="93"/>
      <c r="AF133" s="93"/>
      <c r="AG133" s="93"/>
      <c r="AH133" s="93">
        <f t="shared" si="21"/>
        <v>0</v>
      </c>
      <c r="AI133" s="93"/>
      <c r="AJ133" s="65">
        <f t="shared" si="22"/>
        <v>0</v>
      </c>
      <c r="AK133" s="65">
        <f t="shared" si="23"/>
        <v>0</v>
      </c>
      <c r="AL133" s="65">
        <f t="shared" si="24"/>
        <v>0</v>
      </c>
      <c r="AM133" s="66">
        <f t="shared" si="25"/>
        <v>0</v>
      </c>
    </row>
    <row r="134" spans="1:39" ht="15" customHeight="1" x14ac:dyDescent="0.25">
      <c r="A134" s="123" t="s">
        <v>245</v>
      </c>
      <c r="B134" s="90" t="s">
        <v>500</v>
      </c>
      <c r="C134" s="127" t="s">
        <v>381</v>
      </c>
      <c r="D134" s="119" t="s">
        <v>501</v>
      </c>
      <c r="E134" s="119" t="s">
        <v>490</v>
      </c>
      <c r="F134" s="119" t="s">
        <v>502</v>
      </c>
      <c r="G134" s="119" t="s">
        <v>503</v>
      </c>
      <c r="H134" s="119" t="s">
        <v>327</v>
      </c>
      <c r="I134" s="119" t="s">
        <v>498</v>
      </c>
      <c r="J134" s="118">
        <v>2022</v>
      </c>
      <c r="K134" s="121" t="s">
        <v>504</v>
      </c>
      <c r="L134" s="122">
        <v>1</v>
      </c>
      <c r="M134" s="119" t="s">
        <v>72</v>
      </c>
      <c r="N134" s="92">
        <v>0</v>
      </c>
      <c r="O134" s="92">
        <v>1</v>
      </c>
      <c r="P134" s="93"/>
      <c r="Q134" s="93"/>
      <c r="R134" s="93"/>
      <c r="S134" s="93"/>
      <c r="T134" s="93"/>
      <c r="U134" s="89"/>
      <c r="V134" s="101">
        <f t="shared" si="19"/>
        <v>0</v>
      </c>
      <c r="W134" s="93"/>
      <c r="X134" s="93"/>
      <c r="Y134" s="93"/>
      <c r="Z134" s="93"/>
      <c r="AA134" s="93"/>
      <c r="AB134" s="65">
        <f t="shared" si="20"/>
        <v>0</v>
      </c>
      <c r="AC134" s="93"/>
      <c r="AD134" s="93"/>
      <c r="AE134" s="93"/>
      <c r="AF134" s="93"/>
      <c r="AG134" s="93"/>
      <c r="AH134" s="93">
        <f t="shared" si="21"/>
        <v>0</v>
      </c>
      <c r="AI134" s="93"/>
      <c r="AJ134" s="65">
        <f t="shared" si="22"/>
        <v>0</v>
      </c>
      <c r="AK134" s="65">
        <f t="shared" si="23"/>
        <v>0</v>
      </c>
      <c r="AL134" s="65">
        <f t="shared" si="24"/>
        <v>0</v>
      </c>
      <c r="AM134" s="66">
        <f t="shared" si="25"/>
        <v>0</v>
      </c>
    </row>
    <row r="135" spans="1:39" ht="15" customHeight="1" x14ac:dyDescent="0.25">
      <c r="A135" s="123" t="s">
        <v>293</v>
      </c>
      <c r="B135" s="90" t="s">
        <v>299</v>
      </c>
      <c r="C135" s="127" t="s">
        <v>381</v>
      </c>
      <c r="D135" s="119" t="s">
        <v>300</v>
      </c>
      <c r="E135" s="119" t="s">
        <v>327</v>
      </c>
      <c r="F135" s="119" t="s">
        <v>327</v>
      </c>
      <c r="G135" s="119" t="s">
        <v>505</v>
      </c>
      <c r="H135" s="119" t="s">
        <v>327</v>
      </c>
      <c r="I135" s="119" t="s">
        <v>385</v>
      </c>
      <c r="J135" s="118">
        <v>2022</v>
      </c>
      <c r="K135" s="121" t="s">
        <v>506</v>
      </c>
      <c r="L135" s="122">
        <v>1</v>
      </c>
      <c r="M135" s="119" t="s">
        <v>72</v>
      </c>
      <c r="N135" s="92">
        <v>0</v>
      </c>
      <c r="O135" s="92">
        <v>1</v>
      </c>
      <c r="P135" s="93"/>
      <c r="Q135" s="93"/>
      <c r="R135" s="93"/>
      <c r="S135" s="93"/>
      <c r="T135" s="93"/>
      <c r="U135" s="89"/>
      <c r="V135" s="101">
        <f t="shared" si="19"/>
        <v>0</v>
      </c>
      <c r="W135" s="93"/>
      <c r="X135" s="93"/>
      <c r="Y135" s="93"/>
      <c r="Z135" s="93"/>
      <c r="AA135" s="93"/>
      <c r="AB135" s="65">
        <f t="shared" si="20"/>
        <v>0</v>
      </c>
      <c r="AC135" s="93"/>
      <c r="AD135" s="93"/>
      <c r="AE135" s="93"/>
      <c r="AF135" s="93"/>
      <c r="AG135" s="93"/>
      <c r="AH135" s="93">
        <f t="shared" si="21"/>
        <v>0</v>
      </c>
      <c r="AI135" s="93"/>
      <c r="AJ135" s="65">
        <f t="shared" si="22"/>
        <v>0</v>
      </c>
      <c r="AK135" s="65">
        <f t="shared" si="23"/>
        <v>0</v>
      </c>
      <c r="AL135" s="65">
        <f t="shared" si="24"/>
        <v>0</v>
      </c>
      <c r="AM135" s="66">
        <f t="shared" si="25"/>
        <v>0</v>
      </c>
    </row>
    <row r="136" spans="1:39" ht="15" customHeight="1" x14ac:dyDescent="0.25">
      <c r="A136" s="123" t="s">
        <v>304</v>
      </c>
      <c r="B136" s="90" t="s">
        <v>507</v>
      </c>
      <c r="C136" s="127" t="s">
        <v>381</v>
      </c>
      <c r="D136" s="119" t="s">
        <v>508</v>
      </c>
      <c r="E136" s="119" t="s">
        <v>70</v>
      </c>
      <c r="F136" s="119" t="s">
        <v>70</v>
      </c>
      <c r="G136" s="119" t="s">
        <v>70</v>
      </c>
      <c r="H136" s="119" t="s">
        <v>70</v>
      </c>
      <c r="I136" s="119" t="s">
        <v>390</v>
      </c>
      <c r="J136" s="118">
        <v>0</v>
      </c>
      <c r="K136" s="121" t="s">
        <v>70</v>
      </c>
      <c r="L136" s="122">
        <v>5680</v>
      </c>
      <c r="M136" s="119" t="s">
        <v>85</v>
      </c>
      <c r="N136" s="92">
        <v>0</v>
      </c>
      <c r="O136" s="92">
        <v>1</v>
      </c>
      <c r="P136" s="93"/>
      <c r="Q136" s="93"/>
      <c r="R136" s="93"/>
      <c r="S136" s="93"/>
      <c r="T136" s="93"/>
      <c r="U136" s="89"/>
      <c r="V136" s="101">
        <f t="shared" si="19"/>
        <v>0</v>
      </c>
      <c r="W136" s="93"/>
      <c r="X136" s="93"/>
      <c r="Y136" s="93"/>
      <c r="Z136" s="93"/>
      <c r="AA136" s="93"/>
      <c r="AB136" s="65">
        <f t="shared" si="20"/>
        <v>0</v>
      </c>
      <c r="AC136" s="93"/>
      <c r="AD136" s="93"/>
      <c r="AE136" s="93"/>
      <c r="AF136" s="93"/>
      <c r="AG136" s="93"/>
      <c r="AH136" s="93">
        <f t="shared" si="21"/>
        <v>0</v>
      </c>
      <c r="AI136" s="93"/>
      <c r="AJ136" s="65">
        <f t="shared" si="22"/>
        <v>0</v>
      </c>
      <c r="AK136" s="65">
        <f t="shared" si="23"/>
        <v>0</v>
      </c>
      <c r="AL136" s="65">
        <f t="shared" si="24"/>
        <v>0</v>
      </c>
      <c r="AM136" s="66">
        <f t="shared" si="25"/>
        <v>0</v>
      </c>
    </row>
    <row r="137" spans="1:39" ht="15" customHeight="1" x14ac:dyDescent="0.25">
      <c r="A137" s="123" t="s">
        <v>304</v>
      </c>
      <c r="B137" s="90" t="s">
        <v>311</v>
      </c>
      <c r="C137" s="127" t="s">
        <v>381</v>
      </c>
      <c r="D137" s="119" t="s">
        <v>312</v>
      </c>
      <c r="E137" s="119" t="s">
        <v>70</v>
      </c>
      <c r="F137" s="119" t="s">
        <v>70</v>
      </c>
      <c r="G137" s="119" t="s">
        <v>70</v>
      </c>
      <c r="H137" s="119" t="s">
        <v>70</v>
      </c>
      <c r="I137" s="119" t="s">
        <v>390</v>
      </c>
      <c r="J137" s="118">
        <v>2022</v>
      </c>
      <c r="K137" s="121" t="s">
        <v>509</v>
      </c>
      <c r="L137" s="122">
        <v>202</v>
      </c>
      <c r="M137" s="119" t="s">
        <v>72</v>
      </c>
      <c r="N137" s="92">
        <v>0</v>
      </c>
      <c r="O137" s="92">
        <v>1</v>
      </c>
      <c r="P137" s="93"/>
      <c r="Q137" s="93"/>
      <c r="R137" s="93"/>
      <c r="S137" s="93"/>
      <c r="T137" s="93"/>
      <c r="U137" s="89"/>
      <c r="V137" s="101">
        <f t="shared" si="19"/>
        <v>0</v>
      </c>
      <c r="W137" s="93"/>
      <c r="X137" s="93"/>
      <c r="Y137" s="93"/>
      <c r="Z137" s="93"/>
      <c r="AA137" s="93"/>
      <c r="AB137" s="65">
        <f t="shared" si="20"/>
        <v>0</v>
      </c>
      <c r="AC137" s="93"/>
      <c r="AD137" s="93"/>
      <c r="AE137" s="93"/>
      <c r="AF137" s="93"/>
      <c r="AG137" s="93"/>
      <c r="AH137" s="93">
        <f t="shared" si="21"/>
        <v>0</v>
      </c>
      <c r="AI137" s="93"/>
      <c r="AJ137" s="65">
        <f t="shared" si="22"/>
        <v>0</v>
      </c>
      <c r="AK137" s="65">
        <f t="shared" si="23"/>
        <v>0</v>
      </c>
      <c r="AL137" s="65">
        <f t="shared" si="24"/>
        <v>0</v>
      </c>
      <c r="AM137" s="66">
        <f t="shared" si="25"/>
        <v>0</v>
      </c>
    </row>
    <row r="138" spans="1:39" ht="15" customHeight="1" x14ac:dyDescent="0.25">
      <c r="A138" s="123" t="s">
        <v>304</v>
      </c>
      <c r="B138" s="90" t="s">
        <v>510</v>
      </c>
      <c r="C138" s="127" t="s">
        <v>381</v>
      </c>
      <c r="D138" s="119" t="s">
        <v>511</v>
      </c>
      <c r="E138" s="119" t="s">
        <v>512</v>
      </c>
      <c r="F138" s="119" t="s">
        <v>513</v>
      </c>
      <c r="G138" s="119" t="s">
        <v>514</v>
      </c>
      <c r="H138" s="119" t="s">
        <v>327</v>
      </c>
      <c r="I138" s="119" t="s">
        <v>498</v>
      </c>
      <c r="J138" s="118">
        <v>2022</v>
      </c>
      <c r="K138" s="121" t="s">
        <v>515</v>
      </c>
      <c r="L138" s="122">
        <v>2</v>
      </c>
      <c r="M138" s="119" t="s">
        <v>72</v>
      </c>
      <c r="N138" s="92">
        <v>0</v>
      </c>
      <c r="O138" s="92">
        <v>1</v>
      </c>
      <c r="P138" s="93"/>
      <c r="Q138" s="93"/>
      <c r="R138" s="93"/>
      <c r="S138" s="93"/>
      <c r="T138" s="93"/>
      <c r="U138" s="89"/>
      <c r="V138" s="101">
        <f t="shared" si="19"/>
        <v>0</v>
      </c>
      <c r="W138" s="93"/>
      <c r="X138" s="93"/>
      <c r="Y138" s="93"/>
      <c r="Z138" s="93"/>
      <c r="AA138" s="93"/>
      <c r="AB138" s="65">
        <f t="shared" si="20"/>
        <v>0</v>
      </c>
      <c r="AC138" s="93"/>
      <c r="AD138" s="93"/>
      <c r="AE138" s="93"/>
      <c r="AF138" s="93"/>
      <c r="AG138" s="93"/>
      <c r="AH138" s="93">
        <f t="shared" si="21"/>
        <v>0</v>
      </c>
      <c r="AI138" s="93"/>
      <c r="AJ138" s="65">
        <f t="shared" si="22"/>
        <v>0</v>
      </c>
      <c r="AK138" s="65">
        <f t="shared" si="23"/>
        <v>0</v>
      </c>
      <c r="AL138" s="65">
        <f t="shared" si="24"/>
        <v>0</v>
      </c>
      <c r="AM138" s="66">
        <f t="shared" si="25"/>
        <v>0</v>
      </c>
    </row>
    <row r="139" spans="1:39" ht="15" customHeight="1" x14ac:dyDescent="0.25">
      <c r="A139" s="123" t="s">
        <v>304</v>
      </c>
      <c r="B139" s="90" t="s">
        <v>313</v>
      </c>
      <c r="C139" s="127" t="s">
        <v>381</v>
      </c>
      <c r="D139" s="119" t="s">
        <v>314</v>
      </c>
      <c r="E139" s="119" t="s">
        <v>322</v>
      </c>
      <c r="F139" s="119" t="s">
        <v>516</v>
      </c>
      <c r="G139" s="119" t="s">
        <v>517</v>
      </c>
      <c r="H139" s="119" t="s">
        <v>327</v>
      </c>
      <c r="I139" s="119" t="s">
        <v>395</v>
      </c>
      <c r="J139" s="118">
        <v>2022</v>
      </c>
      <c r="K139" s="121" t="s">
        <v>518</v>
      </c>
      <c r="L139" s="122">
        <v>1</v>
      </c>
      <c r="M139" s="119" t="s">
        <v>72</v>
      </c>
      <c r="N139" s="92">
        <v>0</v>
      </c>
      <c r="O139" s="92">
        <v>1</v>
      </c>
      <c r="P139" s="93"/>
      <c r="Q139" s="93"/>
      <c r="R139" s="93"/>
      <c r="S139" s="93"/>
      <c r="T139" s="93"/>
      <c r="U139" s="89"/>
      <c r="V139" s="101">
        <f t="shared" si="19"/>
        <v>0</v>
      </c>
      <c r="W139" s="93"/>
      <c r="X139" s="93"/>
      <c r="Y139" s="93"/>
      <c r="Z139" s="93"/>
      <c r="AA139" s="93"/>
      <c r="AB139" s="65">
        <f t="shared" si="20"/>
        <v>0</v>
      </c>
      <c r="AC139" s="93"/>
      <c r="AD139" s="93"/>
      <c r="AE139" s="93"/>
      <c r="AF139" s="93"/>
      <c r="AG139" s="93"/>
      <c r="AH139" s="93">
        <f t="shared" si="21"/>
        <v>0</v>
      </c>
      <c r="AI139" s="93"/>
      <c r="AJ139" s="65">
        <f t="shared" si="22"/>
        <v>0</v>
      </c>
      <c r="AK139" s="65">
        <f t="shared" si="23"/>
        <v>0</v>
      </c>
      <c r="AL139" s="65">
        <f t="shared" si="24"/>
        <v>0</v>
      </c>
      <c r="AM139" s="66">
        <f t="shared" si="25"/>
        <v>0</v>
      </c>
    </row>
    <row r="140" spans="1:39" ht="15" customHeight="1" x14ac:dyDescent="0.25">
      <c r="A140" s="123" t="s">
        <v>304</v>
      </c>
      <c r="B140" s="90" t="s">
        <v>313</v>
      </c>
      <c r="C140" s="127" t="s">
        <v>381</v>
      </c>
      <c r="D140" s="119" t="s">
        <v>314</v>
      </c>
      <c r="E140" s="119" t="s">
        <v>322</v>
      </c>
      <c r="F140" s="119" t="s">
        <v>516</v>
      </c>
      <c r="G140" s="119" t="s">
        <v>519</v>
      </c>
      <c r="H140" s="119" t="s">
        <v>327</v>
      </c>
      <c r="I140" s="119" t="s">
        <v>395</v>
      </c>
      <c r="J140" s="118">
        <v>2022</v>
      </c>
      <c r="K140" s="121" t="s">
        <v>520</v>
      </c>
      <c r="L140" s="122">
        <v>1</v>
      </c>
      <c r="M140" s="119" t="s">
        <v>72</v>
      </c>
      <c r="N140" s="92">
        <v>0</v>
      </c>
      <c r="O140" s="92">
        <v>1</v>
      </c>
      <c r="P140" s="93"/>
      <c r="Q140" s="93"/>
      <c r="R140" s="93"/>
      <c r="S140" s="93"/>
      <c r="T140" s="93"/>
      <c r="U140" s="89"/>
      <c r="V140" s="101">
        <f t="shared" si="19"/>
        <v>0</v>
      </c>
      <c r="W140" s="93"/>
      <c r="X140" s="93"/>
      <c r="Y140" s="93"/>
      <c r="Z140" s="93"/>
      <c r="AA140" s="93"/>
      <c r="AB140" s="65">
        <f t="shared" si="20"/>
        <v>0</v>
      </c>
      <c r="AC140" s="93"/>
      <c r="AD140" s="93"/>
      <c r="AE140" s="93"/>
      <c r="AF140" s="93"/>
      <c r="AG140" s="93"/>
      <c r="AH140" s="93">
        <f t="shared" si="21"/>
        <v>0</v>
      </c>
      <c r="AI140" s="93"/>
      <c r="AJ140" s="65">
        <f t="shared" si="22"/>
        <v>0</v>
      </c>
      <c r="AK140" s="65">
        <f t="shared" si="23"/>
        <v>0</v>
      </c>
      <c r="AL140" s="65">
        <f t="shared" si="24"/>
        <v>0</v>
      </c>
      <c r="AM140" s="66">
        <f t="shared" si="25"/>
        <v>0</v>
      </c>
    </row>
    <row r="141" spans="1:39" ht="15" customHeight="1" x14ac:dyDescent="0.25">
      <c r="A141" s="123" t="s">
        <v>319</v>
      </c>
      <c r="B141" s="90" t="s">
        <v>521</v>
      </c>
      <c r="C141" s="127" t="s">
        <v>381</v>
      </c>
      <c r="D141" s="119" t="s">
        <v>522</v>
      </c>
      <c r="E141" s="119" t="s">
        <v>523</v>
      </c>
      <c r="F141" s="119" t="s">
        <v>524</v>
      </c>
      <c r="G141" s="119" t="s">
        <v>327</v>
      </c>
      <c r="H141" s="119" t="s">
        <v>327</v>
      </c>
      <c r="I141" s="119" t="s">
        <v>395</v>
      </c>
      <c r="J141" s="118">
        <v>2022</v>
      </c>
      <c r="K141" s="121" t="s">
        <v>525</v>
      </c>
      <c r="L141" s="122">
        <v>1</v>
      </c>
      <c r="M141" s="119" t="s">
        <v>72</v>
      </c>
      <c r="N141" s="92">
        <v>0</v>
      </c>
      <c r="O141" s="92">
        <v>1</v>
      </c>
      <c r="P141" s="93"/>
      <c r="Q141" s="93"/>
      <c r="R141" s="93"/>
      <c r="S141" s="93"/>
      <c r="T141" s="93"/>
      <c r="U141" s="89"/>
      <c r="V141" s="101">
        <f t="shared" si="19"/>
        <v>0</v>
      </c>
      <c r="W141" s="93"/>
      <c r="X141" s="93"/>
      <c r="Y141" s="93"/>
      <c r="Z141" s="93"/>
      <c r="AA141" s="93"/>
      <c r="AB141" s="65">
        <f t="shared" si="20"/>
        <v>0</v>
      </c>
      <c r="AC141" s="93"/>
      <c r="AD141" s="93"/>
      <c r="AE141" s="93"/>
      <c r="AF141" s="93"/>
      <c r="AG141" s="93"/>
      <c r="AH141" s="93">
        <f t="shared" si="21"/>
        <v>0</v>
      </c>
      <c r="AI141" s="93"/>
      <c r="AJ141" s="65">
        <f t="shared" si="22"/>
        <v>0</v>
      </c>
      <c r="AK141" s="65">
        <f t="shared" si="23"/>
        <v>0</v>
      </c>
      <c r="AL141" s="65">
        <f t="shared" si="24"/>
        <v>0</v>
      </c>
      <c r="AM141" s="66">
        <f t="shared" si="25"/>
        <v>0</v>
      </c>
    </row>
    <row r="142" spans="1:39" ht="15" customHeight="1" x14ac:dyDescent="0.25">
      <c r="A142" s="123" t="s">
        <v>319</v>
      </c>
      <c r="B142" s="90" t="s">
        <v>320</v>
      </c>
      <c r="C142" s="127" t="s">
        <v>381</v>
      </c>
      <c r="D142" s="119" t="s">
        <v>321</v>
      </c>
      <c r="E142" s="119" t="s">
        <v>322</v>
      </c>
      <c r="F142" s="119" t="s">
        <v>526</v>
      </c>
      <c r="G142" s="119" t="s">
        <v>327</v>
      </c>
      <c r="H142" s="119" t="s">
        <v>327</v>
      </c>
      <c r="I142" s="119" t="s">
        <v>527</v>
      </c>
      <c r="J142" s="118">
        <v>2022</v>
      </c>
      <c r="K142" s="121" t="s">
        <v>528</v>
      </c>
      <c r="L142" s="122">
        <v>1</v>
      </c>
      <c r="M142" s="119" t="s">
        <v>72</v>
      </c>
      <c r="N142" s="92">
        <v>0</v>
      </c>
      <c r="O142" s="92">
        <v>1</v>
      </c>
      <c r="P142" s="93"/>
      <c r="Q142" s="93"/>
      <c r="R142" s="93"/>
      <c r="S142" s="93"/>
      <c r="T142" s="93"/>
      <c r="U142" s="89"/>
      <c r="V142" s="101">
        <f t="shared" si="19"/>
        <v>0</v>
      </c>
      <c r="W142" s="93"/>
      <c r="X142" s="93"/>
      <c r="Y142" s="93"/>
      <c r="Z142" s="93"/>
      <c r="AA142" s="93"/>
      <c r="AB142" s="65">
        <f t="shared" si="20"/>
        <v>0</v>
      </c>
      <c r="AC142" s="93"/>
      <c r="AD142" s="93"/>
      <c r="AE142" s="93"/>
      <c r="AF142" s="93"/>
      <c r="AG142" s="93"/>
      <c r="AH142" s="93">
        <f t="shared" si="21"/>
        <v>0</v>
      </c>
      <c r="AI142" s="93"/>
      <c r="AJ142" s="65">
        <f t="shared" si="22"/>
        <v>0</v>
      </c>
      <c r="AK142" s="65">
        <f t="shared" si="23"/>
        <v>0</v>
      </c>
      <c r="AL142" s="65">
        <f t="shared" si="24"/>
        <v>0</v>
      </c>
      <c r="AM142" s="66">
        <f t="shared" si="25"/>
        <v>0</v>
      </c>
    </row>
    <row r="143" spans="1:39" ht="15" customHeight="1" x14ac:dyDescent="0.25">
      <c r="A143" s="123" t="s">
        <v>319</v>
      </c>
      <c r="B143" s="90" t="s">
        <v>320</v>
      </c>
      <c r="C143" s="127" t="s">
        <v>381</v>
      </c>
      <c r="D143" s="119" t="s">
        <v>321</v>
      </c>
      <c r="E143" s="119" t="s">
        <v>322</v>
      </c>
      <c r="F143" s="119" t="s">
        <v>529</v>
      </c>
      <c r="G143" s="119" t="s">
        <v>327</v>
      </c>
      <c r="H143" s="119" t="s">
        <v>327</v>
      </c>
      <c r="I143" s="119" t="s">
        <v>385</v>
      </c>
      <c r="J143" s="118">
        <v>2022</v>
      </c>
      <c r="K143" s="121" t="s">
        <v>530</v>
      </c>
      <c r="L143" s="122">
        <v>1</v>
      </c>
      <c r="M143" s="119" t="s">
        <v>72</v>
      </c>
      <c r="N143" s="92">
        <v>0</v>
      </c>
      <c r="O143" s="92">
        <v>1</v>
      </c>
      <c r="P143" s="93"/>
      <c r="Q143" s="93"/>
      <c r="R143" s="93"/>
      <c r="S143" s="93"/>
      <c r="T143" s="93"/>
      <c r="U143" s="89"/>
      <c r="V143" s="101">
        <f t="shared" si="19"/>
        <v>0</v>
      </c>
      <c r="W143" s="93"/>
      <c r="X143" s="93"/>
      <c r="Y143" s="93"/>
      <c r="Z143" s="93"/>
      <c r="AA143" s="93"/>
      <c r="AB143" s="65">
        <f t="shared" si="20"/>
        <v>0</v>
      </c>
      <c r="AC143" s="93"/>
      <c r="AD143" s="93"/>
      <c r="AE143" s="93"/>
      <c r="AF143" s="93"/>
      <c r="AG143" s="93"/>
      <c r="AH143" s="93">
        <f t="shared" si="21"/>
        <v>0</v>
      </c>
      <c r="AI143" s="93"/>
      <c r="AJ143" s="65">
        <f t="shared" si="22"/>
        <v>0</v>
      </c>
      <c r="AK143" s="65">
        <f t="shared" si="23"/>
        <v>0</v>
      </c>
      <c r="AL143" s="65">
        <f t="shared" si="24"/>
        <v>0</v>
      </c>
      <c r="AM143" s="66">
        <f t="shared" si="25"/>
        <v>0</v>
      </c>
    </row>
    <row r="144" spans="1:39" ht="15" customHeight="1" x14ac:dyDescent="0.25">
      <c r="A144" s="123" t="s">
        <v>319</v>
      </c>
      <c r="B144" s="90" t="s">
        <v>320</v>
      </c>
      <c r="C144" s="127" t="s">
        <v>381</v>
      </c>
      <c r="D144" s="119" t="s">
        <v>321</v>
      </c>
      <c r="E144" s="119" t="s">
        <v>261</v>
      </c>
      <c r="F144" s="119" t="s">
        <v>531</v>
      </c>
      <c r="G144" s="119" t="s">
        <v>327</v>
      </c>
      <c r="H144" s="119" t="s">
        <v>327</v>
      </c>
      <c r="I144" s="119" t="s">
        <v>395</v>
      </c>
      <c r="J144" s="118">
        <v>2022</v>
      </c>
      <c r="K144" s="121" t="s">
        <v>532</v>
      </c>
      <c r="L144" s="122">
        <v>1</v>
      </c>
      <c r="M144" s="119" t="s">
        <v>72</v>
      </c>
      <c r="N144" s="92">
        <v>0</v>
      </c>
      <c r="O144" s="92">
        <v>1</v>
      </c>
      <c r="P144" s="93"/>
      <c r="Q144" s="93"/>
      <c r="R144" s="93"/>
      <c r="S144" s="93"/>
      <c r="T144" s="93"/>
      <c r="U144" s="89"/>
      <c r="V144" s="101">
        <f t="shared" si="19"/>
        <v>0</v>
      </c>
      <c r="W144" s="93"/>
      <c r="X144" s="93"/>
      <c r="Y144" s="93"/>
      <c r="Z144" s="93"/>
      <c r="AA144" s="93"/>
      <c r="AB144" s="65">
        <f t="shared" si="20"/>
        <v>0</v>
      </c>
      <c r="AC144" s="93"/>
      <c r="AD144" s="93"/>
      <c r="AE144" s="93"/>
      <c r="AF144" s="93"/>
      <c r="AG144" s="93"/>
      <c r="AH144" s="93">
        <f t="shared" si="21"/>
        <v>0</v>
      </c>
      <c r="AI144" s="93"/>
      <c r="AJ144" s="65">
        <f t="shared" si="22"/>
        <v>0</v>
      </c>
      <c r="AK144" s="65">
        <f t="shared" si="23"/>
        <v>0</v>
      </c>
      <c r="AL144" s="65">
        <f t="shared" si="24"/>
        <v>0</v>
      </c>
      <c r="AM144" s="66">
        <f t="shared" si="25"/>
        <v>0</v>
      </c>
    </row>
    <row r="145" spans="1:39" ht="15" customHeight="1" x14ac:dyDescent="0.25">
      <c r="A145" s="123" t="s">
        <v>319</v>
      </c>
      <c r="B145" s="90" t="s">
        <v>353</v>
      </c>
      <c r="C145" s="127" t="s">
        <v>381</v>
      </c>
      <c r="D145" s="119" t="s">
        <v>354</v>
      </c>
      <c r="E145" s="119" t="s">
        <v>261</v>
      </c>
      <c r="F145" s="119" t="s">
        <v>70</v>
      </c>
      <c r="G145" s="119" t="s">
        <v>70</v>
      </c>
      <c r="H145" s="119" t="s">
        <v>70</v>
      </c>
      <c r="I145" s="119" t="s">
        <v>390</v>
      </c>
      <c r="J145" s="118">
        <v>2022</v>
      </c>
      <c r="K145" s="121" t="s">
        <v>533</v>
      </c>
      <c r="L145" s="122">
        <v>5680</v>
      </c>
      <c r="M145" s="119" t="s">
        <v>85</v>
      </c>
      <c r="N145" s="92">
        <v>0</v>
      </c>
      <c r="O145" s="92">
        <v>1</v>
      </c>
      <c r="P145" s="93"/>
      <c r="Q145" s="93"/>
      <c r="R145" s="93"/>
      <c r="S145" s="93"/>
      <c r="T145" s="93"/>
      <c r="U145" s="89"/>
      <c r="V145" s="101">
        <f t="shared" si="19"/>
        <v>0</v>
      </c>
      <c r="W145" s="93"/>
      <c r="X145" s="93"/>
      <c r="Y145" s="93"/>
      <c r="Z145" s="93"/>
      <c r="AA145" s="93"/>
      <c r="AB145" s="65">
        <f t="shared" si="20"/>
        <v>0</v>
      </c>
      <c r="AC145" s="93"/>
      <c r="AD145" s="93"/>
      <c r="AE145" s="93"/>
      <c r="AF145" s="93"/>
      <c r="AG145" s="93"/>
      <c r="AH145" s="93">
        <f t="shared" si="21"/>
        <v>0</v>
      </c>
      <c r="AI145" s="93"/>
      <c r="AJ145" s="65">
        <f t="shared" si="22"/>
        <v>0</v>
      </c>
      <c r="AK145" s="65">
        <f t="shared" si="23"/>
        <v>0</v>
      </c>
      <c r="AL145" s="65">
        <f t="shared" si="24"/>
        <v>0</v>
      </c>
      <c r="AM145" s="66">
        <f t="shared" si="25"/>
        <v>0</v>
      </c>
    </row>
    <row r="146" spans="1:39" ht="15" customHeight="1" x14ac:dyDescent="0.25">
      <c r="A146" s="123" t="s">
        <v>319</v>
      </c>
      <c r="B146" s="90" t="s">
        <v>534</v>
      </c>
      <c r="C146" s="127" t="s">
        <v>381</v>
      </c>
      <c r="D146" s="119" t="s">
        <v>535</v>
      </c>
      <c r="E146" s="119" t="s">
        <v>261</v>
      </c>
      <c r="F146" s="119" t="s">
        <v>70</v>
      </c>
      <c r="G146" s="119" t="s">
        <v>70</v>
      </c>
      <c r="H146" s="119" t="s">
        <v>70</v>
      </c>
      <c r="I146" s="119" t="s">
        <v>390</v>
      </c>
      <c r="J146" s="118">
        <v>2022</v>
      </c>
      <c r="K146" s="121" t="s">
        <v>70</v>
      </c>
      <c r="L146" s="122">
        <v>50</v>
      </c>
      <c r="M146" s="119" t="s">
        <v>72</v>
      </c>
      <c r="N146" s="92">
        <v>0</v>
      </c>
      <c r="O146" s="92">
        <v>1</v>
      </c>
      <c r="P146" s="93"/>
      <c r="Q146" s="93"/>
      <c r="R146" s="93"/>
      <c r="S146" s="93"/>
      <c r="T146" s="93"/>
      <c r="U146" s="89"/>
      <c r="V146" s="101">
        <f t="shared" si="19"/>
        <v>0</v>
      </c>
      <c r="W146" s="93"/>
      <c r="X146" s="93"/>
      <c r="Y146" s="93"/>
      <c r="Z146" s="93"/>
      <c r="AA146" s="93"/>
      <c r="AB146" s="65">
        <f t="shared" si="20"/>
        <v>0</v>
      </c>
      <c r="AC146" s="93"/>
      <c r="AD146" s="93"/>
      <c r="AE146" s="93"/>
      <c r="AF146" s="93"/>
      <c r="AG146" s="93"/>
      <c r="AH146" s="93">
        <f t="shared" si="21"/>
        <v>0</v>
      </c>
      <c r="AI146" s="93"/>
      <c r="AJ146" s="65">
        <f t="shared" si="22"/>
        <v>0</v>
      </c>
      <c r="AK146" s="65">
        <f t="shared" si="23"/>
        <v>0</v>
      </c>
      <c r="AL146" s="65">
        <f t="shared" si="24"/>
        <v>0</v>
      </c>
      <c r="AM146" s="66">
        <f t="shared" si="25"/>
        <v>0</v>
      </c>
    </row>
    <row r="147" spans="1:39" ht="15" customHeight="1" x14ac:dyDescent="0.25">
      <c r="A147" s="123" t="s">
        <v>319</v>
      </c>
      <c r="B147" s="90" t="s">
        <v>361</v>
      </c>
      <c r="C147" s="127" t="s">
        <v>381</v>
      </c>
      <c r="D147" s="119" t="s">
        <v>362</v>
      </c>
      <c r="E147" s="119" t="s">
        <v>70</v>
      </c>
      <c r="F147" s="119" t="s">
        <v>70</v>
      </c>
      <c r="G147" s="119" t="s">
        <v>70</v>
      </c>
      <c r="H147" s="119" t="s">
        <v>70</v>
      </c>
      <c r="I147" s="119" t="s">
        <v>390</v>
      </c>
      <c r="J147" s="118">
        <v>2022</v>
      </c>
      <c r="K147" s="121" t="s">
        <v>70</v>
      </c>
      <c r="L147" s="122">
        <v>5680</v>
      </c>
      <c r="M147" s="119" t="s">
        <v>85</v>
      </c>
      <c r="N147" s="92">
        <v>0</v>
      </c>
      <c r="O147" s="92">
        <v>1</v>
      </c>
      <c r="P147" s="93"/>
      <c r="Q147" s="93"/>
      <c r="R147" s="93"/>
      <c r="S147" s="93"/>
      <c r="T147" s="93"/>
      <c r="U147" s="89"/>
      <c r="V147" s="101">
        <f t="shared" si="19"/>
        <v>0</v>
      </c>
      <c r="W147" s="93"/>
      <c r="X147" s="93"/>
      <c r="Y147" s="93"/>
      <c r="Z147" s="93"/>
      <c r="AA147" s="93"/>
      <c r="AB147" s="65">
        <f t="shared" si="20"/>
        <v>0</v>
      </c>
      <c r="AC147" s="93"/>
      <c r="AD147" s="93"/>
      <c r="AE147" s="93"/>
      <c r="AF147" s="93"/>
      <c r="AG147" s="93"/>
      <c r="AH147" s="93">
        <f t="shared" si="21"/>
        <v>0</v>
      </c>
      <c r="AI147" s="93"/>
      <c r="AJ147" s="65">
        <f t="shared" si="22"/>
        <v>0</v>
      </c>
      <c r="AK147" s="65">
        <f t="shared" si="23"/>
        <v>0</v>
      </c>
      <c r="AL147" s="65">
        <f t="shared" si="24"/>
        <v>0</v>
      </c>
      <c r="AM147" s="66">
        <f t="shared" si="25"/>
        <v>0</v>
      </c>
    </row>
    <row r="148" spans="1:39" ht="15" customHeight="1" x14ac:dyDescent="0.25">
      <c r="A148" s="123" t="s">
        <v>365</v>
      </c>
      <c r="B148" s="90" t="s">
        <v>536</v>
      </c>
      <c r="C148" s="127" t="s">
        <v>381</v>
      </c>
      <c r="D148" s="119" t="s">
        <v>537</v>
      </c>
      <c r="E148" s="119" t="s">
        <v>70</v>
      </c>
      <c r="F148" s="119" t="s">
        <v>70</v>
      </c>
      <c r="G148" s="119" t="s">
        <v>70</v>
      </c>
      <c r="H148" s="119" t="s">
        <v>70</v>
      </c>
      <c r="I148" s="119" t="s">
        <v>390</v>
      </c>
      <c r="J148" s="118">
        <v>0</v>
      </c>
      <c r="K148" s="121" t="s">
        <v>538</v>
      </c>
      <c r="L148" s="122">
        <v>1</v>
      </c>
      <c r="M148" s="119" t="s">
        <v>72</v>
      </c>
      <c r="N148" s="92">
        <v>0</v>
      </c>
      <c r="O148" s="92">
        <v>1</v>
      </c>
      <c r="P148" s="93"/>
      <c r="Q148" s="93"/>
      <c r="R148" s="93"/>
      <c r="S148" s="93"/>
      <c r="T148" s="93"/>
      <c r="U148" s="89"/>
      <c r="V148" s="101">
        <f t="shared" si="19"/>
        <v>0</v>
      </c>
      <c r="W148" s="93"/>
      <c r="X148" s="93"/>
      <c r="Y148" s="93"/>
      <c r="Z148" s="93"/>
      <c r="AA148" s="93"/>
      <c r="AB148" s="65">
        <f t="shared" si="20"/>
        <v>0</v>
      </c>
      <c r="AC148" s="93"/>
      <c r="AD148" s="93"/>
      <c r="AE148" s="93"/>
      <c r="AF148" s="93"/>
      <c r="AG148" s="93"/>
      <c r="AH148" s="93">
        <f t="shared" si="21"/>
        <v>0</v>
      </c>
      <c r="AI148" s="93"/>
      <c r="AJ148" s="65">
        <f t="shared" si="22"/>
        <v>0</v>
      </c>
      <c r="AK148" s="65">
        <f t="shared" si="23"/>
        <v>0</v>
      </c>
      <c r="AL148" s="65">
        <f t="shared" si="24"/>
        <v>0</v>
      </c>
      <c r="AM148" s="66">
        <f t="shared" si="25"/>
        <v>0</v>
      </c>
    </row>
    <row r="149" spans="1:39" ht="15" customHeight="1" x14ac:dyDescent="0.25">
      <c r="A149" s="123" t="s">
        <v>365</v>
      </c>
      <c r="B149" s="90" t="s">
        <v>536</v>
      </c>
      <c r="C149" s="127" t="s">
        <v>381</v>
      </c>
      <c r="D149" s="119" t="s">
        <v>537</v>
      </c>
      <c r="E149" s="119" t="s">
        <v>70</v>
      </c>
      <c r="F149" s="119" t="s">
        <v>70</v>
      </c>
      <c r="G149" s="119" t="s">
        <v>70</v>
      </c>
      <c r="H149" s="119" t="s">
        <v>70</v>
      </c>
      <c r="I149" s="119" t="s">
        <v>390</v>
      </c>
      <c r="J149" s="118">
        <v>0</v>
      </c>
      <c r="K149" s="121" t="s">
        <v>539</v>
      </c>
      <c r="L149" s="122">
        <v>1</v>
      </c>
      <c r="M149" s="119" t="s">
        <v>72</v>
      </c>
      <c r="N149" s="92">
        <v>0</v>
      </c>
      <c r="O149" s="92">
        <v>1</v>
      </c>
      <c r="P149" s="93"/>
      <c r="Q149" s="93"/>
      <c r="R149" s="93"/>
      <c r="S149" s="93"/>
      <c r="T149" s="93"/>
      <c r="U149" s="89"/>
      <c r="V149" s="101">
        <f t="shared" si="19"/>
        <v>0</v>
      </c>
      <c r="W149" s="93"/>
      <c r="X149" s="93"/>
      <c r="Y149" s="93"/>
      <c r="Z149" s="93"/>
      <c r="AA149" s="93"/>
      <c r="AB149" s="65">
        <f t="shared" si="20"/>
        <v>0</v>
      </c>
      <c r="AC149" s="93"/>
      <c r="AD149" s="93"/>
      <c r="AE149" s="93"/>
      <c r="AF149" s="93"/>
      <c r="AG149" s="93"/>
      <c r="AH149" s="93">
        <f t="shared" si="21"/>
        <v>0</v>
      </c>
      <c r="AI149" s="93"/>
      <c r="AJ149" s="65">
        <f t="shared" si="22"/>
        <v>0</v>
      </c>
      <c r="AK149" s="65">
        <f t="shared" si="23"/>
        <v>0</v>
      </c>
      <c r="AL149" s="65">
        <f t="shared" si="24"/>
        <v>0</v>
      </c>
      <c r="AM149" s="66">
        <f t="shared" si="25"/>
        <v>0</v>
      </c>
    </row>
    <row r="150" spans="1:39" ht="15" customHeight="1" x14ac:dyDescent="0.25">
      <c r="A150" s="123" t="s">
        <v>366</v>
      </c>
      <c r="B150" s="90" t="s">
        <v>367</v>
      </c>
      <c r="C150" s="127" t="s">
        <v>381</v>
      </c>
      <c r="D150" s="119" t="s">
        <v>368</v>
      </c>
      <c r="E150" s="119" t="s">
        <v>370</v>
      </c>
      <c r="F150" s="119" t="s">
        <v>540</v>
      </c>
      <c r="G150" s="119" t="s">
        <v>541</v>
      </c>
      <c r="H150" s="119" t="s">
        <v>327</v>
      </c>
      <c r="I150" s="119" t="s">
        <v>385</v>
      </c>
      <c r="J150" s="118">
        <v>2022</v>
      </c>
      <c r="K150" s="121" t="s">
        <v>542</v>
      </c>
      <c r="L150" s="122">
        <v>1</v>
      </c>
      <c r="M150" s="119" t="s">
        <v>72</v>
      </c>
      <c r="N150" s="92">
        <v>0</v>
      </c>
      <c r="O150" s="92">
        <v>1</v>
      </c>
      <c r="P150" s="93"/>
      <c r="Q150" s="93"/>
      <c r="R150" s="93"/>
      <c r="S150" s="93"/>
      <c r="T150" s="93"/>
      <c r="U150" s="89"/>
      <c r="V150" s="101">
        <f t="shared" si="19"/>
        <v>0</v>
      </c>
      <c r="W150" s="93"/>
      <c r="X150" s="93"/>
      <c r="Y150" s="93"/>
      <c r="Z150" s="93"/>
      <c r="AA150" s="93"/>
      <c r="AB150" s="65">
        <f t="shared" si="20"/>
        <v>0</v>
      </c>
      <c r="AC150" s="93"/>
      <c r="AD150" s="93"/>
      <c r="AE150" s="93"/>
      <c r="AF150" s="93"/>
      <c r="AG150" s="93"/>
      <c r="AH150" s="93">
        <f t="shared" si="21"/>
        <v>0</v>
      </c>
      <c r="AI150" s="93"/>
      <c r="AJ150" s="65">
        <f t="shared" si="22"/>
        <v>0</v>
      </c>
      <c r="AK150" s="65">
        <f t="shared" si="23"/>
        <v>0</v>
      </c>
      <c r="AL150" s="65">
        <f t="shared" si="24"/>
        <v>0</v>
      </c>
      <c r="AM150" s="66">
        <f t="shared" si="25"/>
        <v>0</v>
      </c>
    </row>
    <row r="151" spans="1:39" ht="15" customHeight="1" x14ac:dyDescent="0.25">
      <c r="A151" s="123" t="s">
        <v>543</v>
      </c>
      <c r="B151" s="90" t="s">
        <v>544</v>
      </c>
      <c r="C151" s="127" t="s">
        <v>381</v>
      </c>
      <c r="D151" s="119" t="s">
        <v>545</v>
      </c>
      <c r="E151" s="119" t="s">
        <v>70</v>
      </c>
      <c r="F151" s="119" t="s">
        <v>70</v>
      </c>
      <c r="G151" s="119" t="s">
        <v>70</v>
      </c>
      <c r="H151" s="119" t="s">
        <v>70</v>
      </c>
      <c r="I151" s="119" t="s">
        <v>390</v>
      </c>
      <c r="J151" s="118">
        <v>0</v>
      </c>
      <c r="K151" s="121" t="s">
        <v>546</v>
      </c>
      <c r="L151" s="122">
        <v>1</v>
      </c>
      <c r="M151" s="119" t="s">
        <v>72</v>
      </c>
      <c r="N151" s="92">
        <v>0</v>
      </c>
      <c r="O151" s="92">
        <v>1</v>
      </c>
      <c r="P151" s="93"/>
      <c r="Q151" s="93"/>
      <c r="R151" s="93"/>
      <c r="S151" s="93"/>
      <c r="T151" s="93"/>
      <c r="U151" s="89"/>
      <c r="V151" s="101">
        <f t="shared" si="19"/>
        <v>0</v>
      </c>
      <c r="W151" s="93"/>
      <c r="X151" s="93"/>
      <c r="Y151" s="93"/>
      <c r="Z151" s="93"/>
      <c r="AA151" s="93"/>
      <c r="AB151" s="65">
        <f t="shared" si="20"/>
        <v>0</v>
      </c>
      <c r="AC151" s="93"/>
      <c r="AD151" s="93"/>
      <c r="AE151" s="93"/>
      <c r="AF151" s="93"/>
      <c r="AG151" s="93"/>
      <c r="AH151" s="93">
        <f t="shared" si="21"/>
        <v>0</v>
      </c>
      <c r="AI151" s="93"/>
      <c r="AJ151" s="65">
        <f t="shared" si="22"/>
        <v>0</v>
      </c>
      <c r="AK151" s="65">
        <f t="shared" si="23"/>
        <v>0</v>
      </c>
      <c r="AL151" s="65">
        <f t="shared" si="24"/>
        <v>0</v>
      </c>
      <c r="AM151" s="66">
        <f t="shared" si="25"/>
        <v>0</v>
      </c>
    </row>
    <row r="152" spans="1:39" ht="15" customHeight="1" x14ac:dyDescent="0.25">
      <c r="A152" s="123" t="s">
        <v>547</v>
      </c>
      <c r="B152" s="90" t="s">
        <v>548</v>
      </c>
      <c r="C152" s="127" t="s">
        <v>381</v>
      </c>
      <c r="D152" s="119" t="s">
        <v>549</v>
      </c>
      <c r="E152" s="119" t="s">
        <v>70</v>
      </c>
      <c r="F152" s="119" t="s">
        <v>327</v>
      </c>
      <c r="G152" s="119" t="s">
        <v>70</v>
      </c>
      <c r="H152" s="119" t="s">
        <v>70</v>
      </c>
      <c r="I152" s="119" t="s">
        <v>550</v>
      </c>
      <c r="J152" s="118">
        <v>2022</v>
      </c>
      <c r="K152" s="121" t="s">
        <v>70</v>
      </c>
      <c r="L152" s="122">
        <v>50</v>
      </c>
      <c r="M152" s="119" t="s">
        <v>72</v>
      </c>
      <c r="N152" s="92">
        <v>0</v>
      </c>
      <c r="O152" s="92">
        <v>1</v>
      </c>
      <c r="P152" s="93"/>
      <c r="Q152" s="93"/>
      <c r="R152" s="93"/>
      <c r="S152" s="93"/>
      <c r="T152" s="93"/>
      <c r="U152" s="89"/>
      <c r="V152" s="101">
        <f t="shared" si="19"/>
        <v>0</v>
      </c>
      <c r="W152" s="93"/>
      <c r="X152" s="93"/>
      <c r="Y152" s="93"/>
      <c r="Z152" s="93"/>
      <c r="AA152" s="93"/>
      <c r="AB152" s="65">
        <f t="shared" si="20"/>
        <v>0</v>
      </c>
      <c r="AC152" s="93"/>
      <c r="AD152" s="93"/>
      <c r="AE152" s="93"/>
      <c r="AF152" s="93"/>
      <c r="AG152" s="93"/>
      <c r="AH152" s="93">
        <f t="shared" si="21"/>
        <v>0</v>
      </c>
      <c r="AI152" s="93"/>
      <c r="AJ152" s="65">
        <f t="shared" si="22"/>
        <v>0</v>
      </c>
      <c r="AK152" s="65">
        <f t="shared" si="23"/>
        <v>0</v>
      </c>
      <c r="AL152" s="65">
        <f t="shared" si="24"/>
        <v>0</v>
      </c>
      <c r="AM152" s="66">
        <f t="shared" si="25"/>
        <v>0</v>
      </c>
    </row>
    <row r="153" spans="1:39" ht="15" customHeight="1" x14ac:dyDescent="0.25">
      <c r="A153" s="123" t="s">
        <v>547</v>
      </c>
      <c r="B153" s="90" t="s">
        <v>551</v>
      </c>
      <c r="C153" s="127" t="s">
        <v>381</v>
      </c>
      <c r="D153" s="119" t="s">
        <v>552</v>
      </c>
      <c r="E153" s="119" t="s">
        <v>70</v>
      </c>
      <c r="F153" s="119" t="s">
        <v>327</v>
      </c>
      <c r="G153" s="119" t="s">
        <v>70</v>
      </c>
      <c r="H153" s="119" t="s">
        <v>70</v>
      </c>
      <c r="I153" s="119" t="s">
        <v>550</v>
      </c>
      <c r="J153" s="118">
        <v>2022</v>
      </c>
      <c r="K153" s="121" t="s">
        <v>553</v>
      </c>
      <c r="L153" s="122">
        <v>10</v>
      </c>
      <c r="M153" s="119" t="s">
        <v>72</v>
      </c>
      <c r="N153" s="92">
        <v>0</v>
      </c>
      <c r="O153" s="92">
        <v>1</v>
      </c>
      <c r="P153" s="93"/>
      <c r="Q153" s="93"/>
      <c r="R153" s="93"/>
      <c r="S153" s="93"/>
      <c r="T153" s="93"/>
      <c r="U153" s="89"/>
      <c r="V153" s="101">
        <f t="shared" si="19"/>
        <v>0</v>
      </c>
      <c r="W153" s="93"/>
      <c r="X153" s="93"/>
      <c r="Y153" s="93"/>
      <c r="Z153" s="93"/>
      <c r="AA153" s="93"/>
      <c r="AB153" s="65">
        <f t="shared" si="20"/>
        <v>0</v>
      </c>
      <c r="AC153" s="93"/>
      <c r="AD153" s="93"/>
      <c r="AE153" s="93"/>
      <c r="AF153" s="93"/>
      <c r="AG153" s="93"/>
      <c r="AH153" s="93">
        <f t="shared" si="21"/>
        <v>0</v>
      </c>
      <c r="AI153" s="93"/>
      <c r="AJ153" s="65">
        <f t="shared" si="22"/>
        <v>0</v>
      </c>
      <c r="AK153" s="65">
        <f t="shared" si="23"/>
        <v>0</v>
      </c>
      <c r="AL153" s="65">
        <f t="shared" si="24"/>
        <v>0</v>
      </c>
      <c r="AM153" s="66">
        <f t="shared" si="25"/>
        <v>0</v>
      </c>
    </row>
    <row r="154" spans="1:39" ht="15" customHeight="1" x14ac:dyDescent="0.25">
      <c r="A154" s="123" t="s">
        <v>373</v>
      </c>
      <c r="B154" s="90" t="s">
        <v>374</v>
      </c>
      <c r="C154" s="127" t="s">
        <v>381</v>
      </c>
      <c r="D154" s="119" t="s">
        <v>375</v>
      </c>
      <c r="E154" s="119" t="s">
        <v>70</v>
      </c>
      <c r="F154" s="119" t="s">
        <v>70</v>
      </c>
      <c r="G154" s="119" t="s">
        <v>70</v>
      </c>
      <c r="H154" s="119" t="s">
        <v>70</v>
      </c>
      <c r="I154" s="119" t="s">
        <v>309</v>
      </c>
      <c r="J154" s="118">
        <v>0</v>
      </c>
      <c r="K154" s="121" t="s">
        <v>554</v>
      </c>
      <c r="L154" s="122">
        <v>500</v>
      </c>
      <c r="M154" s="119" t="s">
        <v>88</v>
      </c>
      <c r="N154" s="92">
        <v>0</v>
      </c>
      <c r="O154" s="92">
        <v>1</v>
      </c>
      <c r="P154" s="93"/>
      <c r="Q154" s="93"/>
      <c r="R154" s="93"/>
      <c r="S154" s="93"/>
      <c r="T154" s="93"/>
      <c r="U154" s="89"/>
      <c r="V154" s="101">
        <f t="shared" si="19"/>
        <v>0</v>
      </c>
      <c r="W154" s="93"/>
      <c r="X154" s="93"/>
      <c r="Y154" s="93"/>
      <c r="Z154" s="93"/>
      <c r="AA154" s="93"/>
      <c r="AB154" s="65">
        <f t="shared" si="20"/>
        <v>0</v>
      </c>
      <c r="AC154" s="93"/>
      <c r="AD154" s="93"/>
      <c r="AE154" s="93"/>
      <c r="AF154" s="93"/>
      <c r="AG154" s="93"/>
      <c r="AH154" s="93">
        <f t="shared" si="21"/>
        <v>0</v>
      </c>
      <c r="AI154" s="93"/>
      <c r="AJ154" s="65">
        <f t="shared" si="22"/>
        <v>0</v>
      </c>
      <c r="AK154" s="65">
        <f t="shared" si="23"/>
        <v>0</v>
      </c>
      <c r="AL154" s="65">
        <f t="shared" si="24"/>
        <v>0</v>
      </c>
      <c r="AM154" s="66">
        <f t="shared" si="25"/>
        <v>0</v>
      </c>
    </row>
    <row r="155" spans="1:39" ht="15" customHeight="1" x14ac:dyDescent="0.25">
      <c r="A155" s="123" t="s">
        <v>373</v>
      </c>
      <c r="B155" s="90" t="s">
        <v>376</v>
      </c>
      <c r="C155" s="127" t="s">
        <v>381</v>
      </c>
      <c r="D155" s="119" t="s">
        <v>377</v>
      </c>
      <c r="E155" s="119" t="s">
        <v>327</v>
      </c>
      <c r="F155" s="119" t="s">
        <v>555</v>
      </c>
      <c r="G155" s="119" t="s">
        <v>327</v>
      </c>
      <c r="H155" s="119" t="s">
        <v>327</v>
      </c>
      <c r="I155" s="119" t="s">
        <v>309</v>
      </c>
      <c r="J155" s="118">
        <v>0</v>
      </c>
      <c r="K155" s="121" t="s">
        <v>556</v>
      </c>
      <c r="L155" s="122">
        <v>3</v>
      </c>
      <c r="M155" s="119" t="s">
        <v>72</v>
      </c>
      <c r="N155" s="92">
        <v>0</v>
      </c>
      <c r="O155" s="92">
        <v>1</v>
      </c>
      <c r="P155" s="93"/>
      <c r="Q155" s="93"/>
      <c r="R155" s="93"/>
      <c r="S155" s="93"/>
      <c r="T155" s="93"/>
      <c r="U155" s="89"/>
      <c r="V155" s="101">
        <f t="shared" ref="V155:V156" si="26">((N155*O155*$V$2)+(P155+Q155+(R155/L155)+S155+T155+U155))*L155</f>
        <v>0</v>
      </c>
      <c r="W155" s="93"/>
      <c r="X155" s="93"/>
      <c r="Y155" s="93"/>
      <c r="Z155" s="93"/>
      <c r="AA155" s="93"/>
      <c r="AB155" s="65">
        <f t="shared" ref="AB155:AB156" si="27">L155*(100%+$AB$2)*SUM(W155:AA155)</f>
        <v>0</v>
      </c>
      <c r="AC155" s="93"/>
      <c r="AD155" s="93"/>
      <c r="AE155" s="93"/>
      <c r="AF155" s="93"/>
      <c r="AG155" s="93"/>
      <c r="AH155" s="93">
        <f t="shared" ref="AH155:AH156" si="28">SUM(AC155:AG155)</f>
        <v>0</v>
      </c>
      <c r="AI155" s="93"/>
      <c r="AJ155" s="65">
        <f t="shared" ref="AJ155:AJ156" si="29">L155*(100%+$AJ$2)*SUM(AC155:AG155)</f>
        <v>0</v>
      </c>
      <c r="AK155" s="65">
        <f t="shared" ref="AK155:AK156" si="30">(V155*$AK$2)+AB155+AJ155</f>
        <v>0</v>
      </c>
      <c r="AL155" s="65">
        <f t="shared" ref="AL155:AL156" si="31">AB155*(100%+$AL$2)</f>
        <v>0</v>
      </c>
      <c r="AM155" s="66">
        <f t="shared" ref="AM155:AM156" si="32">SUM(AK155:AL155)</f>
        <v>0</v>
      </c>
    </row>
    <row r="156" spans="1:39" ht="15" customHeight="1" x14ac:dyDescent="0.25">
      <c r="A156" s="123" t="s">
        <v>373</v>
      </c>
      <c r="B156" s="90" t="s">
        <v>376</v>
      </c>
      <c r="C156" s="127" t="s">
        <v>381</v>
      </c>
      <c r="D156" s="119" t="s">
        <v>377</v>
      </c>
      <c r="E156" s="119" t="s">
        <v>557</v>
      </c>
      <c r="F156" s="119" t="s">
        <v>355</v>
      </c>
      <c r="G156" s="119" t="s">
        <v>327</v>
      </c>
      <c r="H156" s="119" t="s">
        <v>327</v>
      </c>
      <c r="I156" s="119" t="s">
        <v>309</v>
      </c>
      <c r="J156" s="118">
        <v>2022</v>
      </c>
      <c r="K156" s="121" t="s">
        <v>558</v>
      </c>
      <c r="L156" s="122">
        <v>9</v>
      </c>
      <c r="M156" s="119" t="s">
        <v>72</v>
      </c>
      <c r="N156" s="92">
        <v>0</v>
      </c>
      <c r="O156" s="92">
        <v>1</v>
      </c>
      <c r="P156" s="93"/>
      <c r="Q156" s="93"/>
      <c r="R156" s="93"/>
      <c r="S156" s="93"/>
      <c r="T156" s="93"/>
      <c r="U156" s="89"/>
      <c r="V156" s="101">
        <f t="shared" si="26"/>
        <v>0</v>
      </c>
      <c r="W156" s="93"/>
      <c r="X156" s="93"/>
      <c r="Y156" s="93"/>
      <c r="Z156" s="93"/>
      <c r="AA156" s="93"/>
      <c r="AB156" s="65">
        <f t="shared" si="27"/>
        <v>0</v>
      </c>
      <c r="AC156" s="93"/>
      <c r="AD156" s="93"/>
      <c r="AE156" s="93"/>
      <c r="AF156" s="93"/>
      <c r="AG156" s="93"/>
      <c r="AH156" s="93">
        <f t="shared" si="28"/>
        <v>0</v>
      </c>
      <c r="AI156" s="93"/>
      <c r="AJ156" s="65">
        <f t="shared" si="29"/>
        <v>0</v>
      </c>
      <c r="AK156" s="65">
        <f t="shared" si="30"/>
        <v>0</v>
      </c>
      <c r="AL156" s="65">
        <f t="shared" si="31"/>
        <v>0</v>
      </c>
      <c r="AM156" s="66">
        <f t="shared" si="32"/>
        <v>0</v>
      </c>
    </row>
    <row r="157" spans="1:39" ht="15" customHeight="1" x14ac:dyDescent="0.25">
      <c r="A157" s="123"/>
      <c r="B157" s="90"/>
      <c r="C157" s="127"/>
      <c r="D157" s="119"/>
      <c r="E157" s="119"/>
      <c r="F157" s="119"/>
      <c r="G157" s="119"/>
      <c r="H157" s="119"/>
      <c r="I157" s="119"/>
      <c r="J157" s="118"/>
      <c r="K157" s="121"/>
      <c r="L157" s="122"/>
      <c r="M157" s="119"/>
      <c r="N157" s="92"/>
      <c r="O157" s="92"/>
      <c r="P157" s="93"/>
      <c r="Q157" s="93"/>
      <c r="R157" s="93"/>
      <c r="S157" s="93"/>
      <c r="T157" s="93"/>
      <c r="U157" s="89"/>
      <c r="V157" s="101"/>
      <c r="W157" s="93"/>
      <c r="X157" s="93"/>
      <c r="Y157" s="93"/>
      <c r="Z157" s="93"/>
      <c r="AA157" s="93"/>
      <c r="AB157" s="65"/>
      <c r="AC157" s="93"/>
      <c r="AD157" s="93"/>
      <c r="AE157" s="93"/>
      <c r="AF157" s="93"/>
      <c r="AG157" s="93"/>
      <c r="AH157" s="93"/>
      <c r="AI157" s="93"/>
      <c r="AJ157" s="65"/>
      <c r="AK157" s="65"/>
      <c r="AL157" s="65"/>
      <c r="AM157" s="66"/>
    </row>
    <row r="158" spans="1:39" ht="15" customHeight="1" x14ac:dyDescent="0.25">
      <c r="A158" s="123"/>
      <c r="B158" s="90"/>
      <c r="C158" s="127"/>
      <c r="D158" s="119"/>
      <c r="E158" s="119"/>
      <c r="F158" s="119"/>
      <c r="G158" s="119"/>
      <c r="H158" s="119"/>
      <c r="I158" s="119"/>
      <c r="J158" s="118"/>
      <c r="K158" s="121"/>
      <c r="L158" s="122"/>
      <c r="M158" s="119"/>
      <c r="N158" s="92"/>
      <c r="O158" s="92"/>
      <c r="P158" s="93"/>
      <c r="Q158" s="93"/>
      <c r="R158" s="93"/>
      <c r="S158" s="93"/>
      <c r="T158" s="93"/>
      <c r="U158" s="89"/>
      <c r="V158" s="101"/>
      <c r="W158" s="93"/>
      <c r="X158" s="93"/>
      <c r="Y158" s="93"/>
      <c r="Z158" s="93"/>
      <c r="AA158" s="93"/>
      <c r="AB158" s="65"/>
      <c r="AC158" s="93"/>
      <c r="AD158" s="93"/>
      <c r="AE158" s="93"/>
      <c r="AF158" s="93"/>
      <c r="AG158" s="93"/>
      <c r="AH158" s="93"/>
      <c r="AI158" s="93"/>
      <c r="AJ158" s="65"/>
      <c r="AK158" s="65"/>
      <c r="AL158" s="65"/>
      <c r="AM158" s="66"/>
    </row>
    <row r="159" spans="1:39" ht="15" customHeight="1" x14ac:dyDescent="0.25">
      <c r="A159" s="123"/>
      <c r="B159" s="90"/>
      <c r="C159" s="127"/>
      <c r="D159" s="119"/>
      <c r="E159" s="119"/>
      <c r="F159" s="119"/>
      <c r="G159" s="119"/>
      <c r="H159" s="119"/>
      <c r="I159" s="119"/>
      <c r="J159" s="118"/>
      <c r="K159" s="121"/>
      <c r="L159" s="122"/>
      <c r="M159" s="119"/>
      <c r="N159" s="92"/>
      <c r="O159" s="92"/>
      <c r="P159" s="93"/>
      <c r="Q159" s="93"/>
      <c r="R159" s="93"/>
      <c r="S159" s="93"/>
      <c r="T159" s="93"/>
      <c r="U159" s="89"/>
      <c r="V159" s="101"/>
      <c r="W159" s="93"/>
      <c r="X159" s="93"/>
      <c r="Y159" s="93"/>
      <c r="Z159" s="93"/>
      <c r="AA159" s="93"/>
      <c r="AB159" s="65"/>
      <c r="AC159" s="93"/>
      <c r="AD159" s="93"/>
      <c r="AE159" s="93"/>
      <c r="AF159" s="93"/>
      <c r="AG159" s="93"/>
      <c r="AH159" s="93"/>
      <c r="AI159" s="93"/>
      <c r="AJ159" s="65"/>
      <c r="AK159" s="65"/>
      <c r="AL159" s="65"/>
      <c r="AM159" s="66"/>
    </row>
    <row r="160" spans="1:39" ht="15" customHeight="1" x14ac:dyDescent="0.25">
      <c r="A160" s="123"/>
      <c r="B160" s="90"/>
      <c r="C160" s="127"/>
      <c r="D160" s="119"/>
      <c r="E160" s="119"/>
      <c r="F160" s="119"/>
      <c r="G160" s="119"/>
      <c r="H160" s="119"/>
      <c r="I160" s="119"/>
      <c r="J160" s="118"/>
      <c r="K160" s="121"/>
      <c r="L160" s="122"/>
      <c r="M160" s="119"/>
      <c r="N160" s="92"/>
      <c r="O160" s="92"/>
      <c r="P160" s="93"/>
      <c r="Q160" s="93"/>
      <c r="R160" s="93"/>
      <c r="S160" s="93"/>
      <c r="T160" s="93"/>
      <c r="U160" s="89"/>
      <c r="V160" s="101"/>
      <c r="W160" s="93"/>
      <c r="X160" s="93"/>
      <c r="Y160" s="93"/>
      <c r="Z160" s="93"/>
      <c r="AA160" s="93"/>
      <c r="AB160" s="65"/>
      <c r="AC160" s="93"/>
      <c r="AD160" s="93"/>
      <c r="AE160" s="93"/>
      <c r="AF160" s="93"/>
      <c r="AG160" s="93"/>
      <c r="AH160" s="93"/>
      <c r="AI160" s="93"/>
      <c r="AJ160" s="65"/>
      <c r="AK160" s="65"/>
      <c r="AL160" s="65"/>
      <c r="AM160" s="66"/>
    </row>
    <row r="161" spans="1:39" ht="15" customHeight="1" x14ac:dyDescent="0.25">
      <c r="A161" s="123"/>
      <c r="B161" s="90"/>
      <c r="C161" s="127"/>
      <c r="D161" s="119"/>
      <c r="E161" s="119"/>
      <c r="F161" s="119"/>
      <c r="G161" s="119"/>
      <c r="H161" s="119"/>
      <c r="I161" s="119"/>
      <c r="J161" s="118"/>
      <c r="K161" s="121"/>
      <c r="L161" s="122"/>
      <c r="M161" s="119"/>
      <c r="N161" s="92"/>
      <c r="O161" s="92"/>
      <c r="P161" s="93"/>
      <c r="Q161" s="93"/>
      <c r="R161" s="93"/>
      <c r="S161" s="93"/>
      <c r="T161" s="93"/>
      <c r="U161" s="89"/>
      <c r="V161" s="101"/>
      <c r="W161" s="93"/>
      <c r="X161" s="93"/>
      <c r="Y161" s="93"/>
      <c r="Z161" s="93"/>
      <c r="AA161" s="93"/>
      <c r="AB161" s="65"/>
      <c r="AC161" s="93"/>
      <c r="AD161" s="93"/>
      <c r="AE161" s="93"/>
      <c r="AF161" s="93"/>
      <c r="AG161" s="93"/>
      <c r="AH161" s="93"/>
      <c r="AI161" s="93"/>
      <c r="AJ161" s="65"/>
      <c r="AK161" s="65"/>
      <c r="AL161" s="65"/>
      <c r="AM161" s="66"/>
    </row>
    <row r="162" spans="1:39" ht="15" customHeight="1" x14ac:dyDescent="0.25">
      <c r="A162" s="123"/>
      <c r="B162" s="90"/>
      <c r="C162" s="127"/>
      <c r="D162" s="119"/>
      <c r="E162" s="119"/>
      <c r="F162" s="119"/>
      <c r="G162" s="119"/>
      <c r="H162" s="119"/>
      <c r="I162" s="119"/>
      <c r="J162" s="118"/>
      <c r="K162" s="121"/>
      <c r="L162" s="122"/>
      <c r="M162" s="119"/>
      <c r="N162" s="92"/>
      <c r="O162" s="92"/>
      <c r="P162" s="93"/>
      <c r="Q162" s="93"/>
      <c r="R162" s="93"/>
      <c r="S162" s="93"/>
      <c r="T162" s="93"/>
      <c r="U162" s="89"/>
      <c r="V162" s="101"/>
      <c r="W162" s="93"/>
      <c r="X162" s="93"/>
      <c r="Y162" s="93"/>
      <c r="Z162" s="93"/>
      <c r="AA162" s="93"/>
      <c r="AB162" s="65"/>
      <c r="AC162" s="93"/>
      <c r="AD162" s="93"/>
      <c r="AE162" s="93"/>
      <c r="AF162" s="93"/>
      <c r="AG162" s="93"/>
      <c r="AH162" s="93"/>
      <c r="AI162" s="93"/>
      <c r="AJ162" s="65"/>
      <c r="AK162" s="65"/>
      <c r="AL162" s="65"/>
      <c r="AM162" s="66"/>
    </row>
    <row r="163" spans="1:39" ht="15" customHeight="1" x14ac:dyDescent="0.25">
      <c r="A163" s="90"/>
      <c r="B163" s="90"/>
      <c r="C163" s="127"/>
      <c r="D163" s="127"/>
      <c r="E163" s="113"/>
      <c r="F163" s="127"/>
      <c r="G163" s="90"/>
      <c r="H163" s="90"/>
      <c r="I163" s="127"/>
      <c r="J163" s="112"/>
      <c r="K163" s="114"/>
      <c r="L163" s="128"/>
      <c r="M163" s="127"/>
      <c r="N163" s="92"/>
      <c r="O163" s="92"/>
      <c r="P163" s="93"/>
      <c r="Q163" s="93"/>
      <c r="R163" s="93"/>
      <c r="S163" s="93"/>
      <c r="T163" s="93"/>
      <c r="U163" s="89"/>
      <c r="V163" s="101"/>
      <c r="W163" s="93"/>
      <c r="X163" s="93"/>
      <c r="Y163" s="93"/>
      <c r="Z163" s="93"/>
      <c r="AA163" s="93"/>
      <c r="AB163" s="65"/>
      <c r="AC163" s="93"/>
      <c r="AD163" s="93"/>
      <c r="AE163" s="93"/>
      <c r="AF163" s="93"/>
      <c r="AG163" s="93"/>
      <c r="AH163" s="93"/>
      <c r="AI163" s="93"/>
      <c r="AJ163" s="65"/>
      <c r="AK163" s="65"/>
      <c r="AL163" s="65"/>
      <c r="AM163" s="66"/>
    </row>
    <row r="164" spans="1:39" ht="15" customHeight="1" x14ac:dyDescent="0.25">
      <c r="A164" s="90"/>
      <c r="B164" s="90"/>
      <c r="C164" s="127"/>
      <c r="D164" s="127"/>
      <c r="E164" s="113"/>
      <c r="F164" s="127"/>
      <c r="G164" s="90"/>
      <c r="H164" s="90"/>
      <c r="I164" s="127"/>
      <c r="J164" s="112"/>
      <c r="K164" s="114"/>
      <c r="L164" s="128"/>
      <c r="M164" s="127"/>
      <c r="N164" s="92"/>
      <c r="O164" s="92"/>
      <c r="P164" s="93"/>
      <c r="Q164" s="93"/>
      <c r="R164" s="93"/>
      <c r="S164" s="93"/>
      <c r="T164" s="93"/>
      <c r="U164" s="89"/>
      <c r="V164" s="101"/>
      <c r="W164" s="93"/>
      <c r="X164" s="93"/>
      <c r="Y164" s="93"/>
      <c r="Z164" s="93"/>
      <c r="AA164" s="93"/>
      <c r="AB164" s="65"/>
      <c r="AC164" s="93"/>
      <c r="AD164" s="93"/>
      <c r="AE164" s="93"/>
      <c r="AF164" s="93"/>
      <c r="AG164" s="93"/>
      <c r="AH164" s="93"/>
      <c r="AI164" s="93"/>
      <c r="AJ164" s="65"/>
      <c r="AK164" s="65"/>
      <c r="AL164" s="65"/>
      <c r="AM164" s="66"/>
    </row>
    <row r="165" spans="1:39" ht="15" customHeight="1" x14ac:dyDescent="0.25">
      <c r="A165" s="90"/>
      <c r="B165" s="90"/>
      <c r="C165" s="127"/>
      <c r="D165" s="127"/>
      <c r="E165" s="113"/>
      <c r="F165" s="127"/>
      <c r="G165" s="90"/>
      <c r="H165" s="90"/>
      <c r="I165" s="127"/>
      <c r="J165" s="112"/>
      <c r="K165" s="114"/>
      <c r="L165" s="128"/>
      <c r="M165" s="127"/>
      <c r="N165" s="92"/>
      <c r="O165" s="92"/>
      <c r="P165" s="93"/>
      <c r="Q165" s="93"/>
      <c r="R165" s="93"/>
      <c r="S165" s="93"/>
      <c r="T165" s="93"/>
      <c r="U165" s="89"/>
      <c r="V165" s="101"/>
      <c r="W165" s="93"/>
      <c r="X165" s="93"/>
      <c r="Y165" s="93"/>
      <c r="Z165" s="93"/>
      <c r="AA165" s="93"/>
      <c r="AB165" s="65"/>
      <c r="AC165" s="93"/>
      <c r="AD165" s="93"/>
      <c r="AE165" s="93"/>
      <c r="AF165" s="93"/>
      <c r="AG165" s="93"/>
      <c r="AH165" s="93"/>
      <c r="AI165" s="93"/>
      <c r="AJ165" s="65"/>
      <c r="AK165" s="65"/>
      <c r="AL165" s="65"/>
      <c r="AM165" s="66"/>
    </row>
    <row r="166" spans="1:39" ht="15" customHeight="1" x14ac:dyDescent="0.25">
      <c r="A166" s="90"/>
      <c r="B166" s="90"/>
      <c r="C166" s="115"/>
      <c r="D166" s="114"/>
      <c r="E166" s="114"/>
      <c r="F166" s="114"/>
      <c r="G166" s="90"/>
      <c r="H166" s="90"/>
      <c r="I166" s="116"/>
      <c r="J166" s="114"/>
      <c r="K166" s="114"/>
      <c r="L166" s="125"/>
      <c r="M166" s="114"/>
      <c r="N166" s="126"/>
      <c r="O166" s="92"/>
      <c r="P166" s="93"/>
      <c r="Q166" s="93"/>
      <c r="R166" s="93"/>
      <c r="S166" s="93"/>
      <c r="T166" s="93"/>
      <c r="U166" s="93"/>
      <c r="V166" s="101"/>
      <c r="W166" s="93"/>
      <c r="X166" s="93"/>
      <c r="Y166" s="93"/>
      <c r="Z166" s="93"/>
      <c r="AA166" s="93"/>
      <c r="AB166" s="65"/>
      <c r="AC166" s="93"/>
      <c r="AD166" s="93"/>
      <c r="AE166" s="93"/>
      <c r="AF166" s="93"/>
      <c r="AG166" s="93"/>
      <c r="AH166" s="93"/>
      <c r="AI166" s="93"/>
      <c r="AJ166" s="65"/>
      <c r="AK166" s="65"/>
      <c r="AL166" s="65"/>
      <c r="AM166" s="66"/>
    </row>
    <row r="167" spans="1:39" ht="15" customHeight="1" x14ac:dyDescent="0.25">
      <c r="A167" s="90"/>
      <c r="B167" s="90"/>
      <c r="C167" s="115"/>
      <c r="D167" s="114"/>
      <c r="E167" s="114"/>
      <c r="F167" s="114"/>
      <c r="G167" s="90"/>
      <c r="H167" s="90"/>
      <c r="I167" s="117"/>
      <c r="J167" s="114"/>
      <c r="K167" s="114"/>
      <c r="L167" s="125"/>
      <c r="M167" s="114"/>
      <c r="N167" s="126"/>
      <c r="O167" s="92"/>
      <c r="P167" s="93"/>
      <c r="Q167" s="93"/>
      <c r="R167" s="93"/>
      <c r="S167" s="93"/>
      <c r="T167" s="93"/>
      <c r="U167" s="93"/>
      <c r="V167" s="101"/>
      <c r="W167" s="93"/>
      <c r="X167" s="93"/>
      <c r="Y167" s="93"/>
      <c r="Z167" s="93"/>
      <c r="AA167" s="93"/>
      <c r="AB167" s="65"/>
      <c r="AC167" s="93"/>
      <c r="AD167" s="93"/>
      <c r="AE167" s="93"/>
      <c r="AF167" s="93"/>
      <c r="AG167" s="93"/>
      <c r="AH167" s="93"/>
      <c r="AI167" s="93"/>
      <c r="AJ167" s="65"/>
      <c r="AK167" s="65"/>
      <c r="AL167" s="65"/>
      <c r="AM167" s="66"/>
    </row>
    <row r="168" spans="1:39" x14ac:dyDescent="0.25">
      <c r="AC168" s="93"/>
      <c r="AD168" s="93"/>
      <c r="AE168" s="93"/>
      <c r="AF168" s="93"/>
    </row>
  </sheetData>
  <sheetProtection sheet="1" selectLockedCells="1"/>
  <autoFilter ref="A4:AN165" xr:uid="{00000000-0009-0000-0000-000000000000}">
    <sortState xmlns:xlrd2="http://schemas.microsoft.com/office/spreadsheetml/2017/richdata2" ref="A5:AN13">
      <sortCondition ref="D4:D13"/>
    </sortState>
  </autoFilter>
  <sortState xmlns:xlrd2="http://schemas.microsoft.com/office/spreadsheetml/2017/richdata2" ref="A5:AN11">
    <sortCondition ref="F5:F11"/>
    <sortCondition ref="K5:K11"/>
  </sortState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25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Toelichting!$F$5:$F$21</xm:f>
          </x14:formula1>
          <xm:sqref>E20 F5:J167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1"/>
  <sheetViews>
    <sheetView workbookViewId="0">
      <selection activeCell="B14" sqref="B14"/>
    </sheetView>
  </sheetViews>
  <sheetFormatPr defaultColWidth="9.109375" defaultRowHeight="14.4" x14ac:dyDescent="0.3"/>
  <cols>
    <col min="1" max="1" width="9.109375" style="1"/>
    <col min="2" max="2" width="78.44140625" style="1" bestFit="1" customWidth="1"/>
    <col min="3" max="3" width="7.109375" style="1" customWidth="1"/>
    <col min="4" max="4" width="35.6640625" style="1" bestFit="1" customWidth="1"/>
    <col min="5" max="5" width="9.109375" style="1"/>
    <col min="6" max="6" width="30.5546875" style="1" bestFit="1" customWidth="1"/>
    <col min="7" max="16384" width="9.109375" style="1"/>
  </cols>
  <sheetData>
    <row r="2" spans="1:6" x14ac:dyDescent="0.3">
      <c r="B2" s="1" t="s">
        <v>579</v>
      </c>
    </row>
    <row r="4" spans="1:6" x14ac:dyDescent="0.3">
      <c r="B4" s="131" t="s">
        <v>582</v>
      </c>
      <c r="D4" s="131" t="s">
        <v>583</v>
      </c>
      <c r="F4" s="132" t="s">
        <v>586</v>
      </c>
    </row>
    <row r="5" spans="1:6" x14ac:dyDescent="0.25">
      <c r="A5" s="130" t="s">
        <v>581</v>
      </c>
      <c r="B5" s="129" t="s">
        <v>580</v>
      </c>
      <c r="D5" s="1" t="s">
        <v>594</v>
      </c>
      <c r="F5" s="1" t="s">
        <v>559</v>
      </c>
    </row>
    <row r="6" spans="1:6" x14ac:dyDescent="0.3">
      <c r="F6" s="1" t="s">
        <v>560</v>
      </c>
    </row>
    <row r="7" spans="1:6" x14ac:dyDescent="0.3">
      <c r="A7" s="130" t="s">
        <v>581</v>
      </c>
      <c r="B7" s="1" t="s">
        <v>587</v>
      </c>
      <c r="D7" s="1" t="s">
        <v>595</v>
      </c>
      <c r="F7" s="1" t="s">
        <v>561</v>
      </c>
    </row>
    <row r="8" spans="1:6" x14ac:dyDescent="0.3">
      <c r="F8" s="1" t="s">
        <v>562</v>
      </c>
    </row>
    <row r="9" spans="1:6" x14ac:dyDescent="0.3">
      <c r="A9" s="130" t="s">
        <v>581</v>
      </c>
      <c r="B9" s="1" t="s">
        <v>584</v>
      </c>
      <c r="D9" s="1" t="s">
        <v>591</v>
      </c>
      <c r="F9" s="1" t="s">
        <v>563</v>
      </c>
    </row>
    <row r="10" spans="1:6" x14ac:dyDescent="0.3">
      <c r="F10" s="1" t="s">
        <v>564</v>
      </c>
    </row>
    <row r="11" spans="1:6" x14ac:dyDescent="0.3">
      <c r="A11" s="130" t="s">
        <v>581</v>
      </c>
      <c r="B11" s="1" t="s">
        <v>585</v>
      </c>
      <c r="D11" s="1" t="s">
        <v>592</v>
      </c>
      <c r="F11" s="1" t="s">
        <v>565</v>
      </c>
    </row>
    <row r="12" spans="1:6" x14ac:dyDescent="0.3">
      <c r="F12" s="1" t="s">
        <v>566</v>
      </c>
    </row>
    <row r="13" spans="1:6" x14ac:dyDescent="0.3">
      <c r="A13" s="130" t="s">
        <v>581</v>
      </c>
      <c r="B13" s="1" t="s">
        <v>588</v>
      </c>
      <c r="D13" s="1" t="s">
        <v>593</v>
      </c>
      <c r="F13" s="1" t="s">
        <v>567</v>
      </c>
    </row>
    <row r="14" spans="1:6" x14ac:dyDescent="0.3">
      <c r="F14" s="1" t="s">
        <v>568</v>
      </c>
    </row>
    <row r="15" spans="1:6" x14ac:dyDescent="0.3">
      <c r="A15" s="130" t="s">
        <v>581</v>
      </c>
      <c r="B15" s="1" t="s">
        <v>596</v>
      </c>
      <c r="F15" s="1" t="s">
        <v>569</v>
      </c>
    </row>
    <row r="16" spans="1:6" x14ac:dyDescent="0.3">
      <c r="F16" s="1" t="s">
        <v>570</v>
      </c>
    </row>
    <row r="17" spans="6:6" x14ac:dyDescent="0.3">
      <c r="F17" s="1" t="s">
        <v>571</v>
      </c>
    </row>
    <row r="18" spans="6:6" x14ac:dyDescent="0.3">
      <c r="F18" s="1" t="s">
        <v>572</v>
      </c>
    </row>
    <row r="19" spans="6:6" x14ac:dyDescent="0.3">
      <c r="F19" s="1" t="s">
        <v>573</v>
      </c>
    </row>
    <row r="20" spans="6:6" x14ac:dyDescent="0.3">
      <c r="F20" s="1" t="s">
        <v>574</v>
      </c>
    </row>
    <row r="21" spans="6:6" x14ac:dyDescent="0.3">
      <c r="F21" s="1" t="s">
        <v>575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924379A7F5147BD221706930518B1" ma:contentTypeVersion="4" ma:contentTypeDescription="Een nieuw document maken." ma:contentTypeScope="" ma:versionID="51cae316d9b0b10f406a676968e97f86">
  <xsd:schema xmlns:xsd="http://www.w3.org/2001/XMLSchema" xmlns:xs="http://www.w3.org/2001/XMLSchema" xmlns:p="http://schemas.microsoft.com/office/2006/metadata/properties" xmlns:ns2="26bdcedc-121d-4f63-8be0-b87512e04a95" targetNamespace="http://schemas.microsoft.com/office/2006/metadata/properties" ma:root="true" ma:fieldsID="2b9b5c7d0282a2abf90ecbed58f058a1" ns2:_="">
    <xsd:import namespace="26bdcedc-121d-4f63-8be0-b87512e04a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dcedc-121d-4f63-8be0-b87512e04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ED469-A575-43CE-BEDC-8F6DD9D38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0ED41-7CDB-40A9-BDA0-DDE25526B8D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6bdcedc-121d-4f63-8be0-b87512e04a9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9667EF-DDFE-4786-A7A2-2C61613C4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dcedc-121d-4f63-8be0-b87512e04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Inschrijfblad</vt:lpstr>
      <vt:lpstr>Begrotingblad</vt:lpstr>
      <vt:lpstr>Toelichting</vt:lpstr>
      <vt:lpstr>Inschrijfblad!Afdrukbereik</vt:lpstr>
    </vt:vector>
  </TitlesOfParts>
  <Manager/>
  <Company>Anculus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Alwin Roijen</dc:creator>
  <cp:keywords/>
  <dc:description/>
  <cp:lastModifiedBy>Vivian de Leijer</cp:lastModifiedBy>
  <cp:revision/>
  <cp:lastPrinted>2024-10-11T14:23:55Z</cp:lastPrinted>
  <dcterms:created xsi:type="dcterms:W3CDTF">2014-01-30T07:44:22Z</dcterms:created>
  <dcterms:modified xsi:type="dcterms:W3CDTF">2024-10-14T15:38:11Z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0x0101001AD924379A7F5147BD221706930518B1</vt:lpwstr>
  </property>
</Properties>
</file>