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Corporate Wellness.AFD\Teams\Team Aanbesteden\Afdeling schade\Relaties\Gemeente Meppel Wagenpark\"/>
    </mc:Choice>
  </mc:AlternateContent>
  <xr:revisionPtr revIDLastSave="0" documentId="13_ncr:1_{B18003AD-3560-416D-B9B5-330A97CA4702}" xr6:coauthVersionLast="47" xr6:coauthVersionMax="47" xr10:uidLastSave="{00000000-0000-0000-0000-000000000000}"/>
  <bookViews>
    <workbookView xWindow="-108" yWindow="-108" windowWidth="23256" windowHeight="12456" xr2:uid="{6A53477A-5419-480C-83E0-AD7BACFD4A87}"/>
  </bookViews>
  <sheets>
    <sheet name="prijzenblad" sheetId="1" r:id="rId1"/>
    <sheet name="objecten" sheetId="2" r:id="rId2"/>
  </sheet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3" i="2" l="1"/>
  <c r="Q33" i="2" s="1"/>
  <c r="P33" i="2"/>
  <c r="O34" i="2"/>
  <c r="P34" i="2"/>
  <c r="Q34" i="2" s="1"/>
  <c r="O35" i="2"/>
  <c r="Q35" i="2" s="1"/>
  <c r="P35" i="2"/>
  <c r="O36" i="2"/>
  <c r="P36" i="2"/>
  <c r="O37" i="2"/>
  <c r="P37" i="2"/>
  <c r="P32" i="2"/>
  <c r="O32" i="2"/>
  <c r="Q32" i="2" s="1"/>
  <c r="N38" i="2"/>
  <c r="Q38" i="2" s="1"/>
  <c r="N33" i="2"/>
  <c r="N34" i="2"/>
  <c r="N35" i="2"/>
  <c r="N36" i="2"/>
  <c r="N37" i="2"/>
  <c r="Q37" i="2" s="1"/>
  <c r="N32" i="2"/>
  <c r="O30" i="2"/>
  <c r="O29" i="2"/>
  <c r="N30" i="2"/>
  <c r="N31" i="2"/>
  <c r="N29" i="2"/>
  <c r="P30" i="2"/>
  <c r="P31" i="2"/>
  <c r="P29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4" i="2"/>
  <c r="N5" i="2"/>
  <c r="Q5" i="2" s="1"/>
  <c r="N6" i="2"/>
  <c r="N7" i="2"/>
  <c r="N8" i="2"/>
  <c r="Q8" i="2" s="1"/>
  <c r="N9" i="2"/>
  <c r="N10" i="2"/>
  <c r="Q10" i="2" s="1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4" i="2"/>
  <c r="P3" i="2"/>
  <c r="Q3" i="2" s="1"/>
  <c r="P2" i="2"/>
  <c r="O2" i="2"/>
  <c r="Q16" i="2"/>
  <c r="Q25" i="2"/>
  <c r="Q24" i="2" l="1"/>
  <c r="Q20" i="2"/>
  <c r="Q28" i="2"/>
  <c r="Q23" i="2"/>
  <c r="Q36" i="2"/>
  <c r="Q31" i="2"/>
  <c r="Q12" i="2"/>
  <c r="Q15" i="2"/>
  <c r="Q7" i="2"/>
  <c r="Q27" i="2"/>
  <c r="Q19" i="2"/>
  <c r="Q11" i="2"/>
  <c r="Q26" i="2"/>
  <c r="Q30" i="2"/>
  <c r="Q29" i="2"/>
  <c r="Q17" i="2"/>
  <c r="Q9" i="2"/>
  <c r="Q22" i="2"/>
  <c r="Q6" i="2"/>
  <c r="Q14" i="2"/>
  <c r="Q18" i="2"/>
  <c r="Q21" i="2"/>
  <c r="Q13" i="2"/>
  <c r="Q4" i="2"/>
  <c r="Q2" i="2"/>
</calcChain>
</file>

<file path=xl/sharedStrings.xml><?xml version="1.0" encoding="utf-8"?>
<sst xmlns="http://schemas.openxmlformats.org/spreadsheetml/2006/main" count="384" uniqueCount="214">
  <si>
    <t>Geoffreerde premie WA vaste premie per personenauto</t>
  </si>
  <si>
    <t>Geoffreerde premie Casco vaste premie per personenauto</t>
  </si>
  <si>
    <t>Geoffreerde premie Casco % van de oorspronkelijke cataloguswaarde per personenauto</t>
  </si>
  <si>
    <t>Geoffreerde premie WA vaste premie per bestelauto</t>
  </si>
  <si>
    <t>Geoffreerde premie Casco vaste premie per bestelauto</t>
  </si>
  <si>
    <t>Geoffreerde premie Casco % van de oorspronkelijke cataloguswaarde per bestelauto</t>
  </si>
  <si>
    <t>Geoffreerde premie WA vaste premie per vrachtauto</t>
  </si>
  <si>
    <t>Geoffreerde premie Casco vaste premie per vrachtauto</t>
  </si>
  <si>
    <t>Geoffreerde premie Casco % van de oorspronkelijke cataloguswaarde per vrachtauto</t>
  </si>
  <si>
    <t>Geoffreerde premie WA vaste premie per reinigingsvrachtauto</t>
  </si>
  <si>
    <t>Geoffreerde premie Casco vaste premie per reinigingsvrachtauto</t>
  </si>
  <si>
    <t>Geoffreerde premie Casco % van de oorspronkelijke cataloguswaarde per reinigingsvrachtauto</t>
  </si>
  <si>
    <t>Geoffreerde premie Casco vaste premie per aanhangwagen</t>
  </si>
  <si>
    <t>Geoffreerde premie Casco % van de oorspronkelijke cataloguswaarde per aanhangwagen</t>
  </si>
  <si>
    <t>ref</t>
  </si>
  <si>
    <t>dienst</t>
  </si>
  <si>
    <t>kenteken</t>
  </si>
  <si>
    <t>merk</t>
  </si>
  <si>
    <t>Ledig:</t>
  </si>
  <si>
    <t>Laadvermogen:</t>
  </si>
  <si>
    <t>casco</t>
  </si>
  <si>
    <t>GVW</t>
  </si>
  <si>
    <t>Bouwjaar:</t>
  </si>
  <si>
    <t>Verzekering</t>
  </si>
  <si>
    <t>trede</t>
  </si>
  <si>
    <t>svj</t>
  </si>
  <si>
    <t>56A</t>
  </si>
  <si>
    <t>Gemeentelijke Reinigingsdienst</t>
  </si>
  <si>
    <t>WJ69BV</t>
  </si>
  <si>
    <t>Aanhangwagen G.S</t>
  </si>
  <si>
    <t>3940 kg</t>
  </si>
  <si>
    <t>16060 kg</t>
  </si>
  <si>
    <t xml:space="preserve"> &gt; 3500</t>
  </si>
  <si>
    <t>W.A</t>
  </si>
  <si>
    <t>Auto 424</t>
  </si>
  <si>
    <t>VZT88V</t>
  </si>
  <si>
    <t>VW Crafter</t>
  </si>
  <si>
    <t>2486 kg</t>
  </si>
  <si>
    <t>1014 kg</t>
  </si>
  <si>
    <t xml:space="preserve"> &lt; 3500</t>
  </si>
  <si>
    <t>All-Risk</t>
  </si>
  <si>
    <t>Auto 425</t>
  </si>
  <si>
    <t>VZN09Z</t>
  </si>
  <si>
    <t>Auto 423</t>
  </si>
  <si>
    <t>Facilitair bedrijf</t>
  </si>
  <si>
    <t>VVZ21S</t>
  </si>
  <si>
    <t>Toyota Proace</t>
  </si>
  <si>
    <t>2100 kg</t>
  </si>
  <si>
    <t>925 kg</t>
  </si>
  <si>
    <t>Auto 422</t>
  </si>
  <si>
    <t>VVZ20S</t>
  </si>
  <si>
    <t>Auto 405</t>
  </si>
  <si>
    <t>Gemeentewerken</t>
  </si>
  <si>
    <t>VR385K</t>
  </si>
  <si>
    <t>Nissan e-NV200</t>
  </si>
  <si>
    <t>1555 kg</t>
  </si>
  <si>
    <t>695 kg</t>
  </si>
  <si>
    <t>Auto 404</t>
  </si>
  <si>
    <t>VR384K</t>
  </si>
  <si>
    <t>Auto 401</t>
  </si>
  <si>
    <t>VK349D</t>
  </si>
  <si>
    <t>Ford Transit Custom</t>
  </si>
  <si>
    <t>2016 kg</t>
  </si>
  <si>
    <t>884 kg</t>
  </si>
  <si>
    <t>Auto 48</t>
  </si>
  <si>
    <t>VJ349V</t>
  </si>
  <si>
    <t>VW Transporter</t>
  </si>
  <si>
    <t>1891 kg</t>
  </si>
  <si>
    <t>909 kg</t>
  </si>
  <si>
    <t>Auto 50</t>
  </si>
  <si>
    <t>VJ348V</t>
  </si>
  <si>
    <t>Auto 49</t>
  </si>
  <si>
    <t>VJ347V</t>
  </si>
  <si>
    <t>Auto 419</t>
  </si>
  <si>
    <t>VHK14J</t>
  </si>
  <si>
    <t>2179 kg</t>
  </si>
  <si>
    <t>1321 kg</t>
  </si>
  <si>
    <t>Auto 418</t>
  </si>
  <si>
    <t>VHK13J</t>
  </si>
  <si>
    <t>Auto 47</t>
  </si>
  <si>
    <t>VH396G</t>
  </si>
  <si>
    <t>1773 kg</t>
  </si>
  <si>
    <t>1027 kg</t>
  </si>
  <si>
    <t>Auto 417</t>
  </si>
  <si>
    <t>VGT49N</t>
  </si>
  <si>
    <t>Mercedes Sprinter</t>
  </si>
  <si>
    <t>2146 kg</t>
  </si>
  <si>
    <t>1354 kg</t>
  </si>
  <si>
    <t>Auto 416</t>
  </si>
  <si>
    <t>VDH54F</t>
  </si>
  <si>
    <t>Ford Transit Connect</t>
  </si>
  <si>
    <t>1688 kg</t>
  </si>
  <si>
    <t>592 kg</t>
  </si>
  <si>
    <t>Auto 43</t>
  </si>
  <si>
    <t>VD720P</t>
  </si>
  <si>
    <t>2390 kg</t>
  </si>
  <si>
    <t>1110 kg</t>
  </si>
  <si>
    <t>Auto 44</t>
  </si>
  <si>
    <t>VD128H</t>
  </si>
  <si>
    <t>VW Caddy</t>
  </si>
  <si>
    <t>1391 kg</t>
  </si>
  <si>
    <t>768 kg</t>
  </si>
  <si>
    <t>Auto 413</t>
  </si>
  <si>
    <t>V972RZ</t>
  </si>
  <si>
    <t>2356 kg</t>
  </si>
  <si>
    <t>844 kg</t>
  </si>
  <si>
    <t>Auto 409</t>
  </si>
  <si>
    <t>V971JX</t>
  </si>
  <si>
    <t>Piaggio Porter Maxxi</t>
  </si>
  <si>
    <t>1160 kg</t>
  </si>
  <si>
    <t>1040 kg</t>
  </si>
  <si>
    <t>Auto 414</t>
  </si>
  <si>
    <t>V838TN</t>
  </si>
  <si>
    <t>1590 kg</t>
  </si>
  <si>
    <t>630 kg</t>
  </si>
  <si>
    <t>Auto 408</t>
  </si>
  <si>
    <t>V734JP</t>
  </si>
  <si>
    <t>1481 kg</t>
  </si>
  <si>
    <t>660 kg</t>
  </si>
  <si>
    <t>Auto 406</t>
  </si>
  <si>
    <t>V643BN</t>
  </si>
  <si>
    <t>1523 kg</t>
  </si>
  <si>
    <t>654 kg</t>
  </si>
  <si>
    <t>Auto 410</t>
  </si>
  <si>
    <t>V055KF</t>
  </si>
  <si>
    <t>2342 kg</t>
  </si>
  <si>
    <t>1158 kg</t>
  </si>
  <si>
    <t>Auto 420</t>
  </si>
  <si>
    <t>K039PK</t>
  </si>
  <si>
    <t>Kia E-Niro</t>
  </si>
  <si>
    <t>1812 kg</t>
  </si>
  <si>
    <t>418 kg</t>
  </si>
  <si>
    <t>Auto 415</t>
  </si>
  <si>
    <t>G185JS</t>
  </si>
  <si>
    <t>Addax MT</t>
  </si>
  <si>
    <t>599 kg</t>
  </si>
  <si>
    <t>1599 kg</t>
  </si>
  <si>
    <t>Auto 57</t>
  </si>
  <si>
    <t>BZDV65</t>
  </si>
  <si>
    <t>Scania P 360 B</t>
  </si>
  <si>
    <t>13225 kg</t>
  </si>
  <si>
    <t>13775 kg</t>
  </si>
  <si>
    <t>Auto 58</t>
  </si>
  <si>
    <t>92BHN7</t>
  </si>
  <si>
    <t>Scania P370</t>
  </si>
  <si>
    <t>19025 kg</t>
  </si>
  <si>
    <t>16975 kg</t>
  </si>
  <si>
    <t>Auto 11</t>
  </si>
  <si>
    <t>89VHK4</t>
  </si>
  <si>
    <t>1365 kg</t>
  </si>
  <si>
    <t>700 kg</t>
  </si>
  <si>
    <t>Auto 67</t>
  </si>
  <si>
    <t>Gemeentelijke Reinigingsdienst II</t>
  </si>
  <si>
    <t>86BFJ7</t>
  </si>
  <si>
    <t>Daf LF 180</t>
  </si>
  <si>
    <t>8410 kg</t>
  </si>
  <si>
    <t>7590 kg</t>
  </si>
  <si>
    <t>Auto 68</t>
  </si>
  <si>
    <t>57BJR6</t>
  </si>
  <si>
    <t>Daf CF 330</t>
  </si>
  <si>
    <t>15400 kg</t>
  </si>
  <si>
    <t>12600 kg</t>
  </si>
  <si>
    <t>59A</t>
  </si>
  <si>
    <t>37WSJK</t>
  </si>
  <si>
    <t>3720 kg</t>
  </si>
  <si>
    <t>23280 kg</t>
  </si>
  <si>
    <t xml:space="preserve">  </t>
  </si>
  <si>
    <t>Auto 32</t>
  </si>
  <si>
    <t>33BRFX</t>
  </si>
  <si>
    <t>VW LT</t>
  </si>
  <si>
    <t>2380 kg</t>
  </si>
  <si>
    <t>1120 kg</t>
  </si>
  <si>
    <t>Auto 70</t>
  </si>
  <si>
    <t>17BLX9</t>
  </si>
  <si>
    <t>Daf CF 340</t>
  </si>
  <si>
    <t>15460 kg</t>
  </si>
  <si>
    <t>12540 kg</t>
  </si>
  <si>
    <t>Auto 69</t>
  </si>
  <si>
    <t>15BKX7</t>
  </si>
  <si>
    <t>15420 kg</t>
  </si>
  <si>
    <t>12580 kg</t>
  </si>
  <si>
    <t>Auto 59</t>
  </si>
  <si>
    <t>07BLS2</t>
  </si>
  <si>
    <t>Daf CF 410</t>
  </si>
  <si>
    <t>14413 kg</t>
  </si>
  <si>
    <t>13587 kg</t>
  </si>
  <si>
    <t>Auto 421</t>
  </si>
  <si>
    <t>06XKK5</t>
  </si>
  <si>
    <t>Toyota Verso</t>
  </si>
  <si>
    <t>1495 kg</t>
  </si>
  <si>
    <t>WA premie</t>
  </si>
  <si>
    <t>Casco Premie vast</t>
  </si>
  <si>
    <t>Casco premie %</t>
  </si>
  <si>
    <t>Totaal</t>
  </si>
  <si>
    <t>soort</t>
  </si>
  <si>
    <t>personenauto</t>
  </si>
  <si>
    <t>vrachtauto</t>
  </si>
  <si>
    <t>reinigingsvrachtauto</t>
  </si>
  <si>
    <t>aanhangwagen</t>
  </si>
  <si>
    <t>bestelauto</t>
  </si>
  <si>
    <t>bestand medio juni 2024, per ingangsdatum zullen er een aantal objecten gemuteerd kunnen zijn.</t>
  </si>
  <si>
    <t>Kolomlabels</t>
  </si>
  <si>
    <t>Eindtotaal</t>
  </si>
  <si>
    <t>Aantal van kenteken</t>
  </si>
  <si>
    <t>Som van WA premie</t>
  </si>
  <si>
    <t>Som van Casco Premie vast</t>
  </si>
  <si>
    <t>Som van Casco premie %</t>
  </si>
  <si>
    <t>Som van Totaal</t>
  </si>
  <si>
    <t>Waarden</t>
  </si>
  <si>
    <t>refresh de draaitabel na invoer voor totaal van de aanbieding ex 21 % assurantiebelasting</t>
  </si>
  <si>
    <t>alleen de geel gearceerde vellen invullen indien van toepassing</t>
  </si>
  <si>
    <t>indien geen premie in te vullen dan de waarde op 0 laten staan</t>
  </si>
  <si>
    <t>Bijlage 3 Prijsblad</t>
  </si>
  <si>
    <t>Alleen geel gearceerde cellen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</si>
</sst>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, Helvetica, sans-serif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4" fontId="0" fillId="0" borderId="0" xfId="0" applyNumberFormat="1" applyAlignment="1">
      <alignment horizontal="right"/>
    </xf>
    <xf numFmtId="0" fontId="0" fillId="0" borderId="1" xfId="0" applyBorder="1"/>
    <xf numFmtId="0" fontId="2" fillId="2" borderId="0" xfId="0" applyFont="1" applyFill="1" applyBorder="1" applyAlignment="1">
      <alignment horizontal="right" wrapText="1"/>
    </xf>
    <xf numFmtId="42" fontId="0" fillId="0" borderId="0" xfId="0" applyNumberFormat="1" applyAlignment="1">
      <alignment horizontal="right"/>
    </xf>
    <xf numFmtId="42" fontId="0" fillId="0" borderId="0" xfId="0" applyNumberFormat="1"/>
    <xf numFmtId="0" fontId="0" fillId="0" borderId="0" xfId="0" applyBorder="1"/>
    <xf numFmtId="0" fontId="1" fillId="0" borderId="0" xfId="0" applyFont="1"/>
    <xf numFmtId="0" fontId="0" fillId="0" borderId="0" xfId="0" applyProtection="1"/>
    <xf numFmtId="0" fontId="0" fillId="0" borderId="0" xfId="0" applyProtection="1">
      <protection locked="0"/>
    </xf>
    <xf numFmtId="0" fontId="0" fillId="0" borderId="0" xfId="0" pivotButton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NumberFormat="1" applyProtection="1">
      <protection locked="0"/>
    </xf>
    <xf numFmtId="44" fontId="0" fillId="3" borderId="0" xfId="0" applyNumberFormat="1" applyFill="1" applyProtection="1">
      <protection locked="0"/>
    </xf>
    <xf numFmtId="44" fontId="0" fillId="0" borderId="0" xfId="0" applyNumberFormat="1" applyProtection="1">
      <protection locked="0"/>
    </xf>
    <xf numFmtId="44" fontId="0" fillId="0" borderId="0" xfId="0" applyNumberFormat="1" applyAlignment="1" applyProtection="1">
      <alignment horizontal="left"/>
      <protection locked="0"/>
    </xf>
    <xf numFmtId="10" fontId="0" fillId="3" borderId="0" xfId="0" applyNumberFormat="1" applyFill="1" applyProtection="1">
      <protection locked="0"/>
    </xf>
    <xf numFmtId="44" fontId="1" fillId="0" borderId="0" xfId="0" applyNumberFormat="1" applyFont="1" applyAlignment="1" applyProtection="1">
      <alignment horizontal="left"/>
      <protection locked="0"/>
    </xf>
    <xf numFmtId="0" fontId="3" fillId="0" borderId="0" xfId="0" applyFont="1" applyProtection="1"/>
  </cellXfs>
  <cellStyles count="1">
    <cellStyle name="Standaard" xfId="0" builtinId="0"/>
  </cellStyles>
  <dxfs count="11"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protection locked="0"/>
    </dxf>
    <dxf>
      <numFmt numFmtId="34" formatCode="_ &quot;€&quot;\ * #,##0.00_ ;_ &quot;€&quot;\ * \-#,##0.00_ ;_ &quot;€&quot;\ * &quot;-&quot;??_ ;_ @_ "/>
    </dxf>
    <dxf>
      <numFmt numFmtId="34" formatCode="_ &quot;€&quot;\ * #,##0.00_ ;_ &quot;€&quot;\ * \-#,##0.00_ ;_ &quot;€&quot;\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x Mink" refreshedDate="45548.446564699072" createdVersion="8" refreshedVersion="8" minRefreshableVersion="3" recordCount="37" xr:uid="{16EA5984-5509-4D07-8B9A-A10D6D854C4E}">
  <cacheSource type="worksheet">
    <worksheetSource ref="A1:Q38" sheet="objecten"/>
  </cacheSource>
  <cacheFields count="17">
    <cacheField name="ref" numFmtId="0">
      <sharedItems/>
    </cacheField>
    <cacheField name="dienst" numFmtId="0">
      <sharedItems/>
    </cacheField>
    <cacheField name="kenteken" numFmtId="0">
      <sharedItems/>
    </cacheField>
    <cacheField name="merk" numFmtId="0">
      <sharedItems/>
    </cacheField>
    <cacheField name="Ledig:" numFmtId="0">
      <sharedItems/>
    </cacheField>
    <cacheField name="Laadvermogen:" numFmtId="0">
      <sharedItems/>
    </cacheField>
    <cacheField name="casco" numFmtId="42">
      <sharedItems containsSemiMixedTypes="0" containsString="0" containsNumber="1" containsInteger="1" minValue="0" maxValue="371575"/>
    </cacheField>
    <cacheField name="GVW" numFmtId="0">
      <sharedItems/>
    </cacheField>
    <cacheField name="soort" numFmtId="0">
      <sharedItems count="5">
        <s v="aanhangwagen"/>
        <s v="bestelauto"/>
        <s v="personenauto"/>
        <s v="reinigingsvrachtauto"/>
        <s v="vrachtauto"/>
      </sharedItems>
    </cacheField>
    <cacheField name="Bouwjaar:" numFmtId="0">
      <sharedItems containsSemiMixedTypes="0" containsString="0" containsNumber="1" containsInteger="1" minValue="1992" maxValue="2024"/>
    </cacheField>
    <cacheField name="Verzekering" numFmtId="0">
      <sharedItems/>
    </cacheField>
    <cacheField name="trede" numFmtId="0">
      <sharedItems containsBlank="1" containsMixedTypes="1" containsNumber="1" containsInteger="1" minValue="1" maxValue="20"/>
    </cacheField>
    <cacheField name="svj" numFmtId="0">
      <sharedItems containsString="0" containsBlank="1" containsNumber="1" containsInteger="1" minValue="-5" maxValue="21"/>
    </cacheField>
    <cacheField name="WA premie" numFmtId="44">
      <sharedItems containsSemiMixedTypes="0" containsString="0" containsNumber="1" containsInteger="1" minValue="0" maxValue="0"/>
    </cacheField>
    <cacheField name="Casco Premie vast" numFmtId="44">
      <sharedItems containsSemiMixedTypes="0" containsString="0" containsNumber="1" containsInteger="1" minValue="0" maxValue="0"/>
    </cacheField>
    <cacheField name="Casco premie %" numFmtId="44">
      <sharedItems containsSemiMixedTypes="0" containsString="0" containsNumber="1" containsInteger="1" minValue="0" maxValue="0"/>
    </cacheField>
    <cacheField name="Totaal" numFmtId="44">
      <sharedItems containsSemiMixedTypes="0" containsString="0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s v="59A"/>
    <s v="Gemeentelijke Reinigingsdienst"/>
    <s v="37WSJK"/>
    <s v="Aanhangwagen G.S"/>
    <s v="3720 kg"/>
    <s v="23280 kg"/>
    <n v="45500"/>
    <s v=" &gt; 3500"/>
    <x v="0"/>
    <n v="2018"/>
    <s v="casco"/>
    <s v="  "/>
    <m/>
    <n v="0"/>
    <n v="0"/>
    <n v="0"/>
    <n v="0"/>
  </r>
  <r>
    <s v="56A"/>
    <s v="Gemeentelijke Reinigingsdienst"/>
    <s v="WJ69BV"/>
    <s v="Aanhangwagen G.S"/>
    <s v="3940 kg"/>
    <s v="16060 kg"/>
    <n v="0"/>
    <s v=" &gt; 3500"/>
    <x v="0"/>
    <n v="1992"/>
    <s v="W.A"/>
    <m/>
    <m/>
    <n v="0"/>
    <n v="0"/>
    <n v="0"/>
    <n v="0"/>
  </r>
  <r>
    <s v="Auto 410"/>
    <s v="Facilitair bedrijf"/>
    <s v="V055KF"/>
    <s v="VW Crafter"/>
    <s v="2342 kg"/>
    <s v="1158 kg"/>
    <n v="58611"/>
    <s v=" &lt; 3500"/>
    <x v="1"/>
    <n v="2017"/>
    <s v="All-Risk"/>
    <n v="19"/>
    <n v="13"/>
    <n v="0"/>
    <n v="0"/>
    <n v="0"/>
    <n v="0"/>
  </r>
  <r>
    <s v="Auto 406"/>
    <s v="Gemeentewerken"/>
    <s v="V643BN"/>
    <s v="VW Caddy"/>
    <s v="1523 kg"/>
    <s v="654 kg"/>
    <n v="27530"/>
    <s v=" &lt; 3500"/>
    <x v="1"/>
    <n v="2016"/>
    <s v="All-Risk"/>
    <n v="20"/>
    <n v="21"/>
    <n v="0"/>
    <n v="0"/>
    <n v="0"/>
    <n v="0"/>
  </r>
  <r>
    <s v="Auto 408"/>
    <s v="Facilitair bedrijf"/>
    <s v="V734JP"/>
    <s v="VW Caddy"/>
    <s v="1481 kg"/>
    <s v="660 kg"/>
    <n v="33560"/>
    <s v=" &lt; 3500"/>
    <x v="1"/>
    <n v="2017"/>
    <s v="All-Risk"/>
    <n v="13"/>
    <n v="7"/>
    <n v="0"/>
    <n v="0"/>
    <n v="0"/>
    <n v="0"/>
  </r>
  <r>
    <s v="Auto 414"/>
    <s v="Facilitair bedrijf"/>
    <s v="V838TN"/>
    <s v="Nissan e-NV200"/>
    <s v="1590 kg"/>
    <s v="630 kg"/>
    <n v="45120"/>
    <s v=" &lt; 3500"/>
    <x v="1"/>
    <n v="2018"/>
    <s v="All-Risk"/>
    <n v="20"/>
    <n v="15"/>
    <n v="0"/>
    <n v="0"/>
    <n v="0"/>
    <n v="0"/>
  </r>
  <r>
    <s v="Auto 409"/>
    <s v="Gemeentewerken"/>
    <s v="V971JX"/>
    <s v="Piaggio Porter Maxxi"/>
    <s v="1160 kg"/>
    <s v="1040 kg"/>
    <n v="20644"/>
    <s v=" &lt; 3500"/>
    <x v="1"/>
    <n v="2017"/>
    <s v="All-Risk"/>
    <n v="12"/>
    <n v="6"/>
    <n v="0"/>
    <n v="0"/>
    <n v="0"/>
    <n v="0"/>
  </r>
  <r>
    <s v="Auto 413"/>
    <s v="Facilitair bedrijf"/>
    <s v="V972RZ"/>
    <s v="Mercedes Sprinter"/>
    <s v="2356 kg"/>
    <s v="844 kg"/>
    <n v="58988"/>
    <s v=" &lt; 3500"/>
    <x v="1"/>
    <n v="2018"/>
    <s v="All-Risk"/>
    <n v="10"/>
    <n v="5"/>
    <n v="0"/>
    <n v="0"/>
    <n v="0"/>
    <n v="0"/>
  </r>
  <r>
    <s v="Auto 416"/>
    <s v="Gemeentewerken"/>
    <s v="VDH54F"/>
    <s v="Ford Transit Connect"/>
    <s v="1688 kg"/>
    <s v="592 kg"/>
    <n v="33257"/>
    <s v=" &lt; 3500"/>
    <x v="1"/>
    <n v="2019"/>
    <s v="All-Risk"/>
    <n v="20"/>
    <n v="16"/>
    <n v="0"/>
    <n v="0"/>
    <n v="0"/>
    <n v="0"/>
  </r>
  <r>
    <s v="Auto 417"/>
    <s v="Facilitair bedrijf"/>
    <s v="VGT49N"/>
    <s v="Mercedes Sprinter"/>
    <s v="2146 kg"/>
    <s v="1354 kg"/>
    <n v="54875"/>
    <s v=" &lt; 3500"/>
    <x v="1"/>
    <n v="2020"/>
    <s v="All-Risk"/>
    <n v="20"/>
    <n v="15"/>
    <n v="0"/>
    <n v="0"/>
    <n v="0"/>
    <n v="0"/>
  </r>
  <r>
    <s v="Auto 418"/>
    <s v="Facilitair bedrijf"/>
    <s v="VHK13J"/>
    <s v="VW Crafter"/>
    <s v="2179 kg"/>
    <s v="1321 kg"/>
    <n v="64642"/>
    <s v=" &lt; 3500"/>
    <x v="1"/>
    <n v="2020"/>
    <s v="All-Risk"/>
    <n v="20"/>
    <n v="16"/>
    <n v="0"/>
    <n v="0"/>
    <n v="0"/>
    <n v="0"/>
  </r>
  <r>
    <s v="Auto 419"/>
    <s v="Facilitair bedrijf"/>
    <s v="VHK14J"/>
    <s v="VW Crafter"/>
    <s v="2179 kg"/>
    <s v="1321 kg"/>
    <n v="64642"/>
    <s v=" &lt; 3500"/>
    <x v="1"/>
    <n v="2020"/>
    <s v="All-Risk"/>
    <n v="13"/>
    <n v="7"/>
    <n v="0"/>
    <n v="0"/>
    <n v="0"/>
    <n v="0"/>
  </r>
  <r>
    <s v="Auto 404"/>
    <s v="Facilitair bedrijf"/>
    <s v="VR384K"/>
    <s v="Nissan e-NV200"/>
    <s v="1555 kg"/>
    <s v="695 kg"/>
    <n v="39942"/>
    <s v=" &lt; 3500"/>
    <x v="1"/>
    <n v="2015"/>
    <s v="All-Risk"/>
    <n v="14"/>
    <n v="8"/>
    <n v="0"/>
    <n v="0"/>
    <n v="0"/>
    <n v="0"/>
  </r>
  <r>
    <s v="Auto 405"/>
    <s v="Gemeentewerken"/>
    <s v="VR385K"/>
    <s v="Nissan e-NV200"/>
    <s v="1555 kg"/>
    <s v="695 kg"/>
    <n v="39942"/>
    <s v=" &lt; 3500"/>
    <x v="1"/>
    <n v="2015"/>
    <s v="All-Risk"/>
    <n v="2"/>
    <n v="-4"/>
    <n v="0"/>
    <n v="0"/>
    <n v="0"/>
    <n v="0"/>
  </r>
  <r>
    <s v="Auto 422"/>
    <s v="Facilitair bedrijf"/>
    <s v="VVZ20S"/>
    <s v="Toyota Proace"/>
    <s v="2100 kg"/>
    <s v="925 kg"/>
    <n v="61710"/>
    <s v=" &lt; 3500"/>
    <x v="1"/>
    <n v="2023"/>
    <s v="All-Risk"/>
    <n v="6"/>
    <n v="0"/>
    <n v="0"/>
    <n v="0"/>
    <n v="0"/>
    <n v="0"/>
  </r>
  <r>
    <s v="Auto 423"/>
    <s v="Facilitair bedrijf"/>
    <s v="VVZ21S"/>
    <s v="Toyota Proace"/>
    <s v="2100 kg"/>
    <s v="925 kg"/>
    <n v="61710"/>
    <s v=" &lt; 3500"/>
    <x v="1"/>
    <n v="2023"/>
    <s v="All-Risk"/>
    <n v="6"/>
    <n v="0"/>
    <n v="0"/>
    <n v="0"/>
    <n v="0"/>
    <n v="0"/>
  </r>
  <r>
    <s v="Auto 425"/>
    <s v="Gemeentelijke Reinigingsdienst"/>
    <s v="VZN09Z"/>
    <s v="VW Crafter"/>
    <s v="2486 kg"/>
    <s v="1014 kg"/>
    <n v="76759"/>
    <s v=" &lt; 3500"/>
    <x v="1"/>
    <n v="2024"/>
    <s v="All-Risk"/>
    <n v="6"/>
    <n v="0"/>
    <n v="0"/>
    <n v="0"/>
    <n v="0"/>
    <n v="0"/>
  </r>
  <r>
    <s v="Auto 424"/>
    <s v="Gemeentelijke Reinigingsdienst"/>
    <s v="VZT88V"/>
    <s v="VW Crafter"/>
    <s v="2486 kg"/>
    <s v="1014 kg"/>
    <n v="76759"/>
    <s v=" &lt; 3500"/>
    <x v="1"/>
    <n v="2024"/>
    <s v="All-Risk"/>
    <n v="6"/>
    <n v="0"/>
    <n v="0"/>
    <n v="0"/>
    <n v="0"/>
    <n v="0"/>
  </r>
  <r>
    <s v="Auto 32"/>
    <s v="Facilitair bedrijf"/>
    <s v="33BRFX"/>
    <s v="VW LT"/>
    <s v="2380 kg"/>
    <s v="1120 kg"/>
    <n v="0"/>
    <s v=" &lt; 3500"/>
    <x v="1"/>
    <n v="2004"/>
    <s v="W.A"/>
    <n v="10"/>
    <n v="2"/>
    <n v="0"/>
    <n v="0"/>
    <n v="0"/>
    <n v="0"/>
  </r>
  <r>
    <s v="Auto 11"/>
    <s v="Gemeentelijke Reinigingsdienst"/>
    <s v="89VHK4"/>
    <s v="VW Caddy"/>
    <s v="1365 kg"/>
    <s v="700 kg"/>
    <n v="0"/>
    <s v=" &lt; 3500"/>
    <x v="1"/>
    <n v="2007"/>
    <s v="W.A"/>
    <n v="17"/>
    <n v="11"/>
    <n v="0"/>
    <n v="0"/>
    <n v="0"/>
    <n v="0"/>
  </r>
  <r>
    <s v="Auto 44"/>
    <s v="Facilitair bedrijf"/>
    <s v="VD128H"/>
    <s v="VW Caddy"/>
    <s v="1391 kg"/>
    <s v="768 kg"/>
    <n v="0"/>
    <s v=" &lt; 3500"/>
    <x v="1"/>
    <n v="2013"/>
    <s v="W.A"/>
    <n v="16"/>
    <n v="11"/>
    <n v="0"/>
    <n v="0"/>
    <n v="0"/>
    <n v="0"/>
  </r>
  <r>
    <s v="Auto 43"/>
    <s v="Gemeentelijke Reinigingsdienst"/>
    <s v="VD720P"/>
    <s v="VW Crafter"/>
    <s v="2390 kg"/>
    <s v="1110 kg"/>
    <n v="0"/>
    <s v=" &lt; 3500"/>
    <x v="1"/>
    <n v="2013"/>
    <s v="W.A"/>
    <n v="11"/>
    <n v="4"/>
    <n v="0"/>
    <n v="0"/>
    <n v="0"/>
    <n v="0"/>
  </r>
  <r>
    <s v="Auto 47"/>
    <s v="Facilitair bedrijf"/>
    <s v="VH396G"/>
    <s v="VW Transporter"/>
    <s v="1773 kg"/>
    <s v="1027 kg"/>
    <n v="0"/>
    <s v=" &lt; 3500"/>
    <x v="1"/>
    <n v="2014"/>
    <s v="W.A"/>
    <n v="9"/>
    <n v="3"/>
    <n v="0"/>
    <n v="0"/>
    <n v="0"/>
    <n v="0"/>
  </r>
  <r>
    <s v="Auto 49"/>
    <s v="Gemeentewerken"/>
    <s v="VJ347V"/>
    <s v="VW Transporter"/>
    <s v="1891 kg"/>
    <s v="909 kg"/>
    <n v="0"/>
    <s v=" &lt; 3500"/>
    <x v="1"/>
    <n v="2014"/>
    <s v="W.A"/>
    <n v="20"/>
    <n v="13"/>
    <n v="0"/>
    <n v="0"/>
    <n v="0"/>
    <n v="0"/>
  </r>
  <r>
    <s v="Auto 50"/>
    <s v="Gemeentewerken"/>
    <s v="VJ348V"/>
    <s v="VW Transporter"/>
    <s v="1891 kg"/>
    <s v="909 kg"/>
    <n v="0"/>
    <s v=" &lt; 3500"/>
    <x v="1"/>
    <n v="2014"/>
    <s v="W.A"/>
    <m/>
    <m/>
    <n v="0"/>
    <n v="0"/>
    <n v="0"/>
    <n v="0"/>
  </r>
  <r>
    <s v="Auto 48"/>
    <s v="Gemeentewerken"/>
    <s v="VJ349V"/>
    <s v="VW Transporter"/>
    <s v="1891 kg"/>
    <s v="909 kg"/>
    <n v="0"/>
    <s v=" &lt; 3500"/>
    <x v="1"/>
    <n v="2014"/>
    <s v="W.A"/>
    <n v="9"/>
    <n v="3"/>
    <n v="0"/>
    <n v="0"/>
    <n v="0"/>
    <n v="0"/>
  </r>
  <r>
    <s v="Auto 401"/>
    <s v="Gemeentewerken"/>
    <s v="VK349D"/>
    <s v="Ford Transit Custom"/>
    <s v="2016 kg"/>
    <s v="884 kg"/>
    <n v="0"/>
    <s v=" &lt; 3500"/>
    <x v="1"/>
    <n v="2014"/>
    <s v="W.A"/>
    <n v="11"/>
    <n v="6"/>
    <n v="0"/>
    <n v="0"/>
    <n v="0"/>
    <n v="0"/>
  </r>
  <r>
    <s v="Auto 415"/>
    <s v="Gemeentewerken"/>
    <s v="G185JS"/>
    <s v="Addax MT"/>
    <s v="599 kg"/>
    <s v="1599 kg"/>
    <n v="45897"/>
    <s v=" &lt; 3500"/>
    <x v="2"/>
    <n v="2019"/>
    <s v="All-Risk"/>
    <n v="10"/>
    <n v="4"/>
    <n v="0"/>
    <n v="0"/>
    <n v="0"/>
    <n v="0"/>
  </r>
  <r>
    <s v="Auto 420"/>
    <s v="Facilitair bedrijf"/>
    <s v="K039PK"/>
    <s v="Kia E-Niro"/>
    <s v="1812 kg"/>
    <s v="418 kg"/>
    <n v="56605"/>
    <s v=" &lt; 3500"/>
    <x v="2"/>
    <n v="2021"/>
    <s v="All-Risk"/>
    <n v="9"/>
    <n v="3"/>
    <n v="0"/>
    <n v="0"/>
    <n v="0"/>
    <n v="0"/>
  </r>
  <r>
    <s v="Auto 421"/>
    <s v="Facilitair bedrijf"/>
    <s v="06XKK5"/>
    <s v="Toyota Verso"/>
    <s v="1495 kg"/>
    <s v="630 kg"/>
    <n v="0"/>
    <s v=" &lt; 3500"/>
    <x v="2"/>
    <n v="2012"/>
    <s v="W.A"/>
    <n v="8"/>
    <n v="2"/>
    <n v="0"/>
    <n v="0"/>
    <n v="0"/>
    <n v="0"/>
  </r>
  <r>
    <s v="Auto 59"/>
    <s v="Gemeentelijke Reinigingsdienst"/>
    <s v="07BLS2"/>
    <s v="Daf CF 410"/>
    <s v="14413 kg"/>
    <s v="13587 kg"/>
    <n v="262885"/>
    <s v=" &gt; 3500"/>
    <x v="3"/>
    <n v="2018"/>
    <s v="All-Risk"/>
    <n v="18"/>
    <n v="12"/>
    <n v="0"/>
    <n v="0"/>
    <n v="0"/>
    <n v="0"/>
  </r>
  <r>
    <s v="Auto 69"/>
    <s v="Gemeentelijke Reinigingsdienst"/>
    <s v="15BKX7"/>
    <s v="Daf CF 340"/>
    <s v="15420 kg"/>
    <s v="12580 kg"/>
    <n v="303188"/>
    <s v=" &gt; 3500"/>
    <x v="3"/>
    <n v="2018"/>
    <s v="All-Risk"/>
    <n v="14"/>
    <n v="8"/>
    <n v="0"/>
    <n v="0"/>
    <n v="0"/>
    <n v="0"/>
  </r>
  <r>
    <s v="Auto 70"/>
    <s v="Gemeentelijke Reinigingsdienst"/>
    <s v="17BLX9"/>
    <s v="Daf CF 340"/>
    <s v="15460 kg"/>
    <s v="12540 kg"/>
    <n v="320000"/>
    <s v=" &gt; 3500"/>
    <x v="3"/>
    <n v="2019"/>
    <s v="All-Risk"/>
    <n v="5"/>
    <n v="-1"/>
    <n v="0"/>
    <n v="0"/>
    <n v="0"/>
    <n v="0"/>
  </r>
  <r>
    <s v="Auto 68"/>
    <s v="Gemeentelijke Reinigingsdienst"/>
    <s v="57BJR6"/>
    <s v="Daf CF 330"/>
    <s v="15400 kg"/>
    <s v="12600 kg"/>
    <n v="300319"/>
    <s v=" &gt; 3500"/>
    <x v="3"/>
    <n v="2017"/>
    <s v="All-Risk"/>
    <n v="16"/>
    <n v="10"/>
    <n v="0"/>
    <n v="0"/>
    <n v="0"/>
    <n v="0"/>
  </r>
  <r>
    <s v="Auto 58"/>
    <s v="Gemeentelijke Reinigingsdienst"/>
    <s v="92BHN7"/>
    <s v="Scania P370"/>
    <s v="19025 kg"/>
    <s v="16975 kg"/>
    <n v="371575"/>
    <s v=" &gt; 3500"/>
    <x v="3"/>
    <n v="2016"/>
    <s v="All-Risk"/>
    <n v="1"/>
    <n v="-5"/>
    <n v="0"/>
    <n v="0"/>
    <n v="0"/>
    <n v="0"/>
  </r>
  <r>
    <s v="Auto 67"/>
    <s v="Gemeentelijke Reinigingsdienst II"/>
    <s v="86BFJ7"/>
    <s v="Daf LF 180"/>
    <s v="8410 kg"/>
    <s v="7590 kg"/>
    <n v="0"/>
    <s v=" &gt; 3500"/>
    <x v="3"/>
    <n v="2014"/>
    <s v="W.A"/>
    <n v="20"/>
    <n v="16"/>
    <n v="0"/>
    <n v="0"/>
    <n v="0"/>
    <n v="0"/>
  </r>
  <r>
    <s v="Auto 57"/>
    <s v="Facilitair bedrijf"/>
    <s v="BZDV65"/>
    <s v="Scania P 360 B"/>
    <s v="13225 kg"/>
    <s v="13775 kg"/>
    <n v="0"/>
    <s v=" &gt; 3500"/>
    <x v="4"/>
    <n v="2011"/>
    <s v="W.A"/>
    <n v="8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4EF8AB-4362-473D-BCE0-EB0EF9AC5787}" name="Draaitabel1" cacheId="1" dataOnRows="1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F1:L7" firstHeaderRow="1" firstDataRow="2" firstDataCol="1"/>
  <pivotFields count="17">
    <pivotField showAll="0"/>
    <pivotField showAll="0"/>
    <pivotField dataField="1" showAll="0"/>
    <pivotField showAll="0"/>
    <pivotField showAll="0"/>
    <pivotField showAll="0"/>
    <pivotField numFmtId="42" showAll="0"/>
    <pivotField showAll="0"/>
    <pivotField axis="axisCol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showAll="0"/>
    <pivotField showAll="0"/>
    <pivotField dataField="1" numFmtId="44" showAll="0"/>
    <pivotField dataField="1" numFmtId="44" showAll="0"/>
    <pivotField dataField="1" numFmtId="44" showAll="0"/>
    <pivotField dataField="1" numFmtId="44" showAll="0"/>
  </pivotFields>
  <rowFields count="1">
    <field x="-2"/>
  </rowFields>
  <rowItems count="5">
    <i>
      <x/>
    </i>
    <i i="1">
      <x v="1"/>
    </i>
    <i i="2">
      <x v="2"/>
    </i>
    <i i="3">
      <x v="3"/>
    </i>
    <i i="4">
      <x v="4"/>
    </i>
  </rowItems>
  <colFields count="1">
    <field x="8"/>
  </colFields>
  <colItems count="6">
    <i>
      <x/>
    </i>
    <i>
      <x v="1"/>
    </i>
    <i>
      <x v="2"/>
    </i>
    <i>
      <x v="3"/>
    </i>
    <i>
      <x v="4"/>
    </i>
    <i t="grand">
      <x/>
    </i>
  </colItems>
  <dataFields count="5">
    <dataField name="Aantal van kenteken" fld="2" subtotal="count" baseField="0" baseItem="0"/>
    <dataField name="Som van WA premie" fld="13" baseField="8" baseItem="0" numFmtId="44"/>
    <dataField name="Som van Casco Premie vast" fld="14" baseField="0" baseItem="0" numFmtId="44"/>
    <dataField name="Som van Casco premie %" fld="15" baseField="0" baseItem="0" numFmtId="44"/>
    <dataField name="Som van Totaal" fld="16" baseField="0" baseItem="0" numFmtId="44"/>
  </dataFields>
  <formats count="11">
    <format dxfId="10">
      <pivotArea outline="0" collapsedLevelsAreSubtotals="1" fieldPosition="0">
        <references count="1">
          <reference field="4294967294" count="3" selected="0">
            <x v="2"/>
            <x v="3"/>
            <x v="4"/>
          </reference>
        </references>
      </pivotArea>
    </format>
    <format dxfId="9">
      <pivotArea dataOnly="0" labelOnly="1" outline="0" fieldPosition="0">
        <references count="1">
          <reference field="4294967294" count="3">
            <x v="2"/>
            <x v="3"/>
            <x v="4"/>
          </reference>
        </references>
      </pivotArea>
    </format>
    <format dxfId="8">
      <pivotArea type="all" dataOnly="0" outline="0" fieldPosition="0"/>
    </format>
    <format dxfId="7">
      <pivotArea outline="0" collapsedLevelsAreSubtotals="1" fieldPosition="0"/>
    </format>
    <format dxfId="6">
      <pivotArea type="origin" dataOnly="0" labelOnly="1" outline="0" fieldPosition="0"/>
    </format>
    <format dxfId="5">
      <pivotArea field="8" type="button" dataOnly="0" labelOnly="1" outline="0" axis="axisCol" fieldPosition="0"/>
    </format>
    <format dxfId="4">
      <pivotArea type="topRight" dataOnly="0" labelOnly="1" outline="0" fieldPosition="0"/>
    </format>
    <format dxfId="3">
      <pivotArea field="-2" type="button" dataOnly="0" labelOnly="1" outline="0" axis="axisRow" fieldPosition="0"/>
    </format>
    <format dxfId="2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">
      <pivotArea dataOnly="0" labelOnly="1" fieldPosition="0">
        <references count="1">
          <reference field="8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04C2E-C5F9-451B-89CC-0F541F81FF6C}">
  <dimension ref="A1:L31"/>
  <sheetViews>
    <sheetView tabSelected="1" workbookViewId="0">
      <selection activeCell="M5" sqref="M5"/>
    </sheetView>
  </sheetViews>
  <sheetFormatPr defaultRowHeight="14.4"/>
  <cols>
    <col min="1" max="1" width="78.88671875" style="12" bestFit="1" customWidth="1"/>
    <col min="2" max="4" width="8.88671875" style="12"/>
    <col min="5" max="5" width="0" style="12" hidden="1" customWidth="1"/>
    <col min="6" max="6" width="24.33203125" style="12" hidden="1" customWidth="1"/>
    <col min="7" max="7" width="14" style="12" hidden="1" customWidth="1"/>
    <col min="8" max="8" width="9.88671875" style="12" hidden="1" customWidth="1"/>
    <col min="9" max="9" width="12.77734375" style="12" hidden="1" customWidth="1"/>
    <col min="10" max="10" width="18.44140625" style="12" hidden="1" customWidth="1"/>
    <col min="11" max="11" width="10.21875" style="12" hidden="1" customWidth="1"/>
    <col min="12" max="12" width="9.5546875" style="12" hidden="1" customWidth="1"/>
    <col min="13" max="30" width="25.109375" style="12" bestFit="1" customWidth="1"/>
    <col min="31" max="31" width="24.33203125" style="12" bestFit="1" customWidth="1"/>
    <col min="32" max="32" width="24.109375" style="12" bestFit="1" customWidth="1"/>
    <col min="33" max="33" width="30.109375" style="12" bestFit="1" customWidth="1"/>
    <col min="34" max="34" width="28" style="12" bestFit="1" customWidth="1"/>
    <col min="35" max="35" width="19.88671875" style="12" bestFit="1" customWidth="1"/>
    <col min="36" max="16384" width="8.88671875" style="12"/>
  </cols>
  <sheetData>
    <row r="1" spans="1:12" ht="15.6">
      <c r="A1" s="21" t="s">
        <v>212</v>
      </c>
      <c r="B1" s="11"/>
      <c r="G1" s="13" t="s">
        <v>201</v>
      </c>
    </row>
    <row r="2" spans="1:12" ht="15.6">
      <c r="A2" s="21" t="s">
        <v>213</v>
      </c>
      <c r="B2" s="11"/>
      <c r="F2" s="13" t="s">
        <v>208</v>
      </c>
      <c r="G2" s="12" t="s">
        <v>198</v>
      </c>
      <c r="H2" s="12" t="s">
        <v>199</v>
      </c>
      <c r="I2" s="12" t="s">
        <v>195</v>
      </c>
      <c r="J2" s="12" t="s">
        <v>197</v>
      </c>
      <c r="K2" s="12" t="s">
        <v>196</v>
      </c>
      <c r="L2" s="12" t="s">
        <v>202</v>
      </c>
    </row>
    <row r="3" spans="1:12">
      <c r="A3" s="11"/>
      <c r="B3" s="11"/>
      <c r="F3" s="14" t="s">
        <v>203</v>
      </c>
      <c r="G3" s="15">
        <v>2</v>
      </c>
      <c r="H3" s="15">
        <v>25</v>
      </c>
      <c r="I3" s="15">
        <v>3</v>
      </c>
      <c r="J3" s="15">
        <v>6</v>
      </c>
      <c r="K3" s="15">
        <v>1</v>
      </c>
      <c r="L3" s="15">
        <v>37</v>
      </c>
    </row>
    <row r="4" spans="1:12">
      <c r="A4" s="11" t="s">
        <v>0</v>
      </c>
      <c r="B4" s="11"/>
      <c r="C4" s="16">
        <v>0</v>
      </c>
      <c r="F4" s="14" t="s">
        <v>204</v>
      </c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</row>
    <row r="5" spans="1:12">
      <c r="A5" s="11" t="s">
        <v>1</v>
      </c>
      <c r="B5" s="11"/>
      <c r="C5" s="16">
        <v>0</v>
      </c>
      <c r="F5" s="18" t="s">
        <v>205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</row>
    <row r="6" spans="1:12">
      <c r="A6" s="11" t="s">
        <v>2</v>
      </c>
      <c r="B6" s="11"/>
      <c r="C6" s="19">
        <v>0</v>
      </c>
      <c r="F6" s="18" t="s">
        <v>206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</row>
    <row r="7" spans="1:12">
      <c r="A7" s="11"/>
      <c r="B7" s="11"/>
      <c r="F7" s="18" t="s">
        <v>207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</row>
    <row r="8" spans="1:12">
      <c r="A8" s="11"/>
      <c r="B8" s="11"/>
    </row>
    <row r="9" spans="1:12">
      <c r="A9" s="11" t="s">
        <v>3</v>
      </c>
      <c r="B9" s="11"/>
      <c r="C9" s="16">
        <v>0</v>
      </c>
      <c r="F9" s="20" t="s">
        <v>209</v>
      </c>
    </row>
    <row r="10" spans="1:12">
      <c r="A10" s="11" t="s">
        <v>4</v>
      </c>
      <c r="B10" s="11"/>
      <c r="C10" s="16">
        <v>0</v>
      </c>
    </row>
    <row r="11" spans="1:12">
      <c r="A11" s="11" t="s">
        <v>5</v>
      </c>
      <c r="B11" s="11"/>
      <c r="C11" s="19">
        <v>0</v>
      </c>
    </row>
    <row r="12" spans="1:12">
      <c r="A12" s="11"/>
      <c r="B12" s="11"/>
    </row>
    <row r="13" spans="1:12">
      <c r="A13" s="11"/>
      <c r="B13" s="11"/>
    </row>
    <row r="14" spans="1:12">
      <c r="A14" s="11" t="s">
        <v>6</v>
      </c>
      <c r="B14" s="11"/>
      <c r="C14" s="16">
        <v>0</v>
      </c>
    </row>
    <row r="15" spans="1:12">
      <c r="A15" s="11" t="s">
        <v>7</v>
      </c>
      <c r="B15" s="11"/>
      <c r="C15" s="16">
        <v>0</v>
      </c>
    </row>
    <row r="16" spans="1:12">
      <c r="A16" s="11" t="s">
        <v>8</v>
      </c>
      <c r="B16" s="11"/>
      <c r="C16" s="19">
        <v>0</v>
      </c>
    </row>
    <row r="17" spans="1:3">
      <c r="A17" s="11"/>
      <c r="B17" s="11"/>
    </row>
    <row r="18" spans="1:3">
      <c r="A18" s="11"/>
      <c r="B18" s="11"/>
    </row>
    <row r="19" spans="1:3">
      <c r="A19" s="11" t="s">
        <v>9</v>
      </c>
      <c r="B19" s="11"/>
      <c r="C19" s="16">
        <v>0</v>
      </c>
    </row>
    <row r="20" spans="1:3">
      <c r="A20" s="11" t="s">
        <v>10</v>
      </c>
      <c r="B20" s="11"/>
      <c r="C20" s="16">
        <v>0</v>
      </c>
    </row>
    <row r="21" spans="1:3">
      <c r="A21" s="11" t="s">
        <v>11</v>
      </c>
      <c r="B21" s="11"/>
      <c r="C21" s="19">
        <v>0</v>
      </c>
    </row>
    <row r="22" spans="1:3">
      <c r="A22" s="11"/>
      <c r="B22" s="11"/>
    </row>
    <row r="23" spans="1:3">
      <c r="A23" s="11"/>
      <c r="B23" s="11"/>
    </row>
    <row r="24" spans="1:3">
      <c r="A24" s="11" t="s">
        <v>12</v>
      </c>
      <c r="B24" s="11"/>
      <c r="C24" s="16">
        <v>0</v>
      </c>
    </row>
    <row r="25" spans="1:3">
      <c r="A25" s="11" t="s">
        <v>13</v>
      </c>
      <c r="B25" s="11"/>
      <c r="C25" s="19">
        <v>0</v>
      </c>
    </row>
    <row r="26" spans="1:3">
      <c r="A26" s="11"/>
      <c r="B26" s="11"/>
    </row>
    <row r="27" spans="1:3">
      <c r="A27" s="11"/>
      <c r="B27" s="11"/>
    </row>
    <row r="28" spans="1:3">
      <c r="A28" s="11" t="s">
        <v>210</v>
      </c>
      <c r="B28" s="11"/>
    </row>
    <row r="29" spans="1:3">
      <c r="A29" s="11" t="s">
        <v>211</v>
      </c>
      <c r="B29" s="11"/>
    </row>
    <row r="30" spans="1:3">
      <c r="A30" s="11"/>
      <c r="B30" s="11"/>
    </row>
    <row r="31" spans="1:3">
      <c r="A31" s="11"/>
      <c r="B31" s="11"/>
    </row>
  </sheetData>
  <sheetProtection algorithmName="SHA-512" hashValue="15X4Hgdgt1VsYVbFLsOdtBRFqD5D7d4JhhFsHPfNA01K+T/eD+gStor6C74aihQ4lf0F4vSD+7B09kVkGWzFuw==" saltValue="FPf/HNeEyPOYNbtahE9GQ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B4FF-291E-4726-A4EC-5A7B4AC08CDD}">
  <dimension ref="A1:Q41"/>
  <sheetViews>
    <sheetView workbookViewId="0">
      <selection activeCell="J12" sqref="J12"/>
    </sheetView>
  </sheetViews>
  <sheetFormatPr defaultRowHeight="14.4"/>
  <cols>
    <col min="1" max="1" width="8.33203125" bestFit="1" customWidth="1"/>
    <col min="2" max="2" width="28" bestFit="1" customWidth="1"/>
    <col min="4" max="4" width="18.109375" bestFit="1" customWidth="1"/>
    <col min="6" max="6" width="13.6640625" bestFit="1" customWidth="1"/>
    <col min="7" max="7" width="9.88671875" style="8" bestFit="1" customWidth="1"/>
    <col min="8" max="8" width="6.88671875" bestFit="1" customWidth="1"/>
    <col min="9" max="9" width="17.6640625" bestFit="1" customWidth="1"/>
    <col min="10" max="10" width="9.33203125" bestFit="1" customWidth="1"/>
    <col min="11" max="11" width="10.44140625" bestFit="1" customWidth="1"/>
    <col min="13" max="13" width="3.109375" bestFit="1" customWidth="1"/>
    <col min="14" max="14" width="10" style="1" bestFit="1" customWidth="1"/>
    <col min="15" max="15" width="15.88671875" style="1" bestFit="1" customWidth="1"/>
    <col min="16" max="16" width="14" style="1" bestFit="1" customWidth="1"/>
    <col min="17" max="17" width="8.88671875" style="1"/>
  </cols>
  <sheetData>
    <row r="1" spans="1:17">
      <c r="A1" t="s">
        <v>14</v>
      </c>
      <c r="B1" t="s">
        <v>15</v>
      </c>
      <c r="C1" s="2" t="s">
        <v>16</v>
      </c>
      <c r="D1" t="s">
        <v>17</v>
      </c>
      <c r="E1" s="3" t="s">
        <v>18</v>
      </c>
      <c r="F1" s="3" t="s">
        <v>19</v>
      </c>
      <c r="G1" s="7" t="s">
        <v>20</v>
      </c>
      <c r="H1" s="3" t="s">
        <v>21</v>
      </c>
      <c r="I1" s="3" t="s">
        <v>194</v>
      </c>
      <c r="J1" t="s">
        <v>22</v>
      </c>
      <c r="K1" t="s">
        <v>23</v>
      </c>
      <c r="L1" s="3" t="s">
        <v>24</v>
      </c>
      <c r="M1" s="3" t="s">
        <v>25</v>
      </c>
      <c r="N1" s="4" t="s">
        <v>190</v>
      </c>
      <c r="O1" s="4" t="s">
        <v>191</v>
      </c>
      <c r="P1" s="4" t="s">
        <v>192</v>
      </c>
      <c r="Q1" s="4" t="s">
        <v>193</v>
      </c>
    </row>
    <row r="2" spans="1:17">
      <c r="A2" t="s">
        <v>162</v>
      </c>
      <c r="B2" t="s">
        <v>27</v>
      </c>
      <c r="C2" s="2" t="s">
        <v>163</v>
      </c>
      <c r="D2" t="s">
        <v>29</v>
      </c>
      <c r="E2" s="3" t="s">
        <v>164</v>
      </c>
      <c r="F2" s="3" t="s">
        <v>165</v>
      </c>
      <c r="G2" s="7">
        <v>45500</v>
      </c>
      <c r="H2" s="3" t="s">
        <v>32</v>
      </c>
      <c r="I2" s="3" t="s">
        <v>198</v>
      </c>
      <c r="J2">
        <v>2018</v>
      </c>
      <c r="K2" t="s">
        <v>20</v>
      </c>
      <c r="L2" t="s">
        <v>166</v>
      </c>
      <c r="N2" s="1">
        <v>0</v>
      </c>
      <c r="O2" s="1">
        <f>prijzenblad!$C$24</f>
        <v>0</v>
      </c>
      <c r="P2" s="1">
        <f>G2*prijzenblad!$C$25</f>
        <v>0</v>
      </c>
      <c r="Q2" s="1">
        <f t="shared" ref="Q2:Q38" si="0">SUM(N2:P2)</f>
        <v>0</v>
      </c>
    </row>
    <row r="3" spans="1:17">
      <c r="A3" t="s">
        <v>26</v>
      </c>
      <c r="B3" t="s">
        <v>27</v>
      </c>
      <c r="C3" s="2" t="s">
        <v>28</v>
      </c>
      <c r="D3" t="s">
        <v>29</v>
      </c>
      <c r="E3" s="3" t="s">
        <v>30</v>
      </c>
      <c r="F3" s="3" t="s">
        <v>31</v>
      </c>
      <c r="G3" s="7">
        <v>0</v>
      </c>
      <c r="H3" s="3" t="s">
        <v>32</v>
      </c>
      <c r="I3" s="3" t="s">
        <v>198</v>
      </c>
      <c r="J3">
        <v>1992</v>
      </c>
      <c r="K3" t="s">
        <v>33</v>
      </c>
      <c r="L3" s="5"/>
      <c r="M3" s="5"/>
      <c r="N3" s="1">
        <v>0</v>
      </c>
      <c r="O3" s="1">
        <v>0</v>
      </c>
      <c r="P3" s="1">
        <f>G3*prijzenblad!$C$25</f>
        <v>0</v>
      </c>
      <c r="Q3" s="1">
        <f t="shared" si="0"/>
        <v>0</v>
      </c>
    </row>
    <row r="4" spans="1:17">
      <c r="A4" t="s">
        <v>123</v>
      </c>
      <c r="B4" t="s">
        <v>44</v>
      </c>
      <c r="C4" s="2" t="s">
        <v>124</v>
      </c>
      <c r="D4" t="s">
        <v>36</v>
      </c>
      <c r="E4" s="3" t="s">
        <v>125</v>
      </c>
      <c r="F4" s="3" t="s">
        <v>126</v>
      </c>
      <c r="G4" s="7">
        <v>58611</v>
      </c>
      <c r="H4" s="3" t="s">
        <v>39</v>
      </c>
      <c r="I4" s="3" t="s">
        <v>199</v>
      </c>
      <c r="J4">
        <v>2017</v>
      </c>
      <c r="K4" t="s">
        <v>40</v>
      </c>
      <c r="L4" s="9">
        <v>19</v>
      </c>
      <c r="M4" s="9">
        <v>13</v>
      </c>
      <c r="N4" s="1">
        <f>prijzenblad!$C$9</f>
        <v>0</v>
      </c>
      <c r="O4" s="1">
        <f>prijzenblad!$C$10</f>
        <v>0</v>
      </c>
      <c r="P4" s="1">
        <f>G4*prijzenblad!$C$11</f>
        <v>0</v>
      </c>
      <c r="Q4" s="1">
        <f t="shared" si="0"/>
        <v>0</v>
      </c>
    </row>
    <row r="5" spans="1:17">
      <c r="A5" t="s">
        <v>119</v>
      </c>
      <c r="B5" t="s">
        <v>52</v>
      </c>
      <c r="C5" s="2" t="s">
        <v>120</v>
      </c>
      <c r="D5" t="s">
        <v>99</v>
      </c>
      <c r="E5" s="3" t="s">
        <v>121</v>
      </c>
      <c r="F5" s="3" t="s">
        <v>122</v>
      </c>
      <c r="G5" s="7">
        <v>27530</v>
      </c>
      <c r="H5" s="3" t="s">
        <v>39</v>
      </c>
      <c r="I5" s="3" t="s">
        <v>199</v>
      </c>
      <c r="J5">
        <v>2016</v>
      </c>
      <c r="K5" t="s">
        <v>40</v>
      </c>
      <c r="L5">
        <v>20</v>
      </c>
      <c r="M5">
        <v>21</v>
      </c>
      <c r="N5" s="1">
        <f>prijzenblad!$C$9</f>
        <v>0</v>
      </c>
      <c r="O5" s="1">
        <f>prijzenblad!$C$10</f>
        <v>0</v>
      </c>
      <c r="P5" s="1">
        <f>G5*prijzenblad!$C$11</f>
        <v>0</v>
      </c>
      <c r="Q5" s="1">
        <f t="shared" si="0"/>
        <v>0</v>
      </c>
    </row>
    <row r="6" spans="1:17">
      <c r="A6" t="s">
        <v>115</v>
      </c>
      <c r="B6" t="s">
        <v>44</v>
      </c>
      <c r="C6" s="2" t="s">
        <v>116</v>
      </c>
      <c r="D6" t="s">
        <v>99</v>
      </c>
      <c r="E6" s="3" t="s">
        <v>117</v>
      </c>
      <c r="F6" s="3" t="s">
        <v>118</v>
      </c>
      <c r="G6" s="7">
        <v>33560</v>
      </c>
      <c r="H6" s="3" t="s">
        <v>39</v>
      </c>
      <c r="I6" s="3" t="s">
        <v>199</v>
      </c>
      <c r="J6">
        <v>2017</v>
      </c>
      <c r="K6" t="s">
        <v>40</v>
      </c>
      <c r="L6">
        <v>13</v>
      </c>
      <c r="M6">
        <v>7</v>
      </c>
      <c r="N6" s="1">
        <f>prijzenblad!$C$9</f>
        <v>0</v>
      </c>
      <c r="O6" s="1">
        <f>prijzenblad!$C$10</f>
        <v>0</v>
      </c>
      <c r="P6" s="1">
        <f>G6*prijzenblad!$C$11</f>
        <v>0</v>
      </c>
      <c r="Q6" s="1">
        <f t="shared" si="0"/>
        <v>0</v>
      </c>
    </row>
    <row r="7" spans="1:17">
      <c r="A7" t="s">
        <v>111</v>
      </c>
      <c r="B7" t="s">
        <v>44</v>
      </c>
      <c r="C7" s="2" t="s">
        <v>112</v>
      </c>
      <c r="D7" t="s">
        <v>54</v>
      </c>
      <c r="E7" s="3" t="s">
        <v>113</v>
      </c>
      <c r="F7" s="3" t="s">
        <v>114</v>
      </c>
      <c r="G7" s="7">
        <v>45120</v>
      </c>
      <c r="H7" s="3" t="s">
        <v>39</v>
      </c>
      <c r="I7" s="3" t="s">
        <v>199</v>
      </c>
      <c r="J7">
        <v>2018</v>
      </c>
      <c r="K7" t="s">
        <v>40</v>
      </c>
      <c r="L7">
        <v>20</v>
      </c>
      <c r="M7">
        <v>15</v>
      </c>
      <c r="N7" s="1">
        <f>prijzenblad!$C$9</f>
        <v>0</v>
      </c>
      <c r="O7" s="1">
        <f>prijzenblad!$C$10</f>
        <v>0</v>
      </c>
      <c r="P7" s="1">
        <f>G7*prijzenblad!$C$11</f>
        <v>0</v>
      </c>
      <c r="Q7" s="1">
        <f t="shared" si="0"/>
        <v>0</v>
      </c>
    </row>
    <row r="8" spans="1:17">
      <c r="A8" t="s">
        <v>106</v>
      </c>
      <c r="B8" t="s">
        <v>52</v>
      </c>
      <c r="C8" s="2" t="s">
        <v>107</v>
      </c>
      <c r="D8" t="s">
        <v>108</v>
      </c>
      <c r="E8" s="3" t="s">
        <v>109</v>
      </c>
      <c r="F8" s="3" t="s">
        <v>110</v>
      </c>
      <c r="G8" s="7">
        <v>20644</v>
      </c>
      <c r="H8" s="3" t="s">
        <v>39</v>
      </c>
      <c r="I8" s="3" t="s">
        <v>199</v>
      </c>
      <c r="J8">
        <v>2017</v>
      </c>
      <c r="K8" t="s">
        <v>40</v>
      </c>
      <c r="L8">
        <v>12</v>
      </c>
      <c r="M8">
        <v>6</v>
      </c>
      <c r="N8" s="1">
        <f>prijzenblad!$C$9</f>
        <v>0</v>
      </c>
      <c r="O8" s="1">
        <f>prijzenblad!$C$10</f>
        <v>0</v>
      </c>
      <c r="P8" s="1">
        <f>G8*prijzenblad!$C$11</f>
        <v>0</v>
      </c>
      <c r="Q8" s="1">
        <f t="shared" si="0"/>
        <v>0</v>
      </c>
    </row>
    <row r="9" spans="1:17">
      <c r="A9" t="s">
        <v>102</v>
      </c>
      <c r="B9" t="s">
        <v>44</v>
      </c>
      <c r="C9" s="2" t="s">
        <v>103</v>
      </c>
      <c r="D9" t="s">
        <v>85</v>
      </c>
      <c r="E9" s="3" t="s">
        <v>104</v>
      </c>
      <c r="F9" s="3" t="s">
        <v>105</v>
      </c>
      <c r="G9" s="7">
        <v>58988</v>
      </c>
      <c r="H9" s="3" t="s">
        <v>39</v>
      </c>
      <c r="I9" s="3" t="s">
        <v>199</v>
      </c>
      <c r="J9">
        <v>2018</v>
      </c>
      <c r="K9" t="s">
        <v>40</v>
      </c>
      <c r="L9">
        <v>10</v>
      </c>
      <c r="M9">
        <v>5</v>
      </c>
      <c r="N9" s="1">
        <f>prijzenblad!$C$9</f>
        <v>0</v>
      </c>
      <c r="O9" s="1">
        <f>prijzenblad!$C$10</f>
        <v>0</v>
      </c>
      <c r="P9" s="1">
        <f>G9*prijzenblad!$C$11</f>
        <v>0</v>
      </c>
      <c r="Q9" s="1">
        <f t="shared" si="0"/>
        <v>0</v>
      </c>
    </row>
    <row r="10" spans="1:17">
      <c r="A10" t="s">
        <v>88</v>
      </c>
      <c r="B10" t="s">
        <v>52</v>
      </c>
      <c r="C10" s="2" t="s">
        <v>89</v>
      </c>
      <c r="D10" t="s">
        <v>90</v>
      </c>
      <c r="E10" s="3" t="s">
        <v>91</v>
      </c>
      <c r="F10" s="3" t="s">
        <v>92</v>
      </c>
      <c r="G10" s="7">
        <v>33257</v>
      </c>
      <c r="H10" s="3" t="s">
        <v>39</v>
      </c>
      <c r="I10" s="3" t="s">
        <v>199</v>
      </c>
      <c r="J10">
        <v>2019</v>
      </c>
      <c r="K10" t="s">
        <v>40</v>
      </c>
      <c r="L10">
        <v>20</v>
      </c>
      <c r="M10">
        <v>16</v>
      </c>
      <c r="N10" s="1">
        <f>prijzenblad!$C$9</f>
        <v>0</v>
      </c>
      <c r="O10" s="1">
        <f>prijzenblad!$C$10</f>
        <v>0</v>
      </c>
      <c r="P10" s="1">
        <f>G10*prijzenblad!$C$11</f>
        <v>0</v>
      </c>
      <c r="Q10" s="1">
        <f t="shared" si="0"/>
        <v>0</v>
      </c>
    </row>
    <row r="11" spans="1:17">
      <c r="A11" t="s">
        <v>83</v>
      </c>
      <c r="B11" t="s">
        <v>44</v>
      </c>
      <c r="C11" s="2" t="s">
        <v>84</v>
      </c>
      <c r="D11" t="s">
        <v>85</v>
      </c>
      <c r="E11" s="3" t="s">
        <v>86</v>
      </c>
      <c r="F11" s="3" t="s">
        <v>87</v>
      </c>
      <c r="G11" s="7">
        <v>54875</v>
      </c>
      <c r="H11" s="3" t="s">
        <v>39</v>
      </c>
      <c r="I11" s="3" t="s">
        <v>199</v>
      </c>
      <c r="J11">
        <v>2020</v>
      </c>
      <c r="K11" t="s">
        <v>40</v>
      </c>
      <c r="L11">
        <v>20</v>
      </c>
      <c r="M11">
        <v>15</v>
      </c>
      <c r="N11" s="1">
        <f>prijzenblad!$C$9</f>
        <v>0</v>
      </c>
      <c r="O11" s="1">
        <f>prijzenblad!$C$10</f>
        <v>0</v>
      </c>
      <c r="P11" s="1">
        <f>G11*prijzenblad!$C$11</f>
        <v>0</v>
      </c>
      <c r="Q11" s="1">
        <f t="shared" si="0"/>
        <v>0</v>
      </c>
    </row>
    <row r="12" spans="1:17">
      <c r="A12" t="s">
        <v>77</v>
      </c>
      <c r="B12" t="s">
        <v>44</v>
      </c>
      <c r="C12" s="2" t="s">
        <v>78</v>
      </c>
      <c r="D12" t="s">
        <v>36</v>
      </c>
      <c r="E12" s="3" t="s">
        <v>75</v>
      </c>
      <c r="F12" s="3" t="s">
        <v>76</v>
      </c>
      <c r="G12" s="7">
        <v>64642</v>
      </c>
      <c r="H12" s="3" t="s">
        <v>39</v>
      </c>
      <c r="I12" s="3" t="s">
        <v>199</v>
      </c>
      <c r="J12">
        <v>2020</v>
      </c>
      <c r="K12" t="s">
        <v>40</v>
      </c>
      <c r="L12">
        <v>20</v>
      </c>
      <c r="M12">
        <v>16</v>
      </c>
      <c r="N12" s="1">
        <f>prijzenblad!$C$9</f>
        <v>0</v>
      </c>
      <c r="O12" s="1">
        <f>prijzenblad!$C$10</f>
        <v>0</v>
      </c>
      <c r="P12" s="1">
        <f>G12*prijzenblad!$C$11</f>
        <v>0</v>
      </c>
      <c r="Q12" s="1">
        <f t="shared" si="0"/>
        <v>0</v>
      </c>
    </row>
    <row r="13" spans="1:17">
      <c r="A13" t="s">
        <v>73</v>
      </c>
      <c r="B13" t="s">
        <v>44</v>
      </c>
      <c r="C13" s="2" t="s">
        <v>74</v>
      </c>
      <c r="D13" t="s">
        <v>36</v>
      </c>
      <c r="E13" s="3" t="s">
        <v>75</v>
      </c>
      <c r="F13" s="3" t="s">
        <v>76</v>
      </c>
      <c r="G13" s="7">
        <v>64642</v>
      </c>
      <c r="H13" s="3" t="s">
        <v>39</v>
      </c>
      <c r="I13" s="3" t="s">
        <v>199</v>
      </c>
      <c r="J13">
        <v>2020</v>
      </c>
      <c r="K13" t="s">
        <v>40</v>
      </c>
      <c r="L13">
        <v>13</v>
      </c>
      <c r="M13">
        <v>7</v>
      </c>
      <c r="N13" s="1">
        <f>prijzenblad!$C$9</f>
        <v>0</v>
      </c>
      <c r="O13" s="1">
        <f>prijzenblad!$C$10</f>
        <v>0</v>
      </c>
      <c r="P13" s="1">
        <f>G13*prijzenblad!$C$11</f>
        <v>0</v>
      </c>
      <c r="Q13" s="1">
        <f t="shared" si="0"/>
        <v>0</v>
      </c>
    </row>
    <row r="14" spans="1:17">
      <c r="A14" t="s">
        <v>57</v>
      </c>
      <c r="B14" t="s">
        <v>44</v>
      </c>
      <c r="C14" s="2" t="s">
        <v>58</v>
      </c>
      <c r="D14" t="s">
        <v>54</v>
      </c>
      <c r="E14" s="3" t="s">
        <v>55</v>
      </c>
      <c r="F14" s="3" t="s">
        <v>56</v>
      </c>
      <c r="G14" s="7">
        <v>39942</v>
      </c>
      <c r="H14" s="3" t="s">
        <v>39</v>
      </c>
      <c r="I14" s="3" t="s">
        <v>199</v>
      </c>
      <c r="J14">
        <v>2015</v>
      </c>
      <c r="K14" t="s">
        <v>40</v>
      </c>
      <c r="L14">
        <v>14</v>
      </c>
      <c r="M14">
        <v>8</v>
      </c>
      <c r="N14" s="1">
        <f>prijzenblad!$C$9</f>
        <v>0</v>
      </c>
      <c r="O14" s="1">
        <f>prijzenblad!$C$10</f>
        <v>0</v>
      </c>
      <c r="P14" s="1">
        <f>G14*prijzenblad!$C$11</f>
        <v>0</v>
      </c>
      <c r="Q14" s="1">
        <f t="shared" si="0"/>
        <v>0</v>
      </c>
    </row>
    <row r="15" spans="1:17">
      <c r="A15" t="s">
        <v>51</v>
      </c>
      <c r="B15" t="s">
        <v>52</v>
      </c>
      <c r="C15" s="2" t="s">
        <v>53</v>
      </c>
      <c r="D15" t="s">
        <v>54</v>
      </c>
      <c r="E15" s="3" t="s">
        <v>55</v>
      </c>
      <c r="F15" s="3" t="s">
        <v>56</v>
      </c>
      <c r="G15" s="7">
        <v>39942</v>
      </c>
      <c r="H15" s="3" t="s">
        <v>39</v>
      </c>
      <c r="I15" s="3" t="s">
        <v>199</v>
      </c>
      <c r="J15">
        <v>2015</v>
      </c>
      <c r="K15" t="s">
        <v>40</v>
      </c>
      <c r="L15">
        <v>2</v>
      </c>
      <c r="M15">
        <v>-4</v>
      </c>
      <c r="N15" s="1">
        <f>prijzenblad!$C$9</f>
        <v>0</v>
      </c>
      <c r="O15" s="1">
        <f>prijzenblad!$C$10</f>
        <v>0</v>
      </c>
      <c r="P15" s="1">
        <f>G15*prijzenblad!$C$11</f>
        <v>0</v>
      </c>
      <c r="Q15" s="1">
        <f t="shared" si="0"/>
        <v>0</v>
      </c>
    </row>
    <row r="16" spans="1:17">
      <c r="A16" t="s">
        <v>49</v>
      </c>
      <c r="B16" t="s">
        <v>44</v>
      </c>
      <c r="C16" s="2" t="s">
        <v>50</v>
      </c>
      <c r="D16" t="s">
        <v>46</v>
      </c>
      <c r="E16" s="3" t="s">
        <v>47</v>
      </c>
      <c r="F16" s="3" t="s">
        <v>48</v>
      </c>
      <c r="G16" s="7">
        <v>61710</v>
      </c>
      <c r="H16" s="3" t="s">
        <v>39</v>
      </c>
      <c r="I16" s="3" t="s">
        <v>199</v>
      </c>
      <c r="J16">
        <v>2023</v>
      </c>
      <c r="K16" t="s">
        <v>40</v>
      </c>
      <c r="L16">
        <v>6</v>
      </c>
      <c r="M16">
        <v>0</v>
      </c>
      <c r="N16" s="1">
        <f>prijzenblad!$C$9</f>
        <v>0</v>
      </c>
      <c r="O16" s="1">
        <f>prijzenblad!$C$10</f>
        <v>0</v>
      </c>
      <c r="P16" s="1">
        <f>G16*prijzenblad!$C$11</f>
        <v>0</v>
      </c>
      <c r="Q16" s="1">
        <f t="shared" si="0"/>
        <v>0</v>
      </c>
    </row>
    <row r="17" spans="1:17">
      <c r="A17" t="s">
        <v>43</v>
      </c>
      <c r="B17" t="s">
        <v>44</v>
      </c>
      <c r="C17" s="2" t="s">
        <v>45</v>
      </c>
      <c r="D17" t="s">
        <v>46</v>
      </c>
      <c r="E17" s="3" t="s">
        <v>47</v>
      </c>
      <c r="F17" s="3" t="s">
        <v>48</v>
      </c>
      <c r="G17" s="7">
        <v>61710</v>
      </c>
      <c r="H17" s="3" t="s">
        <v>39</v>
      </c>
      <c r="I17" s="3" t="s">
        <v>199</v>
      </c>
      <c r="J17">
        <v>2023</v>
      </c>
      <c r="K17" t="s">
        <v>40</v>
      </c>
      <c r="L17">
        <v>6</v>
      </c>
      <c r="M17">
        <v>0</v>
      </c>
      <c r="N17" s="1">
        <f>prijzenblad!$C$9</f>
        <v>0</v>
      </c>
      <c r="O17" s="1">
        <f>prijzenblad!$C$10</f>
        <v>0</v>
      </c>
      <c r="P17" s="1">
        <f>G17*prijzenblad!$C$11</f>
        <v>0</v>
      </c>
      <c r="Q17" s="1">
        <f t="shared" si="0"/>
        <v>0</v>
      </c>
    </row>
    <row r="18" spans="1:17">
      <c r="A18" t="s">
        <v>41</v>
      </c>
      <c r="B18" t="s">
        <v>27</v>
      </c>
      <c r="C18" s="2" t="s">
        <v>42</v>
      </c>
      <c r="D18" t="s">
        <v>36</v>
      </c>
      <c r="E18" s="3" t="s">
        <v>37</v>
      </c>
      <c r="F18" s="3" t="s">
        <v>38</v>
      </c>
      <c r="G18" s="7">
        <v>76759</v>
      </c>
      <c r="H18" s="3" t="s">
        <v>39</v>
      </c>
      <c r="I18" s="3" t="s">
        <v>199</v>
      </c>
      <c r="J18">
        <v>2024</v>
      </c>
      <c r="K18" t="s">
        <v>40</v>
      </c>
      <c r="L18">
        <v>6</v>
      </c>
      <c r="M18">
        <v>0</v>
      </c>
      <c r="N18" s="1">
        <f>prijzenblad!$C$9</f>
        <v>0</v>
      </c>
      <c r="O18" s="1">
        <f>prijzenblad!$C$10</f>
        <v>0</v>
      </c>
      <c r="P18" s="1">
        <f>G18*prijzenblad!$C$11</f>
        <v>0</v>
      </c>
      <c r="Q18" s="1">
        <f t="shared" si="0"/>
        <v>0</v>
      </c>
    </row>
    <row r="19" spans="1:17">
      <c r="A19" t="s">
        <v>34</v>
      </c>
      <c r="B19" t="s">
        <v>27</v>
      </c>
      <c r="C19" s="2" t="s">
        <v>35</v>
      </c>
      <c r="D19" t="s">
        <v>36</v>
      </c>
      <c r="E19" s="3" t="s">
        <v>37</v>
      </c>
      <c r="F19" s="3" t="s">
        <v>38</v>
      </c>
      <c r="G19" s="7">
        <v>76759</v>
      </c>
      <c r="H19" s="3" t="s">
        <v>39</v>
      </c>
      <c r="I19" s="3" t="s">
        <v>199</v>
      </c>
      <c r="J19">
        <v>2024</v>
      </c>
      <c r="K19" t="s">
        <v>40</v>
      </c>
      <c r="L19" s="6">
        <v>6</v>
      </c>
      <c r="M19" s="6">
        <v>0</v>
      </c>
      <c r="N19" s="1">
        <f>prijzenblad!$C$9</f>
        <v>0</v>
      </c>
      <c r="O19" s="1">
        <f>prijzenblad!$C$10</f>
        <v>0</v>
      </c>
      <c r="P19" s="1">
        <f>G19*prijzenblad!$C$11</f>
        <v>0</v>
      </c>
      <c r="Q19" s="1">
        <f t="shared" si="0"/>
        <v>0</v>
      </c>
    </row>
    <row r="20" spans="1:17">
      <c r="A20" t="s">
        <v>167</v>
      </c>
      <c r="B20" t="s">
        <v>44</v>
      </c>
      <c r="C20" s="2" t="s">
        <v>168</v>
      </c>
      <c r="D20" t="s">
        <v>169</v>
      </c>
      <c r="E20" s="3" t="s">
        <v>170</v>
      </c>
      <c r="F20" s="3" t="s">
        <v>171</v>
      </c>
      <c r="G20" s="7">
        <v>0</v>
      </c>
      <c r="H20" s="3" t="s">
        <v>39</v>
      </c>
      <c r="I20" s="3" t="s">
        <v>199</v>
      </c>
      <c r="J20">
        <v>2004</v>
      </c>
      <c r="K20" t="s">
        <v>33</v>
      </c>
      <c r="L20" s="9">
        <v>10</v>
      </c>
      <c r="M20" s="9">
        <v>2</v>
      </c>
      <c r="N20" s="1">
        <f>prijzenblad!$C$9</f>
        <v>0</v>
      </c>
      <c r="O20" s="1">
        <v>0</v>
      </c>
      <c r="P20" s="1">
        <f>G20*prijzenblad!$C$11</f>
        <v>0</v>
      </c>
      <c r="Q20" s="1">
        <f t="shared" si="0"/>
        <v>0</v>
      </c>
    </row>
    <row r="21" spans="1:17">
      <c r="A21" t="s">
        <v>147</v>
      </c>
      <c r="B21" t="s">
        <v>27</v>
      </c>
      <c r="C21" s="2" t="s">
        <v>148</v>
      </c>
      <c r="D21" t="s">
        <v>99</v>
      </c>
      <c r="E21" s="3" t="s">
        <v>149</v>
      </c>
      <c r="F21" s="3" t="s">
        <v>150</v>
      </c>
      <c r="G21" s="7">
        <v>0</v>
      </c>
      <c r="H21" s="3" t="s">
        <v>39</v>
      </c>
      <c r="I21" s="3" t="s">
        <v>199</v>
      </c>
      <c r="J21">
        <v>2007</v>
      </c>
      <c r="K21" t="s">
        <v>33</v>
      </c>
      <c r="L21">
        <v>17</v>
      </c>
      <c r="M21">
        <v>11</v>
      </c>
      <c r="N21" s="1">
        <f>prijzenblad!$C$9</f>
        <v>0</v>
      </c>
      <c r="O21" s="1">
        <v>0</v>
      </c>
      <c r="P21" s="1">
        <f>G21*prijzenblad!$C$11</f>
        <v>0</v>
      </c>
      <c r="Q21" s="1">
        <f t="shared" si="0"/>
        <v>0</v>
      </c>
    </row>
    <row r="22" spans="1:17">
      <c r="A22" t="s">
        <v>97</v>
      </c>
      <c r="B22" t="s">
        <v>44</v>
      </c>
      <c r="C22" s="2" t="s">
        <v>98</v>
      </c>
      <c r="D22" t="s">
        <v>99</v>
      </c>
      <c r="E22" s="3" t="s">
        <v>100</v>
      </c>
      <c r="F22" s="3" t="s">
        <v>101</v>
      </c>
      <c r="G22" s="7">
        <v>0</v>
      </c>
      <c r="H22" s="3" t="s">
        <v>39</v>
      </c>
      <c r="I22" s="3" t="s">
        <v>199</v>
      </c>
      <c r="J22">
        <v>2013</v>
      </c>
      <c r="K22" t="s">
        <v>33</v>
      </c>
      <c r="L22">
        <v>16</v>
      </c>
      <c r="M22">
        <v>11</v>
      </c>
      <c r="N22" s="1">
        <f>prijzenblad!$C$9</f>
        <v>0</v>
      </c>
      <c r="O22" s="1">
        <v>0</v>
      </c>
      <c r="P22" s="1">
        <f>G22*prijzenblad!$C$11</f>
        <v>0</v>
      </c>
      <c r="Q22" s="1">
        <f t="shared" si="0"/>
        <v>0</v>
      </c>
    </row>
    <row r="23" spans="1:17">
      <c r="A23" t="s">
        <v>93</v>
      </c>
      <c r="B23" t="s">
        <v>27</v>
      </c>
      <c r="C23" s="2" t="s">
        <v>94</v>
      </c>
      <c r="D23" t="s">
        <v>36</v>
      </c>
      <c r="E23" s="3" t="s">
        <v>95</v>
      </c>
      <c r="F23" s="3" t="s">
        <v>96</v>
      </c>
      <c r="G23" s="7">
        <v>0</v>
      </c>
      <c r="H23" s="3" t="s">
        <v>39</v>
      </c>
      <c r="I23" s="3" t="s">
        <v>199</v>
      </c>
      <c r="J23">
        <v>2013</v>
      </c>
      <c r="K23" t="s">
        <v>33</v>
      </c>
      <c r="L23">
        <v>11</v>
      </c>
      <c r="M23">
        <v>4</v>
      </c>
      <c r="N23" s="1">
        <f>prijzenblad!$C$9</f>
        <v>0</v>
      </c>
      <c r="O23" s="1">
        <v>0</v>
      </c>
      <c r="P23" s="1">
        <f>G23*prijzenblad!$C$11</f>
        <v>0</v>
      </c>
      <c r="Q23" s="1">
        <f t="shared" si="0"/>
        <v>0</v>
      </c>
    </row>
    <row r="24" spans="1:17">
      <c r="A24" t="s">
        <v>79</v>
      </c>
      <c r="B24" t="s">
        <v>44</v>
      </c>
      <c r="C24" s="2" t="s">
        <v>80</v>
      </c>
      <c r="D24" t="s">
        <v>66</v>
      </c>
      <c r="E24" s="3" t="s">
        <v>81</v>
      </c>
      <c r="F24" s="3" t="s">
        <v>82</v>
      </c>
      <c r="G24" s="7">
        <v>0</v>
      </c>
      <c r="H24" s="3" t="s">
        <v>39</v>
      </c>
      <c r="I24" s="3" t="s">
        <v>199</v>
      </c>
      <c r="J24">
        <v>2014</v>
      </c>
      <c r="K24" t="s">
        <v>33</v>
      </c>
      <c r="L24">
        <v>9</v>
      </c>
      <c r="M24">
        <v>3</v>
      </c>
      <c r="N24" s="1">
        <f>prijzenblad!$C$9</f>
        <v>0</v>
      </c>
      <c r="O24" s="1">
        <v>0</v>
      </c>
      <c r="P24" s="1">
        <f>G24*prijzenblad!$C$11</f>
        <v>0</v>
      </c>
      <c r="Q24" s="1">
        <f t="shared" si="0"/>
        <v>0</v>
      </c>
    </row>
    <row r="25" spans="1:17">
      <c r="A25" t="s">
        <v>71</v>
      </c>
      <c r="B25" t="s">
        <v>52</v>
      </c>
      <c r="C25" s="2" t="s">
        <v>72</v>
      </c>
      <c r="D25" t="s">
        <v>66</v>
      </c>
      <c r="E25" s="3" t="s">
        <v>67</v>
      </c>
      <c r="F25" s="3" t="s">
        <v>68</v>
      </c>
      <c r="G25" s="7">
        <v>0</v>
      </c>
      <c r="H25" s="3" t="s">
        <v>39</v>
      </c>
      <c r="I25" s="3" t="s">
        <v>199</v>
      </c>
      <c r="J25">
        <v>2014</v>
      </c>
      <c r="K25" t="s">
        <v>33</v>
      </c>
      <c r="L25">
        <v>20</v>
      </c>
      <c r="M25">
        <v>13</v>
      </c>
      <c r="N25" s="1">
        <f>prijzenblad!$C$9</f>
        <v>0</v>
      </c>
      <c r="O25" s="1">
        <v>0</v>
      </c>
      <c r="P25" s="1">
        <f>G25*prijzenblad!$C$11</f>
        <v>0</v>
      </c>
      <c r="Q25" s="1">
        <f t="shared" si="0"/>
        <v>0</v>
      </c>
    </row>
    <row r="26" spans="1:17">
      <c r="A26" t="s">
        <v>69</v>
      </c>
      <c r="B26" t="s">
        <v>52</v>
      </c>
      <c r="C26" s="2" t="s">
        <v>70</v>
      </c>
      <c r="D26" t="s">
        <v>66</v>
      </c>
      <c r="E26" s="3" t="s">
        <v>67</v>
      </c>
      <c r="F26" s="3" t="s">
        <v>68</v>
      </c>
      <c r="G26" s="7">
        <v>0</v>
      </c>
      <c r="H26" s="3" t="s">
        <v>39</v>
      </c>
      <c r="I26" s="3" t="s">
        <v>199</v>
      </c>
      <c r="J26">
        <v>2014</v>
      </c>
      <c r="K26" t="s">
        <v>33</v>
      </c>
      <c r="N26" s="1">
        <f>prijzenblad!$C$9</f>
        <v>0</v>
      </c>
      <c r="O26" s="1">
        <v>0</v>
      </c>
      <c r="P26" s="1">
        <f>G26*prijzenblad!$C$11</f>
        <v>0</v>
      </c>
      <c r="Q26" s="1">
        <f t="shared" si="0"/>
        <v>0</v>
      </c>
    </row>
    <row r="27" spans="1:17">
      <c r="A27" t="s">
        <v>64</v>
      </c>
      <c r="B27" t="s">
        <v>52</v>
      </c>
      <c r="C27" s="2" t="s">
        <v>65</v>
      </c>
      <c r="D27" t="s">
        <v>66</v>
      </c>
      <c r="E27" s="3" t="s">
        <v>67</v>
      </c>
      <c r="F27" s="3" t="s">
        <v>68</v>
      </c>
      <c r="G27" s="7">
        <v>0</v>
      </c>
      <c r="H27" s="3" t="s">
        <v>39</v>
      </c>
      <c r="I27" s="3" t="s">
        <v>199</v>
      </c>
      <c r="J27">
        <v>2014</v>
      </c>
      <c r="K27" t="s">
        <v>33</v>
      </c>
      <c r="L27">
        <v>9</v>
      </c>
      <c r="M27">
        <v>3</v>
      </c>
      <c r="N27" s="1">
        <f>prijzenblad!$C$9</f>
        <v>0</v>
      </c>
      <c r="O27" s="1">
        <v>0</v>
      </c>
      <c r="P27" s="1">
        <f>G27*prijzenblad!$C$11</f>
        <v>0</v>
      </c>
      <c r="Q27" s="1">
        <f t="shared" si="0"/>
        <v>0</v>
      </c>
    </row>
    <row r="28" spans="1:17">
      <c r="A28" t="s">
        <v>59</v>
      </c>
      <c r="B28" t="s">
        <v>52</v>
      </c>
      <c r="C28" s="2" t="s">
        <v>60</v>
      </c>
      <c r="D28" t="s">
        <v>61</v>
      </c>
      <c r="E28" s="3" t="s">
        <v>62</v>
      </c>
      <c r="F28" s="3" t="s">
        <v>63</v>
      </c>
      <c r="G28" s="7">
        <v>0</v>
      </c>
      <c r="H28" s="3" t="s">
        <v>39</v>
      </c>
      <c r="I28" s="3" t="s">
        <v>199</v>
      </c>
      <c r="J28">
        <v>2014</v>
      </c>
      <c r="K28" t="s">
        <v>33</v>
      </c>
      <c r="L28">
        <v>11</v>
      </c>
      <c r="M28">
        <v>6</v>
      </c>
      <c r="N28" s="1">
        <f>prijzenblad!$C$9</f>
        <v>0</v>
      </c>
      <c r="O28" s="1">
        <v>0</v>
      </c>
      <c r="P28" s="1">
        <f>G28*prijzenblad!$C$11</f>
        <v>0</v>
      </c>
      <c r="Q28" s="1">
        <f t="shared" si="0"/>
        <v>0</v>
      </c>
    </row>
    <row r="29" spans="1:17">
      <c r="A29" t="s">
        <v>132</v>
      </c>
      <c r="B29" t="s">
        <v>52</v>
      </c>
      <c r="C29" s="2" t="s">
        <v>133</v>
      </c>
      <c r="D29" t="s">
        <v>134</v>
      </c>
      <c r="E29" s="3" t="s">
        <v>135</v>
      </c>
      <c r="F29" s="3" t="s">
        <v>136</v>
      </c>
      <c r="G29" s="7">
        <v>45897</v>
      </c>
      <c r="H29" s="3" t="s">
        <v>39</v>
      </c>
      <c r="I29" s="3" t="s">
        <v>195</v>
      </c>
      <c r="J29">
        <v>2019</v>
      </c>
      <c r="K29" t="s">
        <v>40</v>
      </c>
      <c r="L29">
        <v>10</v>
      </c>
      <c r="M29">
        <v>4</v>
      </c>
      <c r="N29" s="1">
        <f>prijzenblad!$C$4</f>
        <v>0</v>
      </c>
      <c r="O29" s="1">
        <f>prijzenblad!$C$5</f>
        <v>0</v>
      </c>
      <c r="P29" s="1">
        <f>G29*prijzenblad!$C$6</f>
        <v>0</v>
      </c>
      <c r="Q29" s="1">
        <f t="shared" si="0"/>
        <v>0</v>
      </c>
    </row>
    <row r="30" spans="1:17">
      <c r="A30" t="s">
        <v>127</v>
      </c>
      <c r="B30" t="s">
        <v>44</v>
      </c>
      <c r="C30" s="2" t="s">
        <v>128</v>
      </c>
      <c r="D30" t="s">
        <v>129</v>
      </c>
      <c r="E30" s="3" t="s">
        <v>130</v>
      </c>
      <c r="F30" s="3" t="s">
        <v>131</v>
      </c>
      <c r="G30" s="7">
        <v>56605</v>
      </c>
      <c r="H30" s="3" t="s">
        <v>39</v>
      </c>
      <c r="I30" s="3" t="s">
        <v>195</v>
      </c>
      <c r="J30">
        <v>2021</v>
      </c>
      <c r="K30" t="s">
        <v>40</v>
      </c>
      <c r="L30">
        <v>9</v>
      </c>
      <c r="M30">
        <v>3</v>
      </c>
      <c r="N30" s="1">
        <f>prijzenblad!$C$4</f>
        <v>0</v>
      </c>
      <c r="O30" s="1">
        <f>prijzenblad!$C$5</f>
        <v>0</v>
      </c>
      <c r="P30" s="1">
        <f>G30*prijzenblad!$C$6</f>
        <v>0</v>
      </c>
      <c r="Q30" s="1">
        <f t="shared" si="0"/>
        <v>0</v>
      </c>
    </row>
    <row r="31" spans="1:17">
      <c r="A31" t="s">
        <v>186</v>
      </c>
      <c r="B31" t="s">
        <v>44</v>
      </c>
      <c r="C31" s="2" t="s">
        <v>187</v>
      </c>
      <c r="D31" t="s">
        <v>188</v>
      </c>
      <c r="E31" s="3" t="s">
        <v>189</v>
      </c>
      <c r="F31" s="3" t="s">
        <v>114</v>
      </c>
      <c r="G31" s="7">
        <v>0</v>
      </c>
      <c r="H31" s="3" t="s">
        <v>39</v>
      </c>
      <c r="I31" s="3" t="s">
        <v>195</v>
      </c>
      <c r="J31">
        <v>2012</v>
      </c>
      <c r="K31" t="s">
        <v>33</v>
      </c>
      <c r="L31">
        <v>8</v>
      </c>
      <c r="M31">
        <v>2</v>
      </c>
      <c r="N31" s="1">
        <f>prijzenblad!$C$4</f>
        <v>0</v>
      </c>
      <c r="O31" s="1">
        <v>0</v>
      </c>
      <c r="P31" s="1">
        <f>G31*prijzenblad!$C$6</f>
        <v>0</v>
      </c>
      <c r="Q31" s="1">
        <f t="shared" si="0"/>
        <v>0</v>
      </c>
    </row>
    <row r="32" spans="1:17">
      <c r="A32" t="s">
        <v>181</v>
      </c>
      <c r="B32" t="s">
        <v>27</v>
      </c>
      <c r="C32" s="2" t="s">
        <v>182</v>
      </c>
      <c r="D32" t="s">
        <v>183</v>
      </c>
      <c r="E32" s="3" t="s">
        <v>184</v>
      </c>
      <c r="F32" s="3" t="s">
        <v>185</v>
      </c>
      <c r="G32" s="7">
        <v>262885</v>
      </c>
      <c r="H32" s="3" t="s">
        <v>32</v>
      </c>
      <c r="I32" s="3" t="s">
        <v>197</v>
      </c>
      <c r="J32">
        <v>2018</v>
      </c>
      <c r="K32" t="s">
        <v>40</v>
      </c>
      <c r="L32">
        <v>18</v>
      </c>
      <c r="M32">
        <v>12</v>
      </c>
      <c r="N32" s="1">
        <f>prijzenblad!$C$19</f>
        <v>0</v>
      </c>
      <c r="O32" s="1">
        <f>prijzenblad!$C$20</f>
        <v>0</v>
      </c>
      <c r="P32" s="1">
        <f>G32*prijzenblad!$C$21</f>
        <v>0</v>
      </c>
      <c r="Q32" s="1">
        <f t="shared" si="0"/>
        <v>0</v>
      </c>
    </row>
    <row r="33" spans="1:17">
      <c r="A33" t="s">
        <v>177</v>
      </c>
      <c r="B33" t="s">
        <v>27</v>
      </c>
      <c r="C33" s="2" t="s">
        <v>178</v>
      </c>
      <c r="D33" t="s">
        <v>174</v>
      </c>
      <c r="E33" s="3" t="s">
        <v>179</v>
      </c>
      <c r="F33" s="3" t="s">
        <v>180</v>
      </c>
      <c r="G33" s="7">
        <v>303188</v>
      </c>
      <c r="H33" s="3" t="s">
        <v>32</v>
      </c>
      <c r="I33" s="3" t="s">
        <v>197</v>
      </c>
      <c r="J33">
        <v>2018</v>
      </c>
      <c r="K33" t="s">
        <v>40</v>
      </c>
      <c r="L33">
        <v>14</v>
      </c>
      <c r="M33">
        <v>8</v>
      </c>
      <c r="N33" s="1">
        <f>prijzenblad!$C$19</f>
        <v>0</v>
      </c>
      <c r="O33" s="1">
        <f>prijzenblad!$C$20</f>
        <v>0</v>
      </c>
      <c r="P33" s="1">
        <f>G33*prijzenblad!$C$21</f>
        <v>0</v>
      </c>
      <c r="Q33" s="1">
        <f t="shared" si="0"/>
        <v>0</v>
      </c>
    </row>
    <row r="34" spans="1:17">
      <c r="A34" t="s">
        <v>172</v>
      </c>
      <c r="B34" t="s">
        <v>27</v>
      </c>
      <c r="C34" s="2" t="s">
        <v>173</v>
      </c>
      <c r="D34" t="s">
        <v>174</v>
      </c>
      <c r="E34" s="3" t="s">
        <v>175</v>
      </c>
      <c r="F34" s="3" t="s">
        <v>176</v>
      </c>
      <c r="G34" s="7">
        <v>320000</v>
      </c>
      <c r="H34" s="3" t="s">
        <v>32</v>
      </c>
      <c r="I34" s="3" t="s">
        <v>197</v>
      </c>
      <c r="J34">
        <v>2019</v>
      </c>
      <c r="K34" t="s">
        <v>40</v>
      </c>
      <c r="L34">
        <v>5</v>
      </c>
      <c r="M34">
        <v>-1</v>
      </c>
      <c r="N34" s="1">
        <f>prijzenblad!$C$19</f>
        <v>0</v>
      </c>
      <c r="O34" s="1">
        <f>prijzenblad!$C$20</f>
        <v>0</v>
      </c>
      <c r="P34" s="1">
        <f>G34*prijzenblad!$C$21</f>
        <v>0</v>
      </c>
      <c r="Q34" s="1">
        <f t="shared" si="0"/>
        <v>0</v>
      </c>
    </row>
    <row r="35" spans="1:17">
      <c r="A35" t="s">
        <v>157</v>
      </c>
      <c r="B35" t="s">
        <v>27</v>
      </c>
      <c r="C35" s="2" t="s">
        <v>158</v>
      </c>
      <c r="D35" t="s">
        <v>159</v>
      </c>
      <c r="E35" s="3" t="s">
        <v>160</v>
      </c>
      <c r="F35" s="3" t="s">
        <v>161</v>
      </c>
      <c r="G35" s="7">
        <v>300319</v>
      </c>
      <c r="H35" s="3" t="s">
        <v>32</v>
      </c>
      <c r="I35" s="3" t="s">
        <v>197</v>
      </c>
      <c r="J35">
        <v>2017</v>
      </c>
      <c r="K35" t="s">
        <v>40</v>
      </c>
      <c r="L35">
        <v>16</v>
      </c>
      <c r="M35">
        <v>10</v>
      </c>
      <c r="N35" s="1">
        <f>prijzenblad!$C$19</f>
        <v>0</v>
      </c>
      <c r="O35" s="1">
        <f>prijzenblad!$C$20</f>
        <v>0</v>
      </c>
      <c r="P35" s="1">
        <f>G35*prijzenblad!$C$21</f>
        <v>0</v>
      </c>
      <c r="Q35" s="1">
        <f t="shared" si="0"/>
        <v>0</v>
      </c>
    </row>
    <row r="36" spans="1:17">
      <c r="A36" t="s">
        <v>142</v>
      </c>
      <c r="B36" t="s">
        <v>27</v>
      </c>
      <c r="C36" s="2" t="s">
        <v>143</v>
      </c>
      <c r="D36" t="s">
        <v>144</v>
      </c>
      <c r="E36" s="3" t="s">
        <v>145</v>
      </c>
      <c r="F36" s="3" t="s">
        <v>146</v>
      </c>
      <c r="G36" s="7">
        <v>371575</v>
      </c>
      <c r="H36" s="3" t="s">
        <v>32</v>
      </c>
      <c r="I36" s="3" t="s">
        <v>197</v>
      </c>
      <c r="J36">
        <v>2016</v>
      </c>
      <c r="K36" t="s">
        <v>40</v>
      </c>
      <c r="L36">
        <v>1</v>
      </c>
      <c r="M36">
        <v>-5</v>
      </c>
      <c r="N36" s="1">
        <f>prijzenblad!$C$19</f>
        <v>0</v>
      </c>
      <c r="O36" s="1">
        <f>prijzenblad!$C$20</f>
        <v>0</v>
      </c>
      <c r="P36" s="1">
        <f>G36*prijzenblad!$C$21</f>
        <v>0</v>
      </c>
      <c r="Q36" s="1">
        <f t="shared" si="0"/>
        <v>0</v>
      </c>
    </row>
    <row r="37" spans="1:17">
      <c r="A37" t="s">
        <v>151</v>
      </c>
      <c r="B37" t="s">
        <v>152</v>
      </c>
      <c r="C37" s="2" t="s">
        <v>153</v>
      </c>
      <c r="D37" t="s">
        <v>154</v>
      </c>
      <c r="E37" s="3" t="s">
        <v>155</v>
      </c>
      <c r="F37" s="3" t="s">
        <v>156</v>
      </c>
      <c r="G37" s="7">
        <v>0</v>
      </c>
      <c r="H37" s="3" t="s">
        <v>32</v>
      </c>
      <c r="I37" s="3" t="s">
        <v>197</v>
      </c>
      <c r="J37">
        <v>2014</v>
      </c>
      <c r="K37" t="s">
        <v>33</v>
      </c>
      <c r="L37">
        <v>20</v>
      </c>
      <c r="M37">
        <v>16</v>
      </c>
      <c r="N37" s="1">
        <f>prijzenblad!$C$19</f>
        <v>0</v>
      </c>
      <c r="O37" s="1">
        <f>prijzenblad!$C$20</f>
        <v>0</v>
      </c>
      <c r="P37" s="1">
        <f>G37*prijzenblad!$C$21</f>
        <v>0</v>
      </c>
      <c r="Q37" s="1">
        <f t="shared" si="0"/>
        <v>0</v>
      </c>
    </row>
    <row r="38" spans="1:17">
      <c r="A38" t="s">
        <v>137</v>
      </c>
      <c r="B38" t="s">
        <v>44</v>
      </c>
      <c r="C38" s="2" t="s">
        <v>138</v>
      </c>
      <c r="D38" t="s">
        <v>139</v>
      </c>
      <c r="E38" s="3" t="s">
        <v>140</v>
      </c>
      <c r="F38" s="3" t="s">
        <v>141</v>
      </c>
      <c r="G38" s="7">
        <v>0</v>
      </c>
      <c r="H38" s="3" t="s">
        <v>32</v>
      </c>
      <c r="I38" s="3" t="s">
        <v>196</v>
      </c>
      <c r="J38">
        <v>2011</v>
      </c>
      <c r="K38" t="s">
        <v>33</v>
      </c>
      <c r="L38">
        <v>8</v>
      </c>
      <c r="M38">
        <v>0</v>
      </c>
      <c r="N38" s="1">
        <f>prijzenblad!$C$14</f>
        <v>0</v>
      </c>
      <c r="O38" s="1">
        <v>0</v>
      </c>
      <c r="P38" s="1">
        <v>0</v>
      </c>
      <c r="Q38" s="1">
        <f t="shared" si="0"/>
        <v>0</v>
      </c>
    </row>
    <row r="41" spans="1:17">
      <c r="A41" s="10" t="s">
        <v>200</v>
      </c>
    </row>
  </sheetData>
  <sortState xmlns:xlrd2="http://schemas.microsoft.com/office/spreadsheetml/2017/richdata2" ref="A2:Q38">
    <sortCondition ref="I2:I38"/>
    <sortCondition ref="K2:K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</vt:lpstr>
      <vt:lpstr>objecten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Mink</dc:creator>
  <cp:lastModifiedBy>Anette Bistervels - Custers</cp:lastModifiedBy>
  <dcterms:created xsi:type="dcterms:W3CDTF">2024-09-12T13:58:40Z</dcterms:created>
  <dcterms:modified xsi:type="dcterms:W3CDTF">2024-09-13T15:24:16Z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2024-09-12T13:58:52Z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fe8898ea-cc2c-4412-8775-a4c46ff4c0a9</vt:lpwstr>
  </property>
  <property fmtid="{D5CDD505-2E9C-101B-9397-08002B2CF9AE}" pid="8" name="MSIP_Label_9043f10a-881e-4653-a55e-02ca2cc829dc_ContentBits">
    <vt:lpwstr>0</vt:lpwstr>
  </property>
</Properties>
</file>