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docuresult-my.sharepoint.com/personal/rj_docuresult_nl/Documents/Documents/2015 2016 2017 2018 2019 Docuresult/2015 2016 2017 2018 2019 Docuresult/Klanten/Gemeente Veenendaal/"/>
    </mc:Choice>
  </mc:AlternateContent>
  <xr:revisionPtr revIDLastSave="5" documentId="8_{94D78FAE-F54F-48E7-8C4D-8BDE028A6BCB}" xr6:coauthVersionLast="47" xr6:coauthVersionMax="47" xr10:uidLastSave="{5BA58BF7-11D0-433D-A2D0-B891270859B9}"/>
  <bookViews>
    <workbookView minimized="1" xWindow="2295" yWindow="2295" windowWidth="21600" windowHeight="11190" firstSheet="1" xr2:uid="{00000000-000D-0000-FFFF-FFFF00000000}"/>
  </bookViews>
  <sheets>
    <sheet name="Toelichting" sheetId="5" r:id="rId1"/>
    <sheet name="gemeente Veenendaal" sheetId="1" r:id="rId2"/>
  </sheets>
  <definedNames>
    <definedName name="_xlnm.Print_Area" localSheetId="1">'gemeente Veenendaal'!$B$37:$O$75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4" i="1" l="1"/>
  <c r="G63" i="1"/>
  <c r="G72" i="1"/>
  <c r="G71" i="1"/>
  <c r="G70" i="1"/>
  <c r="G69" i="1"/>
  <c r="G68" i="1"/>
  <c r="G67" i="1"/>
  <c r="O8" i="1"/>
  <c r="O9" i="1"/>
  <c r="O10" i="1"/>
  <c r="O11" i="1"/>
  <c r="O12" i="1"/>
  <c r="O13" i="1"/>
  <c r="O14" i="1"/>
  <c r="O15" i="1"/>
  <c r="O16" i="1"/>
  <c r="O17" i="1"/>
  <c r="O18" i="1"/>
  <c r="O19" i="1"/>
  <c r="O20" i="1"/>
  <c r="O21" i="1"/>
  <c r="O22" i="1"/>
  <c r="O23" i="1"/>
  <c r="O24" i="1"/>
  <c r="O25" i="1"/>
  <c r="O26" i="1"/>
  <c r="O27" i="1"/>
  <c r="O28" i="1"/>
  <c r="O29" i="1"/>
  <c r="O30" i="1"/>
  <c r="O31" i="1"/>
  <c r="O32" i="1"/>
  <c r="O33" i="1"/>
  <c r="N8" i="1" l="1"/>
  <c r="N9" i="1"/>
  <c r="N10" i="1"/>
  <c r="N11" i="1"/>
  <c r="N12" i="1"/>
  <c r="N13" i="1"/>
  <c r="N14" i="1"/>
  <c r="N15" i="1"/>
  <c r="N16" i="1"/>
  <c r="N17" i="1"/>
  <c r="N18" i="1"/>
  <c r="N19" i="1"/>
  <c r="N20" i="1"/>
  <c r="N21" i="1"/>
  <c r="N22" i="1"/>
  <c r="N23" i="1"/>
  <c r="N24" i="1"/>
  <c r="N25" i="1"/>
  <c r="N26" i="1"/>
  <c r="N27" i="1"/>
  <c r="N28" i="1"/>
  <c r="N29" i="1"/>
  <c r="N30" i="1"/>
  <c r="N31" i="1"/>
  <c r="N32" i="1"/>
  <c r="N33" i="1"/>
  <c r="G65" i="1" l="1"/>
  <c r="G66" i="1"/>
  <c r="G74" i="1" l="1"/>
</calcChain>
</file>

<file path=xl/sharedStrings.xml><?xml version="1.0" encoding="utf-8"?>
<sst xmlns="http://schemas.openxmlformats.org/spreadsheetml/2006/main" count="261" uniqueCount="112">
  <si>
    <t>Verwijzing</t>
  </si>
  <si>
    <t>Toelichting</t>
  </si>
  <si>
    <t>Algemeen</t>
  </si>
  <si>
    <r>
      <t xml:space="preserve">Deze werkmap bevat meerdere werkbladen, berekeningen en functies. Indien u gebruik wenst te maken van de gegevens uit deze werkmap raden wij u aan te werken met een kopie. De bladen zijn niet beveiligd om u in gelegenheid te stellen uw eigen berekeningen in een kopie te hanteren. </t>
    </r>
    <r>
      <rPr>
        <b/>
        <sz val="11"/>
        <color theme="1"/>
        <rFont val="Calibri"/>
        <family val="2"/>
        <scheme val="minor"/>
      </rPr>
      <t>Echter in het up te loaden document dient de Inschrijver slechts de gevraagde cellen in te vullen en verder geen wijzigingen aan te brengen in gegevens of formules, zulks op risico van het ter zijde leggen door Aanbestedende Dienst van de Inschrijving._x000D_</t>
    </r>
    <r>
      <rPr>
        <sz val="11"/>
        <color theme="1"/>
        <rFont val="Calibri"/>
        <family val="2"/>
        <scheme val="minor"/>
      </rPr>
      <t xml:space="preserve">
</t>
    </r>
  </si>
  <si>
    <t xml:space="preserve">De opgegeven prijzen zijn conform het gestelde in de Uitnodiging tot Inschrijving en het Programma van Eisen. 
</t>
  </si>
  <si>
    <t>Algemeen n.v.t.</t>
  </si>
  <si>
    <t xml:space="preserve">Dit werkblad bestaat uit meerdere werkbladen. Indien Inschrijver voor meerdere percelen inschrijft dient Inschrijver er voor te zorgen dat de ingevulde bedragen voor alle percelen gelijk zijn. Indien bij een Inschrijving op meerdere percelen  verschillende prijzen per perceel worden opgegeven kan de Aanbestedende Dienst beluiten de Inschrijving ter zijde te leggen.
</t>
  </si>
  <si>
    <t xml:space="preserve">Het werkblad "Alle percelen" is louter en alleen toegevoegd om Inschrijver een overall beeld te verschaffen indien hij voor alle percelen inschrijft. Indien een Inschrijver voor alle percelen een Inschrijving uitbrengt, hoeft hij uitsluitend de drie werkbladen van elk perceel in te vullen.
</t>
  </si>
  <si>
    <t xml:space="preserve">Uitsluitend de groen en blauw gekleurde cellen onderaan de werkbladen dienen te worden ingevuld. Aan de hand van formules wordt onderin het werkblad de totaalprijs zichtbaar. Deze totaalprijs wordt gebruikt voor de beoordeling op prijs.
</t>
  </si>
  <si>
    <t xml:space="preserve">De opgegeven MFP's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Overeenkomst met onmiddellijke ingang te ontbinden.
</t>
  </si>
  <si>
    <t>Invulcellen prijzen</t>
  </si>
  <si>
    <t xml:space="preserve">Alleen de groene cellen (meer onderaan het werkblad) dienen te worden ingevuld. Alleen een bedrag (in cijfers) mag worden ingevuld. Een negatief bedrag is niet toegestaan.
</t>
  </si>
  <si>
    <t>versie 2 september 2024</t>
  </si>
  <si>
    <t>Startconfiguratie en inrichting per 1 maart 2025</t>
  </si>
  <si>
    <t>Voor een uitgebreide beschrijving van deze modellen verwijzen wij naar de Programma van Eisen.</t>
  </si>
  <si>
    <t>Model 1</t>
  </si>
  <si>
    <t>Optie voor Model 1</t>
  </si>
  <si>
    <t>Model 2</t>
  </si>
  <si>
    <t>Optie voor model 2</t>
  </si>
  <si>
    <t>Model 3</t>
  </si>
  <si>
    <t>Model 5</t>
  </si>
  <si>
    <t>MFP A3</t>
  </si>
  <si>
    <t>Finisher</t>
  </si>
  <si>
    <t>printer zwart</t>
  </si>
  <si>
    <t>printer kleur</t>
  </si>
  <si>
    <r>
      <t>Plotter</t>
    </r>
    <r>
      <rPr>
        <b/>
        <sz val="10"/>
        <color theme="1"/>
        <rFont val="Arial"/>
        <family val="2"/>
      </rPr>
      <t xml:space="preserve"> </t>
    </r>
    <r>
      <rPr>
        <b/>
        <vertAlign val="subscript"/>
        <sz val="10"/>
        <color theme="1"/>
        <rFont val="Arial"/>
        <family val="2"/>
      </rPr>
      <t>5</t>
    </r>
  </si>
  <si>
    <t>Indicatie gem volume</t>
  </si>
  <si>
    <t>Naam Locatie</t>
  </si>
  <si>
    <t>Adres/ plek</t>
  </si>
  <si>
    <t>PC</t>
  </si>
  <si>
    <t>Plaats</t>
  </si>
  <si>
    <t>A3-A4-A5</t>
  </si>
  <si>
    <t>A4</t>
  </si>
  <si>
    <t>A3</t>
  </si>
  <si>
    <t>A0-A1</t>
  </si>
  <si>
    <t>startdatum</t>
  </si>
  <si>
    <t>expiratied</t>
  </si>
  <si>
    <t>per maand</t>
  </si>
  <si>
    <t>Stadhuis gemeente Veenendaal</t>
  </si>
  <si>
    <t>Raadhuisplein 1</t>
  </si>
  <si>
    <t>Begane grond</t>
  </si>
  <si>
    <t>achter Balie BZ</t>
  </si>
  <si>
    <t>3901 GA</t>
  </si>
  <si>
    <t>Veenendaal</t>
  </si>
  <si>
    <t>Transformatorstraat 1b</t>
  </si>
  <si>
    <t>Wijkservice</t>
  </si>
  <si>
    <t>BG</t>
  </si>
  <si>
    <t>Sportlaan 3</t>
  </si>
  <si>
    <t>Sportservice</t>
  </si>
  <si>
    <t>2e etage</t>
  </si>
  <si>
    <t>2.50</t>
  </si>
  <si>
    <t>2.16</t>
  </si>
  <si>
    <t>Trommel</t>
  </si>
  <si>
    <t>3e etage</t>
  </si>
  <si>
    <t>3.11 Hal</t>
  </si>
  <si>
    <t>2.45</t>
  </si>
  <si>
    <t>1e etage</t>
  </si>
  <si>
    <t>1.10</t>
  </si>
  <si>
    <t>1.44</t>
  </si>
  <si>
    <t>3.10</t>
  </si>
  <si>
    <t>3.27</t>
  </si>
  <si>
    <t>Trommel links</t>
  </si>
  <si>
    <t>Trommel rechts</t>
  </si>
  <si>
    <t>1.50</t>
  </si>
  <si>
    <t>KCC koffie corner</t>
  </si>
  <si>
    <t>Balie printer</t>
  </si>
  <si>
    <t>Receptie</t>
  </si>
  <si>
    <t>Back Office BZ</t>
  </si>
  <si>
    <t>nvt</t>
  </si>
  <si>
    <t>Totaal aantal per type</t>
  </si>
  <si>
    <t>Optie</t>
  </si>
  <si>
    <t>Model 4</t>
  </si>
  <si>
    <t>Leaseprijs per machine per maand tot 28-02-2025</t>
  </si>
  <si>
    <t>Leaseprijs per machine per maand optiejaren</t>
  </si>
  <si>
    <t>Leaseprijs per machine per maand optiejaar</t>
  </si>
  <si>
    <t>Aantal afdrukken zwart/wit tot 28 februari 2029</t>
  </si>
  <si>
    <t>Aantal afdrukken zwart/wit optiejaren</t>
  </si>
  <si>
    <r>
      <t>afdrukprijs zwart/wit</t>
    </r>
    <r>
      <rPr>
        <vertAlign val="superscript"/>
        <sz val="11"/>
        <color theme="1"/>
        <rFont val="Arial"/>
        <family val="2"/>
      </rPr>
      <t>2</t>
    </r>
  </si>
  <si>
    <t>Aantal afdrukken kleur tot 28 februari 2029</t>
  </si>
  <si>
    <t>Aantal afdrukken kleur optiejaren</t>
  </si>
  <si>
    <r>
      <t>afdrukprijs kleur</t>
    </r>
    <r>
      <rPr>
        <vertAlign val="superscript"/>
        <sz val="11"/>
        <color theme="1"/>
        <rFont val="Arial"/>
        <family val="2"/>
      </rPr>
      <t>2</t>
    </r>
  </si>
  <si>
    <t>Prijs per maand gedurende de eerste 48 mnd</t>
  </si>
  <si>
    <t>Prijs per maand in optiejaren</t>
  </si>
  <si>
    <t>Licence en maintenancekosten Follow Me voor alle machines</t>
  </si>
  <si>
    <t>Licence en maintenancekosten Scan Capture voor alle machines</t>
  </si>
  <si>
    <t>Licensie en maintenancekosten Hybride Cloud voor alle machines</t>
  </si>
  <si>
    <t>Licence en maintenancekosten Mobile Print voor alle machines</t>
  </si>
  <si>
    <t>Kosten eenmalig</t>
  </si>
  <si>
    <t>Implementatiekosten (uitrol)</t>
  </si>
  <si>
    <t>Implementatiekosten (instructie en training)</t>
  </si>
  <si>
    <r>
      <t>Meerprijs verhuizing</t>
    </r>
    <r>
      <rPr>
        <vertAlign val="superscript"/>
        <sz val="11"/>
        <color theme="1"/>
        <rFont val="Arial"/>
        <family val="2"/>
      </rPr>
      <t>4</t>
    </r>
    <r>
      <rPr>
        <sz val="11"/>
        <color theme="1"/>
        <rFont val="Arial"/>
        <family val="2"/>
      </rPr>
      <t xml:space="preserve"> van een MFP per keer</t>
    </r>
  </si>
  <si>
    <t xml:space="preserve"> (optioneel, telt niet mee in totaalprijs, max. 350 euro)</t>
  </si>
  <si>
    <t>,</t>
  </si>
  <si>
    <t>Totaal</t>
  </si>
  <si>
    <t>Leaseprijs alle machines tot 28-02-2029</t>
  </si>
  <si>
    <t>Leaseprijs alle machines optiejaren</t>
  </si>
  <si>
    <t>Afdrukkosten zwart/wit tot 28-02-2031</t>
  </si>
  <si>
    <t>Afdrukkosten kleur tot 28-02-2031</t>
  </si>
  <si>
    <t>totale kosten optiejaar</t>
  </si>
  <si>
    <t>Licence en maintenancekosten Follow Me tot 28-02-2031</t>
  </si>
  <si>
    <t>Meerprijs3 p/m voor OCR on board per apparaat</t>
  </si>
  <si>
    <t>Licence en maintenancekosten Scan Capture tot 28-02-2031</t>
  </si>
  <si>
    <t>Licensie en maintenancekosten Hybride Cloud voor alle machines tot  28-02-2031</t>
  </si>
  <si>
    <t>Licence en maintenancekosten Mobile Print tot 28-02-2031</t>
  </si>
  <si>
    <t>Implementatiekosten (uitrol) eenmalig 2025</t>
  </si>
  <si>
    <t>Implementatiekosten (instructie en training) eenmalig 2025</t>
  </si>
  <si>
    <t>Totaal generaal</t>
  </si>
  <si>
    <r>
      <rPr>
        <vertAlign val="superscript"/>
        <sz val="11"/>
        <color theme="1"/>
        <rFont val="Arial"/>
        <family val="2"/>
      </rPr>
      <t>1</t>
    </r>
    <r>
      <rPr>
        <sz val="11"/>
        <color theme="1"/>
        <rFont val="Arial"/>
        <family val="2"/>
      </rPr>
      <t xml:space="preserve"> De verwachte afname- en afdrukaantallen zijn gebaseerd op ervaringscijfers en huidige aanwezige apparatuur.
Hieraan kunnen geen conclusies, rechten of afnamegaranties worden verbonden.
Deze aantallen vormen de grondslag voor de beoordeling. </t>
    </r>
  </si>
  <si>
    <r>
      <rPr>
        <vertAlign val="superscript"/>
        <sz val="11"/>
        <color theme="1"/>
        <rFont val="Arial"/>
        <family val="2"/>
      </rPr>
      <t>2</t>
    </r>
    <r>
      <rPr>
        <sz val="11"/>
        <color theme="1"/>
        <rFont val="Arial"/>
        <family val="2"/>
      </rPr>
      <t xml:space="preserve"> De opgegeven prijzen voldoen aan de eisen zoals gesteld in de Uitnodiging tot Inschrijving.</t>
    </r>
  </si>
  <si>
    <r>
      <rPr>
        <vertAlign val="superscript"/>
        <sz val="11"/>
        <color theme="1"/>
        <rFont val="Arial"/>
        <family val="2"/>
      </rPr>
      <t xml:space="preserve">3 </t>
    </r>
    <r>
      <rPr>
        <sz val="11"/>
        <color theme="1"/>
        <rFont val="Arial"/>
        <family val="2"/>
      </rPr>
      <t>De meerprijs is gekoppeld de leaseprijs. Zakt de leaseprijs in het optiejaar, dan daalt de meerprijs in verhouding mee.</t>
    </r>
  </si>
  <si>
    <r>
      <rPr>
        <vertAlign val="superscript"/>
        <sz val="11"/>
        <color theme="1"/>
        <rFont val="Arial"/>
        <family val="2"/>
      </rPr>
      <t xml:space="preserve">4 </t>
    </r>
    <r>
      <rPr>
        <sz val="11"/>
        <color theme="1"/>
        <rFont val="Arial"/>
        <family val="2"/>
      </rPr>
      <t>Het gaat hierbij om een verhuizing tussen Locaties in de regio van de Opdrachtgever. Het apparaat wordt ontkoppeld verplaatst en opnieuw aangesloten, gereed voor gebruik. Anders dan bij de andere meerprijzen betreft het hier een éénmalig bedrag.</t>
    </r>
  </si>
  <si>
    <t>5 Het gaat hier enkel over de lease van de plotters. De afdrukprijzen worden buiten beschouwing gelaten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</si>
</sst>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 #,##0.00_ ;_ &quot;€&quot;\ * \-#,##0.00_ ;_ &quot;€&quot;\ * &quot;-&quot;??_ ;_ @_ "/>
    <numFmt numFmtId="43" formatCode="_ * #,##0.00_ ;_ * \-#,##0.00_ ;_ * &quot;-&quot;??_ ;_ @_ "/>
    <numFmt numFmtId="164" formatCode="_ * #,##0_ ;_ * \-#,##0_ ;_ * &quot;-&quot;??_ ;_ @_ "/>
    <numFmt numFmtId="165" formatCode="_ &quot;€&quot;\ * #,##0.0000_ ;_ &quot;€&quot;\ * \-#,##0.0000_ ;_ &quot;€&quot;\ * &quot;-&quot;??_ ;_ @_ "/>
    <numFmt numFmtId="166" formatCode="_ [$€-2]\ * #,##0.00_ ;_ [$€-2]\ * \-#,##0.00_ ;_ [$€-2]\ * &quot;-&quot;??_ ;_ @_ "/>
    <numFmt numFmtId="167" formatCode="_ [$€-413]\ * #,##0.00_ ;_ [$€-413]\ * \-#,##0.00_ ;_ [$€-413]\ * &quot;-&quot;??_ ;_ @_ "/>
  </numFmts>
  <fonts count="21">
    <font>
      <sz val="11"/>
      <color theme="1"/>
      <name val="Calibri"/>
      <family val="2"/>
      <scheme val="minor"/>
    </font>
    <font>
      <sz val="11"/>
      <color theme="1"/>
      <name val="Calibri"/>
      <scheme val="minor"/>
    </font>
    <font>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28"/>
      <color theme="1"/>
      <name val="Arial"/>
      <family val="2"/>
    </font>
    <font>
      <sz val="11"/>
      <color theme="1"/>
      <name val="Arial"/>
      <family val="2"/>
    </font>
    <font>
      <b/>
      <sz val="11"/>
      <color theme="0"/>
      <name val="Arial"/>
      <family val="2"/>
    </font>
    <font>
      <b/>
      <sz val="11"/>
      <color theme="1"/>
      <name val="Arial"/>
      <family val="2"/>
    </font>
    <font>
      <sz val="11"/>
      <name val="Arial"/>
      <family val="2"/>
    </font>
    <font>
      <b/>
      <u/>
      <sz val="11"/>
      <color theme="1"/>
      <name val="Arial"/>
      <family val="2"/>
    </font>
    <font>
      <b/>
      <sz val="11"/>
      <name val="Arial"/>
      <family val="2"/>
    </font>
    <font>
      <vertAlign val="superscript"/>
      <sz val="11"/>
      <color theme="1"/>
      <name val="Arial"/>
      <family val="2"/>
    </font>
    <font>
      <sz val="10"/>
      <color theme="1"/>
      <name val="Arial"/>
      <family val="2"/>
    </font>
    <font>
      <sz val="11"/>
      <color theme="0"/>
      <name val="Arial"/>
      <family val="2"/>
    </font>
    <font>
      <sz val="18"/>
      <color theme="1"/>
      <name val="Arial"/>
      <family val="2"/>
    </font>
    <font>
      <b/>
      <sz val="12"/>
      <color indexed="8"/>
      <name val="Arial"/>
      <family val="2"/>
    </font>
    <font>
      <b/>
      <sz val="10"/>
      <color theme="1"/>
      <name val="Arial"/>
      <family val="2"/>
    </font>
    <font>
      <b/>
      <vertAlign val="subscript"/>
      <sz val="10"/>
      <color theme="1"/>
      <name val="Arial"/>
      <family val="2"/>
    </font>
    <font>
      <sz val="8"/>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rgb="FF00206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rgb="FFFFC000"/>
        <bgColor indexed="64"/>
      </patternFill>
    </fill>
    <fill>
      <patternFill patternType="solid">
        <fgColor theme="2"/>
        <bgColor indexed="64"/>
      </patternFill>
    </fill>
  </fills>
  <borders count="53">
    <border>
      <left/>
      <right/>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ck">
        <color theme="9" tint="-0.249977111117893"/>
      </left>
      <right style="thick">
        <color theme="9" tint="-0.249977111117893"/>
      </right>
      <top style="thick">
        <color theme="9" tint="-0.249977111117893"/>
      </top>
      <bottom style="thick">
        <color theme="9" tint="-0.249977111117893"/>
      </bottom>
      <diagonal/>
    </border>
    <border>
      <left/>
      <right style="thick">
        <color theme="9" tint="-0.249977111117893"/>
      </right>
      <top style="thick">
        <color theme="9" tint="-0.249977111117893"/>
      </top>
      <bottom style="thick">
        <color theme="9" tint="-0.249977111117893"/>
      </bottom>
      <diagonal/>
    </border>
    <border>
      <left/>
      <right/>
      <top style="thick">
        <color theme="9" tint="-0.249977111117893"/>
      </top>
      <bottom style="thick">
        <color theme="9" tint="-0.249977111117893"/>
      </bottom>
      <diagonal/>
    </border>
    <border>
      <left style="thick">
        <color theme="9" tint="-0.249977111117893"/>
      </left>
      <right/>
      <top style="thick">
        <color theme="9" tint="-0.249977111117893"/>
      </top>
      <bottom style="thick">
        <color theme="9" tint="-0.249977111117893"/>
      </bottom>
      <diagonal/>
    </border>
    <border>
      <left/>
      <right/>
      <top/>
      <bottom style="thick">
        <color theme="9" tint="-0.249977111117893"/>
      </bottom>
      <diagonal/>
    </border>
    <border>
      <left style="medium">
        <color indexed="64"/>
      </left>
      <right style="thick">
        <color auto="1"/>
      </right>
      <top style="medium">
        <color indexed="64"/>
      </top>
      <bottom/>
      <diagonal/>
    </border>
    <border>
      <left style="thick">
        <color auto="1"/>
      </left>
      <right style="thick">
        <color auto="1"/>
      </right>
      <top style="medium">
        <color indexed="64"/>
      </top>
      <bottom/>
      <diagonal/>
    </border>
    <border>
      <left style="thick">
        <color auto="1"/>
      </left>
      <right style="medium">
        <color indexed="64"/>
      </right>
      <top style="medium">
        <color indexed="64"/>
      </top>
      <bottom/>
      <diagonal/>
    </border>
    <border>
      <left style="medium">
        <color indexed="64"/>
      </left>
      <right style="thick">
        <color auto="1"/>
      </right>
      <top/>
      <bottom style="medium">
        <color indexed="64"/>
      </bottom>
      <diagonal/>
    </border>
    <border>
      <left style="thick">
        <color auto="1"/>
      </left>
      <right style="thick">
        <color auto="1"/>
      </right>
      <top/>
      <bottom style="medium">
        <color indexed="64"/>
      </bottom>
      <diagonal/>
    </border>
    <border>
      <left style="thick">
        <color auto="1"/>
      </left>
      <right style="medium">
        <color indexed="64"/>
      </right>
      <top/>
      <bottom style="medium">
        <color indexed="64"/>
      </bottom>
      <diagonal/>
    </border>
    <border>
      <left style="thick">
        <color auto="1"/>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top/>
      <bottom style="medium">
        <color indexed="64"/>
      </bottom>
      <diagonal/>
    </border>
    <border>
      <left style="medium">
        <color indexed="64"/>
      </left>
      <right/>
      <top/>
      <bottom style="medium">
        <color indexed="64"/>
      </bottom>
      <diagonal/>
    </border>
    <border>
      <left style="thick">
        <color rgb="FF002060"/>
      </left>
      <right style="thick">
        <color rgb="FF002060"/>
      </right>
      <top style="thick">
        <color rgb="FF002060"/>
      </top>
      <bottom style="thick">
        <color theme="9" tint="-0.249977111117893"/>
      </bottom>
      <diagonal/>
    </border>
    <border>
      <left/>
      <right style="thick">
        <color auto="1"/>
      </right>
      <top style="medium">
        <color indexed="64"/>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style="thick">
        <color rgb="FF7030A0"/>
      </right>
      <top style="thick">
        <color rgb="FF7030A0"/>
      </top>
      <bottom style="thick">
        <color rgb="FF7030A0"/>
      </bottom>
      <diagonal/>
    </border>
    <border>
      <left style="thick">
        <color auto="1"/>
      </left>
      <right style="medium">
        <color indexed="64"/>
      </right>
      <top/>
      <bottom/>
      <diagonal/>
    </border>
    <border>
      <left style="medium">
        <color indexed="64"/>
      </left>
      <right style="thin">
        <color rgb="FF002060"/>
      </right>
      <top style="medium">
        <color indexed="64"/>
      </top>
      <bottom style="thin">
        <color rgb="FF002060"/>
      </bottom>
      <diagonal/>
    </border>
    <border>
      <left style="thin">
        <color rgb="FF002060"/>
      </left>
      <right style="medium">
        <color indexed="64"/>
      </right>
      <top style="medium">
        <color indexed="64"/>
      </top>
      <bottom style="thin">
        <color rgb="FF002060"/>
      </bottom>
      <diagonal/>
    </border>
    <border>
      <left style="medium">
        <color indexed="64"/>
      </left>
      <right/>
      <top style="thin">
        <color rgb="FF002060"/>
      </top>
      <bottom style="medium">
        <color indexed="64"/>
      </bottom>
      <diagonal/>
    </border>
    <border>
      <left/>
      <right style="medium">
        <color indexed="64"/>
      </right>
      <top style="thin">
        <color rgb="FF002060"/>
      </top>
      <bottom style="medium">
        <color indexed="64"/>
      </bottom>
      <diagonal/>
    </border>
    <border>
      <left/>
      <right/>
      <top style="thin">
        <color rgb="FF002060"/>
      </top>
      <bottom style="medium">
        <color indexed="64"/>
      </bottom>
      <diagonal/>
    </border>
    <border>
      <left/>
      <right/>
      <top style="medium">
        <color indexed="64"/>
      </top>
      <bottom style="thin">
        <color rgb="FF002060"/>
      </bottom>
      <diagonal/>
    </border>
    <border>
      <left style="medium">
        <color indexed="64"/>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ck">
        <color auto="1"/>
      </right>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122">
    <xf numFmtId="0" fontId="0" fillId="0" borderId="0" xfId="0"/>
    <xf numFmtId="0" fontId="4" fillId="3" borderId="24" xfId="0" applyFont="1" applyFill="1" applyBorder="1"/>
    <xf numFmtId="0" fontId="4" fillId="3" borderId="25" xfId="0" applyFont="1" applyFill="1" applyBorder="1"/>
    <xf numFmtId="0" fontId="0" fillId="0" borderId="27" xfId="0" applyBorder="1" applyAlignment="1">
      <alignment wrapText="1"/>
    </xf>
    <xf numFmtId="44" fontId="5" fillId="2" borderId="10" xfId="2" applyFont="1" applyFill="1" applyBorder="1" applyAlignment="1" applyProtection="1">
      <alignment vertical="center" wrapText="1"/>
      <protection locked="0"/>
    </xf>
    <xf numFmtId="0" fontId="5" fillId="4" borderId="26" xfId="0" applyFont="1" applyFill="1" applyBorder="1" applyAlignment="1">
      <alignment vertical="center"/>
    </xf>
    <xf numFmtId="0" fontId="7" fillId="0" borderId="0" xfId="0" applyFont="1" applyProtection="1">
      <protection hidden="1"/>
    </xf>
    <xf numFmtId="166" fontId="7" fillId="0" borderId="0" xfId="0" applyNumberFormat="1" applyFont="1" applyProtection="1">
      <protection hidden="1"/>
    </xf>
    <xf numFmtId="0" fontId="8" fillId="3" borderId="15" xfId="0" applyFont="1" applyFill="1" applyBorder="1" applyAlignment="1" applyProtection="1">
      <alignment horizontal="center" wrapText="1"/>
      <protection hidden="1"/>
    </xf>
    <xf numFmtId="0" fontId="8" fillId="3" borderId="16" xfId="0" applyFont="1" applyFill="1" applyBorder="1" applyAlignment="1" applyProtection="1">
      <alignment horizontal="center" wrapText="1"/>
      <protection hidden="1"/>
    </xf>
    <xf numFmtId="0" fontId="8" fillId="3" borderId="28" xfId="0" applyFont="1" applyFill="1" applyBorder="1" applyAlignment="1" applyProtection="1">
      <alignment horizontal="center" wrapText="1"/>
      <protection hidden="1"/>
    </xf>
    <xf numFmtId="0" fontId="8" fillId="3" borderId="17" xfId="0" applyFont="1" applyFill="1" applyBorder="1" applyAlignment="1" applyProtection="1">
      <alignment horizontal="center" wrapText="1"/>
      <protection hidden="1"/>
    </xf>
    <xf numFmtId="0" fontId="8" fillId="3" borderId="12" xfId="0" applyFont="1" applyFill="1" applyBorder="1" applyAlignment="1" applyProtection="1">
      <alignment horizontal="center" wrapText="1"/>
      <protection hidden="1"/>
    </xf>
    <xf numFmtId="0" fontId="8" fillId="3" borderId="13" xfId="0" applyFont="1" applyFill="1" applyBorder="1" applyAlignment="1" applyProtection="1">
      <alignment horizontal="center" wrapText="1"/>
      <protection hidden="1"/>
    </xf>
    <xf numFmtId="0" fontId="8" fillId="3" borderId="14" xfId="0" applyFont="1" applyFill="1" applyBorder="1" applyAlignment="1" applyProtection="1">
      <alignment horizontal="center" wrapText="1"/>
      <protection hidden="1"/>
    </xf>
    <xf numFmtId="166" fontId="7" fillId="0" borderId="0" xfId="0" applyNumberFormat="1" applyFont="1" applyAlignment="1" applyProtection="1">
      <alignment wrapText="1"/>
      <protection hidden="1"/>
    </xf>
    <xf numFmtId="0" fontId="8" fillId="3" borderId="36" xfId="0" applyFont="1" applyFill="1" applyBorder="1" applyAlignment="1" applyProtection="1">
      <alignment horizontal="center" wrapText="1"/>
      <protection hidden="1"/>
    </xf>
    <xf numFmtId="0" fontId="7" fillId="0" borderId="29" xfId="0" applyFont="1" applyBorder="1" applyProtection="1">
      <protection hidden="1"/>
    </xf>
    <xf numFmtId="0" fontId="7" fillId="0" borderId="0" xfId="0" applyFont="1" applyAlignment="1" applyProtection="1">
      <alignment horizontal="right"/>
      <protection hidden="1"/>
    </xf>
    <xf numFmtId="0" fontId="12" fillId="5" borderId="30" xfId="0" applyFont="1" applyFill="1" applyBorder="1" applyAlignment="1" applyProtection="1">
      <alignment horizontal="center" wrapText="1"/>
      <protection hidden="1"/>
    </xf>
    <xf numFmtId="44" fontId="7" fillId="2" borderId="10" xfId="2" applyFont="1" applyFill="1" applyBorder="1" applyAlignment="1" applyProtection="1">
      <alignment vertical="center" wrapText="1"/>
      <protection locked="0"/>
    </xf>
    <xf numFmtId="44" fontId="7" fillId="2" borderId="7" xfId="2" applyFont="1" applyFill="1" applyBorder="1" applyAlignment="1" applyProtection="1">
      <alignment vertical="center" wrapText="1"/>
      <protection locked="0"/>
    </xf>
    <xf numFmtId="0" fontId="7" fillId="0" borderId="0" xfId="0" applyFont="1"/>
    <xf numFmtId="44" fontId="7" fillId="0" borderId="0" xfId="2" applyFont="1" applyProtection="1">
      <protection hidden="1"/>
    </xf>
    <xf numFmtId="165" fontId="7" fillId="2" borderId="7" xfId="2" applyNumberFormat="1" applyFont="1" applyFill="1" applyBorder="1" applyProtection="1">
      <protection locked="0"/>
    </xf>
    <xf numFmtId="165" fontId="7" fillId="0" borderId="0" xfId="2" applyNumberFormat="1" applyFont="1" applyFill="1" applyBorder="1" applyProtection="1">
      <protection locked="0"/>
    </xf>
    <xf numFmtId="164" fontId="7" fillId="0" borderId="0" xfId="1" applyNumberFormat="1" applyFont="1" applyProtection="1">
      <protection hidden="1"/>
    </xf>
    <xf numFmtId="0" fontId="7" fillId="0" borderId="0" xfId="0" applyFont="1" applyAlignment="1" applyProtection="1">
      <alignment wrapText="1"/>
      <protection hidden="1"/>
    </xf>
    <xf numFmtId="0" fontId="14" fillId="5" borderId="7" xfId="0" applyFont="1" applyFill="1" applyBorder="1" applyAlignment="1" applyProtection="1">
      <alignment wrapText="1"/>
      <protection hidden="1"/>
    </xf>
    <xf numFmtId="164" fontId="14" fillId="5" borderId="7" xfId="1" applyNumberFormat="1" applyFont="1" applyFill="1" applyBorder="1" applyAlignment="1" applyProtection="1">
      <alignment wrapText="1"/>
      <protection hidden="1"/>
    </xf>
    <xf numFmtId="44" fontId="7" fillId="2" borderId="7" xfId="2" applyFont="1" applyFill="1" applyBorder="1" applyProtection="1">
      <protection locked="0"/>
    </xf>
    <xf numFmtId="44" fontId="7" fillId="0" borderId="9" xfId="2" applyFont="1" applyFill="1" applyBorder="1" applyProtection="1">
      <protection locked="0"/>
    </xf>
    <xf numFmtId="164" fontId="7" fillId="0" borderId="0" xfId="1" applyNumberFormat="1" applyFont="1" applyFill="1" applyBorder="1" applyProtection="1">
      <protection hidden="1"/>
    </xf>
    <xf numFmtId="44" fontId="7" fillId="0" borderId="0" xfId="2" applyFont="1" applyFill="1" applyBorder="1" applyProtection="1">
      <protection locked="0"/>
    </xf>
    <xf numFmtId="0" fontId="7" fillId="0" borderId="11" xfId="0" applyFont="1" applyBorder="1" applyAlignment="1" applyProtection="1">
      <alignment wrapText="1"/>
      <protection hidden="1"/>
    </xf>
    <xf numFmtId="167" fontId="7" fillId="7" borderId="35" xfId="2" applyNumberFormat="1" applyFont="1" applyFill="1" applyBorder="1" applyProtection="1">
      <protection locked="0"/>
    </xf>
    <xf numFmtId="0" fontId="7" fillId="0" borderId="0" xfId="0" applyFont="1" applyAlignment="1" applyProtection="1">
      <alignment horizontal="center"/>
      <protection hidden="1"/>
    </xf>
    <xf numFmtId="44" fontId="7" fillId="0" borderId="0" xfId="0" applyNumberFormat="1" applyFont="1" applyAlignment="1" applyProtection="1">
      <alignment horizontal="center"/>
      <protection hidden="1"/>
    </xf>
    <xf numFmtId="44" fontId="7" fillId="0" borderId="0" xfId="0" applyNumberFormat="1" applyFont="1" applyProtection="1">
      <protection hidden="1"/>
    </xf>
    <xf numFmtId="44" fontId="16" fillId="0" borderId="0" xfId="0" applyNumberFormat="1" applyFont="1" applyAlignment="1" applyProtection="1">
      <alignment horizontal="center"/>
      <protection hidden="1"/>
    </xf>
    <xf numFmtId="44" fontId="16" fillId="0" borderId="0" xfId="2" applyFont="1" applyBorder="1" applyAlignment="1" applyProtection="1">
      <protection hidden="1"/>
    </xf>
    <xf numFmtId="0" fontId="9" fillId="5" borderId="19" xfId="0" applyFont="1" applyFill="1" applyBorder="1" applyAlignment="1" applyProtection="1">
      <alignment horizontal="center" vertical="center" wrapText="1"/>
      <protection hidden="1"/>
    </xf>
    <xf numFmtId="0" fontId="9" fillId="5" borderId="2" xfId="0" applyFont="1" applyFill="1" applyBorder="1" applyAlignment="1" applyProtection="1">
      <alignment horizontal="center" vertical="center" wrapText="1"/>
      <protection hidden="1"/>
    </xf>
    <xf numFmtId="0" fontId="7" fillId="5" borderId="1" xfId="0" applyFont="1" applyFill="1" applyBorder="1" applyAlignment="1" applyProtection="1">
      <alignment horizontal="center" vertical="center" wrapText="1"/>
      <protection hidden="1"/>
    </xf>
    <xf numFmtId="0" fontId="7" fillId="5" borderId="3" xfId="0" applyFont="1" applyFill="1" applyBorder="1" applyAlignment="1" applyProtection="1">
      <alignment horizontal="center" vertical="center" wrapText="1"/>
      <protection hidden="1"/>
    </xf>
    <xf numFmtId="0" fontId="8" fillId="3" borderId="45" xfId="0" applyFont="1" applyFill="1" applyBorder="1" applyAlignment="1" applyProtection="1">
      <alignment horizontal="center" wrapText="1"/>
      <protection hidden="1"/>
    </xf>
    <xf numFmtId="164" fontId="7" fillId="8" borderId="1" xfId="1" applyNumberFormat="1" applyFont="1" applyFill="1" applyBorder="1" applyAlignment="1" applyProtection="1">
      <alignment vertical="center" wrapText="1"/>
      <protection hidden="1"/>
    </xf>
    <xf numFmtId="164" fontId="7" fillId="8" borderId="3" xfId="1" applyNumberFormat="1" applyFont="1" applyFill="1" applyBorder="1" applyAlignment="1" applyProtection="1">
      <alignment vertical="center" wrapText="1"/>
      <protection hidden="1"/>
    </xf>
    <xf numFmtId="0" fontId="15" fillId="6" borderId="10" xfId="0" applyFont="1" applyFill="1" applyBorder="1" applyAlignment="1" applyProtection="1">
      <alignment horizontal="right"/>
      <protection hidden="1"/>
    </xf>
    <xf numFmtId="0" fontId="15" fillId="6" borderId="9" xfId="0" applyFont="1" applyFill="1" applyBorder="1" applyAlignment="1" applyProtection="1">
      <alignment horizontal="right"/>
      <protection hidden="1"/>
    </xf>
    <xf numFmtId="0" fontId="15" fillId="6" borderId="8" xfId="0" applyFont="1" applyFill="1" applyBorder="1" applyAlignment="1" applyProtection="1">
      <alignment horizontal="right"/>
      <protection hidden="1"/>
    </xf>
    <xf numFmtId="0" fontId="7" fillId="5" borderId="10" xfId="0" applyFont="1" applyFill="1" applyBorder="1" applyAlignment="1" applyProtection="1">
      <alignment horizontal="right"/>
      <protection hidden="1"/>
    </xf>
    <xf numFmtId="0" fontId="7" fillId="5" borderId="9" xfId="0" applyFont="1" applyFill="1" applyBorder="1" applyAlignment="1" applyProtection="1">
      <alignment horizontal="right"/>
      <protection hidden="1"/>
    </xf>
    <xf numFmtId="0" fontId="7" fillId="5" borderId="8" xfId="0" applyFont="1" applyFill="1" applyBorder="1" applyAlignment="1" applyProtection="1">
      <alignment horizontal="right"/>
      <protection hidden="1"/>
    </xf>
    <xf numFmtId="0" fontId="11" fillId="9" borderId="21" xfId="0" applyFont="1" applyFill="1" applyBorder="1" applyAlignment="1" applyProtection="1">
      <alignment horizontal="center" vertical="center"/>
      <protection hidden="1"/>
    </xf>
    <xf numFmtId="0" fontId="11" fillId="9" borderId="23" xfId="0" applyFont="1" applyFill="1" applyBorder="1" applyAlignment="1" applyProtection="1">
      <alignment horizontal="center" vertical="center"/>
      <protection hidden="1"/>
    </xf>
    <xf numFmtId="0" fontId="11" fillId="9" borderId="20" xfId="0" applyFont="1" applyFill="1" applyBorder="1" applyAlignment="1" applyProtection="1">
      <alignment horizontal="center" vertical="center"/>
      <protection hidden="1"/>
    </xf>
    <xf numFmtId="0" fontId="11" fillId="9" borderId="22" xfId="0" applyFont="1" applyFill="1" applyBorder="1" applyAlignment="1" applyProtection="1">
      <alignment horizontal="center" vertical="center"/>
      <protection hidden="1"/>
    </xf>
    <xf numFmtId="0" fontId="17" fillId="9" borderId="20" xfId="0" applyFont="1" applyFill="1" applyBorder="1"/>
    <xf numFmtId="43" fontId="7" fillId="0" borderId="0" xfId="1" applyFont="1" applyFill="1" applyBorder="1" applyProtection="1">
      <protection hidden="1"/>
    </xf>
    <xf numFmtId="43" fontId="8" fillId="3" borderId="14" xfId="1" applyFont="1" applyFill="1" applyBorder="1" applyAlignment="1" applyProtection="1">
      <alignment horizontal="center" wrapText="1"/>
      <protection hidden="1"/>
    </xf>
    <xf numFmtId="43" fontId="7" fillId="9" borderId="20" xfId="1" applyFont="1" applyFill="1" applyBorder="1" applyAlignment="1" applyProtection="1">
      <alignment horizontal="center"/>
      <protection hidden="1"/>
    </xf>
    <xf numFmtId="43" fontId="7" fillId="0" borderId="0" xfId="1" applyFont="1" applyProtection="1">
      <protection hidden="1"/>
    </xf>
    <xf numFmtId="43" fontId="7" fillId="0" borderId="0" xfId="1" applyFont="1" applyAlignment="1" applyProtection="1">
      <alignment wrapText="1"/>
      <protection hidden="1"/>
    </xf>
    <xf numFmtId="43" fontId="7" fillId="0" borderId="0" xfId="1" applyFont="1" applyFill="1" applyProtection="1">
      <protection hidden="1"/>
    </xf>
    <xf numFmtId="43" fontId="7" fillId="9" borderId="20" xfId="1" applyFont="1" applyFill="1" applyBorder="1" applyProtection="1">
      <protection hidden="1"/>
    </xf>
    <xf numFmtId="14" fontId="7" fillId="9" borderId="22" xfId="0" applyNumberFormat="1" applyFont="1" applyFill="1" applyBorder="1" applyProtection="1">
      <protection hidden="1"/>
    </xf>
    <xf numFmtId="14" fontId="7" fillId="0" borderId="0" xfId="0" applyNumberFormat="1" applyFont="1" applyProtection="1">
      <protection hidden="1"/>
    </xf>
    <xf numFmtId="14" fontId="8" fillId="3" borderId="14" xfId="0" applyNumberFormat="1" applyFont="1" applyFill="1" applyBorder="1" applyAlignment="1" applyProtection="1">
      <alignment horizontal="center" wrapText="1"/>
      <protection hidden="1"/>
    </xf>
    <xf numFmtId="14" fontId="7" fillId="9" borderId="20" xfId="0" applyNumberFormat="1" applyFont="1" applyFill="1" applyBorder="1" applyAlignment="1" applyProtection="1">
      <alignment horizontal="center"/>
      <protection hidden="1"/>
    </xf>
    <xf numFmtId="14" fontId="10" fillId="0" borderId="0" xfId="0" applyNumberFormat="1" applyFont="1" applyProtection="1">
      <protection hidden="1"/>
    </xf>
    <xf numFmtId="14" fontId="10" fillId="0" borderId="0" xfId="1" applyNumberFormat="1" applyFont="1" applyProtection="1">
      <protection hidden="1"/>
    </xf>
    <xf numFmtId="14" fontId="7" fillId="0" borderId="0" xfId="0" applyNumberFormat="1" applyFont="1" applyAlignment="1" applyProtection="1">
      <alignment wrapText="1"/>
      <protection hidden="1"/>
    </xf>
    <xf numFmtId="0" fontId="0" fillId="9" borderId="20" xfId="0" applyFill="1" applyBorder="1"/>
    <xf numFmtId="0" fontId="8" fillId="3" borderId="48" xfId="0" applyFont="1" applyFill="1" applyBorder="1" applyAlignment="1" applyProtection="1">
      <alignment horizontal="center" wrapText="1"/>
      <protection hidden="1"/>
    </xf>
    <xf numFmtId="0" fontId="0" fillId="9" borderId="20" xfId="0" applyFill="1" applyBorder="1" applyAlignment="1">
      <alignment horizontal="left"/>
    </xf>
    <xf numFmtId="43" fontId="7" fillId="9" borderId="20" xfId="1" applyFont="1" applyFill="1" applyBorder="1" applyAlignment="1" applyProtection="1">
      <alignment horizontal="center" vertical="center"/>
      <protection hidden="1"/>
    </xf>
    <xf numFmtId="0" fontId="8" fillId="3" borderId="47" xfId="0" applyFont="1" applyFill="1" applyBorder="1" applyAlignment="1" applyProtection="1">
      <alignment horizontal="center" wrapText="1"/>
      <protection hidden="1"/>
    </xf>
    <xf numFmtId="0" fontId="8" fillId="3" borderId="31" xfId="0" applyFont="1" applyFill="1" applyBorder="1" applyAlignment="1" applyProtection="1">
      <alignment horizontal="center" wrapText="1"/>
      <protection hidden="1"/>
    </xf>
    <xf numFmtId="0" fontId="0" fillId="9" borderId="22" xfId="0" applyFill="1" applyBorder="1"/>
    <xf numFmtId="0" fontId="0" fillId="9" borderId="50" xfId="0" applyFill="1" applyBorder="1"/>
    <xf numFmtId="0" fontId="0" fillId="9" borderId="51" xfId="0" applyFill="1" applyBorder="1" applyAlignment="1">
      <alignment horizontal="left"/>
    </xf>
    <xf numFmtId="0" fontId="0" fillId="9" borderId="52" xfId="0" applyFill="1" applyBorder="1" applyAlignment="1">
      <alignment horizontal="left"/>
    </xf>
    <xf numFmtId="0" fontId="7" fillId="0" borderId="0" xfId="0" applyFont="1" applyAlignment="1" applyProtection="1">
      <alignment horizontal="left" wrapText="1"/>
      <protection hidden="1"/>
    </xf>
    <xf numFmtId="0" fontId="15" fillId="6" borderId="10" xfId="0" applyFont="1" applyFill="1" applyBorder="1" applyAlignment="1" applyProtection="1">
      <alignment horizontal="right"/>
      <protection hidden="1"/>
    </xf>
    <xf numFmtId="0" fontId="15" fillId="6" borderId="9" xfId="0" applyFont="1" applyFill="1" applyBorder="1" applyAlignment="1" applyProtection="1">
      <alignment horizontal="right"/>
      <protection hidden="1"/>
    </xf>
    <xf numFmtId="0" fontId="15" fillId="6" borderId="8" xfId="0" applyFont="1" applyFill="1" applyBorder="1" applyAlignment="1" applyProtection="1">
      <alignment horizontal="right"/>
      <protection hidden="1"/>
    </xf>
    <xf numFmtId="44" fontId="7" fillId="0" borderId="10" xfId="0" applyNumberFormat="1" applyFont="1" applyBorder="1" applyAlignment="1" applyProtection="1">
      <alignment horizontal="center"/>
      <protection hidden="1"/>
    </xf>
    <xf numFmtId="44" fontId="7" fillId="0" borderId="8" xfId="0" applyNumberFormat="1" applyFont="1" applyBorder="1" applyAlignment="1" applyProtection="1">
      <alignment horizontal="center"/>
      <protection hidden="1"/>
    </xf>
    <xf numFmtId="44" fontId="7" fillId="0" borderId="0" xfId="0" applyNumberFormat="1" applyFont="1" applyAlignment="1" applyProtection="1">
      <alignment horizontal="center"/>
      <protection hidden="1"/>
    </xf>
    <xf numFmtId="44" fontId="16" fillId="0" borderId="10" xfId="2" applyFont="1" applyBorder="1" applyAlignment="1" applyProtection="1">
      <alignment horizontal="center"/>
      <protection hidden="1"/>
    </xf>
    <xf numFmtId="44" fontId="16" fillId="0" borderId="8" xfId="2" applyFont="1" applyBorder="1" applyAlignment="1" applyProtection="1">
      <alignment horizontal="center"/>
      <protection hidden="1"/>
    </xf>
    <xf numFmtId="0" fontId="16" fillId="0" borderId="10" xfId="0" applyFont="1" applyBorder="1" applyAlignment="1" applyProtection="1">
      <alignment horizontal="center"/>
      <protection hidden="1"/>
    </xf>
    <xf numFmtId="0" fontId="16" fillId="0" borderId="9" xfId="0" applyFont="1" applyBorder="1" applyAlignment="1" applyProtection="1">
      <alignment horizontal="center"/>
      <protection hidden="1"/>
    </xf>
    <xf numFmtId="0" fontId="8" fillId="3" borderId="18" xfId="0" applyFont="1" applyFill="1" applyBorder="1" applyAlignment="1" applyProtection="1">
      <alignment horizontal="center" wrapText="1"/>
      <protection hidden="1"/>
    </xf>
    <xf numFmtId="0" fontId="8" fillId="3" borderId="31" xfId="0" applyFont="1" applyFill="1" applyBorder="1" applyAlignment="1" applyProtection="1">
      <alignment horizontal="center" wrapText="1"/>
      <protection hidden="1"/>
    </xf>
    <xf numFmtId="0" fontId="7" fillId="5" borderId="10" xfId="0" applyFont="1" applyFill="1" applyBorder="1" applyAlignment="1" applyProtection="1">
      <alignment horizontal="right"/>
      <protection hidden="1"/>
    </xf>
    <xf numFmtId="0" fontId="7" fillId="5" borderId="9" xfId="0" applyFont="1" applyFill="1" applyBorder="1" applyAlignment="1" applyProtection="1">
      <alignment horizontal="right"/>
      <protection hidden="1"/>
    </xf>
    <xf numFmtId="0" fontId="7" fillId="5" borderId="8" xfId="0" applyFont="1" applyFill="1" applyBorder="1" applyAlignment="1" applyProtection="1">
      <alignment horizontal="right"/>
      <protection hidden="1"/>
    </xf>
    <xf numFmtId="0" fontId="7" fillId="0" borderId="32" xfId="0" applyFont="1" applyBorder="1" applyAlignment="1" applyProtection="1">
      <alignment horizontal="right" vertical="center" wrapText="1"/>
      <protection hidden="1"/>
    </xf>
    <xf numFmtId="0" fontId="7" fillId="0" borderId="33" xfId="0" applyFont="1" applyBorder="1" applyAlignment="1" applyProtection="1">
      <alignment horizontal="right" vertical="center" wrapText="1"/>
      <protection hidden="1"/>
    </xf>
    <xf numFmtId="0" fontId="7" fillId="0" borderId="34" xfId="0" applyFont="1" applyBorder="1" applyAlignment="1" applyProtection="1">
      <alignment horizontal="right" vertical="center" wrapText="1"/>
      <protection hidden="1"/>
    </xf>
    <xf numFmtId="0" fontId="9" fillId="6" borderId="10" xfId="0" applyFont="1" applyFill="1" applyBorder="1" applyAlignment="1" applyProtection="1">
      <alignment horizontal="center" wrapText="1"/>
      <protection hidden="1"/>
    </xf>
    <xf numFmtId="0" fontId="9" fillId="6" borderId="8" xfId="0" applyFont="1" applyFill="1" applyBorder="1" applyAlignment="1" applyProtection="1">
      <alignment horizontal="center" wrapText="1"/>
      <protection hidden="1"/>
    </xf>
    <xf numFmtId="164" fontId="7" fillId="5" borderId="39" xfId="0" applyNumberFormat="1" applyFont="1" applyFill="1" applyBorder="1" applyAlignment="1" applyProtection="1">
      <alignment horizontal="center" vertical="center"/>
      <protection hidden="1"/>
    </xf>
    <xf numFmtId="164" fontId="7" fillId="5" borderId="40" xfId="0" applyNumberFormat="1"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7" fillId="5" borderId="43" xfId="0" applyFont="1" applyFill="1" applyBorder="1" applyAlignment="1" applyProtection="1">
      <alignment horizontal="left" vertical="center" wrapText="1"/>
      <protection hidden="1"/>
    </xf>
    <xf numFmtId="0" fontId="7" fillId="5" borderId="42" xfId="0" applyFont="1" applyFill="1" applyBorder="1" applyAlignment="1" applyProtection="1">
      <alignment horizontal="left" vertical="center" wrapText="1"/>
      <protection hidden="1"/>
    </xf>
    <xf numFmtId="0" fontId="7" fillId="5" borderId="44" xfId="0" applyFont="1" applyFill="1" applyBorder="1" applyAlignment="1" applyProtection="1">
      <alignment horizontal="left" vertical="center" wrapText="1"/>
      <protection hidden="1"/>
    </xf>
    <xf numFmtId="0" fontId="7" fillId="5" borderId="37" xfId="0" applyFont="1" applyFill="1" applyBorder="1" applyAlignment="1" applyProtection="1">
      <alignment horizontal="left" vertical="center" wrapText="1"/>
      <protection hidden="1"/>
    </xf>
    <xf numFmtId="0" fontId="7" fillId="5" borderId="38" xfId="0" applyFont="1" applyFill="1" applyBorder="1" applyAlignment="1" applyProtection="1">
      <alignment horizontal="left" vertical="center" wrapText="1"/>
      <protection hidden="1"/>
    </xf>
    <xf numFmtId="164" fontId="7" fillId="5" borderId="41" xfId="0" applyNumberFormat="1" applyFont="1" applyFill="1" applyBorder="1" applyAlignment="1" applyProtection="1">
      <alignment horizontal="center" vertical="center"/>
      <protection hidden="1"/>
    </xf>
    <xf numFmtId="0" fontId="8" fillId="3" borderId="4" xfId="0" applyFont="1" applyFill="1" applyBorder="1" applyAlignment="1" applyProtection="1">
      <alignment horizontal="center" wrapText="1"/>
      <protection hidden="1"/>
    </xf>
    <xf numFmtId="0" fontId="8" fillId="3" borderId="6" xfId="0" applyFont="1" applyFill="1" applyBorder="1" applyAlignment="1" applyProtection="1">
      <alignment horizontal="center" wrapText="1"/>
      <protection hidden="1"/>
    </xf>
    <xf numFmtId="0" fontId="8" fillId="3" borderId="5" xfId="0" applyFont="1" applyFill="1" applyBorder="1" applyAlignment="1" applyProtection="1">
      <alignment horizontal="center" wrapText="1"/>
      <protection hidden="1"/>
    </xf>
    <xf numFmtId="0" fontId="8" fillId="3" borderId="46" xfId="0" applyFont="1" applyFill="1" applyBorder="1" applyAlignment="1" applyProtection="1">
      <alignment horizontal="center" wrapText="1"/>
      <protection hidden="1"/>
    </xf>
    <xf numFmtId="0" fontId="8" fillId="3" borderId="47" xfId="0" applyFont="1" applyFill="1" applyBorder="1" applyAlignment="1" applyProtection="1">
      <alignment horizontal="center" wrapText="1"/>
      <protection hidden="1"/>
    </xf>
    <xf numFmtId="0" fontId="7" fillId="0" borderId="0" xfId="0" applyFont="1" applyAlignment="1" applyProtection="1">
      <alignment horizontal="center"/>
      <protection hidden="1"/>
    </xf>
    <xf numFmtId="44" fontId="7" fillId="0" borderId="10" xfId="0" applyNumberFormat="1" applyFont="1" applyBorder="1" applyAlignment="1" applyProtection="1">
      <alignment horizontal="right"/>
      <protection hidden="1"/>
    </xf>
    <xf numFmtId="44" fontId="7" fillId="0" borderId="8" xfId="0" applyNumberFormat="1" applyFont="1" applyBorder="1" applyAlignment="1" applyProtection="1">
      <alignment horizontal="right"/>
      <protection hidden="1"/>
    </xf>
    <xf numFmtId="0" fontId="1" fillId="9" borderId="49" xfId="0" applyFont="1" applyFill="1" applyBorder="1" applyProtection="1">
      <protection hidden="1"/>
    </xf>
  </cellXfs>
  <cellStyles count="7">
    <cellStyle name="Komma" xfId="1" builtinId="3"/>
    <cellStyle name="Komma 2" xfId="3" xr:uid="{00000000-0005-0000-0000-000001000000}"/>
    <cellStyle name="Komma 3" xfId="5" xr:uid="{00000000-0005-0000-0000-000002000000}"/>
    <cellStyle name="Standaard" xfId="0" builtinId="0"/>
    <cellStyle name="Valuta" xfId="2" builtinId="4"/>
    <cellStyle name="Valuta 2" xfId="4" xr:uid="{00000000-0005-0000-0000-000005000000}"/>
    <cellStyle name="Valuta 3"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
  <sheetViews>
    <sheetView tabSelected="1" topLeftCell="A2" workbookViewId="0">
      <selection activeCell="B10" sqref="B10"/>
    </sheetView>
  </sheetViews>
  <sheetFormatPr defaultRowHeight="15"/>
  <cols>
    <col min="1" max="1" width="30.28515625" bestFit="1" customWidth="1"/>
    <col min="2" max="2" width="130.5703125" customWidth="1"/>
  </cols>
  <sheetData>
    <row r="1" spans="1:2" ht="21.75" thickTop="1">
      <c r="A1" s="1" t="s">
        <v>0</v>
      </c>
      <c r="B1" s="2" t="s">
        <v>1</v>
      </c>
    </row>
    <row r="2" spans="1:2" ht="75">
      <c r="A2" s="5" t="s">
        <v>2</v>
      </c>
      <c r="B2" s="3" t="s">
        <v>3</v>
      </c>
    </row>
    <row r="3" spans="1:2" ht="30">
      <c r="A3" s="5" t="s">
        <v>2</v>
      </c>
      <c r="B3" s="3" t="s">
        <v>4</v>
      </c>
    </row>
    <row r="4" spans="1:2" ht="60">
      <c r="A4" s="5" t="s">
        <v>5</v>
      </c>
      <c r="B4" s="3" t="s">
        <v>6</v>
      </c>
    </row>
    <row r="5" spans="1:2" ht="60">
      <c r="A5" s="5" t="s">
        <v>5</v>
      </c>
      <c r="B5" s="3" t="s">
        <v>7</v>
      </c>
    </row>
    <row r="6" spans="1:2" ht="45">
      <c r="A6" s="5" t="s">
        <v>2</v>
      </c>
      <c r="B6" s="3" t="s">
        <v>8</v>
      </c>
    </row>
    <row r="7" spans="1:2" ht="60.75" thickBot="1">
      <c r="A7" s="5" t="s">
        <v>2</v>
      </c>
      <c r="B7" s="3" t="s">
        <v>9</v>
      </c>
    </row>
    <row r="8" spans="1:2" ht="45.75">
      <c r="A8" s="4" t="s">
        <v>10</v>
      </c>
      <c r="B8" s="3" t="s">
        <v>11</v>
      </c>
    </row>
    <row r="9" spans="1:2" ht="15.75" thickTop="1"/>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9"/>
  <sheetViews>
    <sheetView topLeftCell="A55" zoomScale="96" zoomScaleNormal="96" workbookViewId="0">
      <selection activeCell="G24" sqref="G24"/>
    </sheetView>
  </sheetViews>
  <sheetFormatPr defaultColWidth="12.5703125" defaultRowHeight="14.25" customHeight="1" zeroHeight="1"/>
  <cols>
    <col min="1" max="1" width="43.28515625" style="6" customWidth="1"/>
    <col min="2" max="2" width="27.85546875" style="6" customWidth="1"/>
    <col min="3" max="4" width="18" style="6" customWidth="1"/>
    <col min="5" max="5" width="12.7109375" style="6" customWidth="1"/>
    <col min="6" max="6" width="25.140625" style="6" customWidth="1"/>
    <col min="7" max="7" width="15" style="6" customWidth="1"/>
    <col min="8" max="8" width="14.7109375" style="6" customWidth="1"/>
    <col min="9" max="12" width="13.28515625" style="6" customWidth="1"/>
    <col min="13" max="13" width="14.28515625" style="6" customWidth="1"/>
    <col min="14" max="14" width="13.28515625" style="6" customWidth="1"/>
    <col min="15" max="15" width="13.28515625" style="67" customWidth="1"/>
    <col min="16" max="16" width="15.7109375" style="64" customWidth="1"/>
    <col min="17" max="16384" width="12.5703125" style="7"/>
  </cols>
  <sheetData>
    <row r="1" spans="1:16" ht="60" customHeight="1">
      <c r="A1" s="6" t="s">
        <v>12</v>
      </c>
      <c r="P1" s="59"/>
    </row>
    <row r="2" spans="1:16" ht="60" customHeight="1">
      <c r="B2" s="106" t="s">
        <v>13</v>
      </c>
      <c r="C2" s="106"/>
      <c r="D2" s="106"/>
      <c r="E2" s="106"/>
      <c r="F2" s="106"/>
      <c r="G2" s="106"/>
      <c r="H2" s="106"/>
      <c r="I2" s="106"/>
      <c r="J2" s="106"/>
      <c r="K2" s="106"/>
      <c r="L2" s="106"/>
      <c r="M2" s="106"/>
      <c r="P2" s="59"/>
    </row>
    <row r="3" spans="1:16" ht="34.5" customHeight="1">
      <c r="G3" s="113" t="s">
        <v>14</v>
      </c>
      <c r="H3" s="114"/>
      <c r="I3" s="114"/>
      <c r="J3" s="114"/>
      <c r="K3" s="114"/>
      <c r="L3" s="114"/>
      <c r="M3" s="115"/>
      <c r="P3" s="59"/>
    </row>
    <row r="4" spans="1:16" ht="30" hidden="1">
      <c r="G4" s="8" t="s">
        <v>15</v>
      </c>
      <c r="H4" s="9" t="s">
        <v>16</v>
      </c>
      <c r="I4" s="9" t="s">
        <v>17</v>
      </c>
      <c r="J4" s="10" t="s">
        <v>18</v>
      </c>
      <c r="K4" s="10" t="s">
        <v>19</v>
      </c>
      <c r="L4" s="10" t="s">
        <v>19</v>
      </c>
      <c r="M4" s="11" t="s">
        <v>20</v>
      </c>
      <c r="P4" s="59"/>
    </row>
    <row r="5" spans="1:16" s="15" customFormat="1" ht="45" customHeight="1">
      <c r="A5" s="12"/>
      <c r="B5" s="94"/>
      <c r="C5" s="95"/>
      <c r="D5" s="78"/>
      <c r="E5" s="13"/>
      <c r="F5" s="13"/>
      <c r="G5" s="41" t="s">
        <v>21</v>
      </c>
      <c r="H5" s="42" t="s">
        <v>22</v>
      </c>
      <c r="I5" s="42" t="s">
        <v>21</v>
      </c>
      <c r="J5" s="42" t="s">
        <v>22</v>
      </c>
      <c r="K5" s="42" t="s">
        <v>23</v>
      </c>
      <c r="L5" s="42" t="s">
        <v>24</v>
      </c>
      <c r="M5" s="42" t="s">
        <v>25</v>
      </c>
      <c r="N5" s="14"/>
      <c r="O5" s="68"/>
      <c r="P5" s="60" t="s">
        <v>26</v>
      </c>
    </row>
    <row r="6" spans="1:16" ht="15">
      <c r="A6" s="45" t="s">
        <v>27</v>
      </c>
      <c r="B6" s="116" t="s">
        <v>28</v>
      </c>
      <c r="C6" s="117"/>
      <c r="D6" s="77"/>
      <c r="E6" s="74" t="s">
        <v>29</v>
      </c>
      <c r="F6" s="74" t="s">
        <v>30</v>
      </c>
      <c r="G6" s="43" t="s">
        <v>31</v>
      </c>
      <c r="H6" s="44" t="s">
        <v>31</v>
      </c>
      <c r="I6" s="44" t="s">
        <v>31</v>
      </c>
      <c r="J6" s="44" t="s">
        <v>31</v>
      </c>
      <c r="K6" s="44" t="s">
        <v>32</v>
      </c>
      <c r="L6" s="44" t="s">
        <v>33</v>
      </c>
      <c r="M6" s="44" t="s">
        <v>34</v>
      </c>
      <c r="N6" s="16" t="s">
        <v>35</v>
      </c>
      <c r="O6" s="68" t="s">
        <v>36</v>
      </c>
      <c r="P6" s="60" t="s">
        <v>37</v>
      </c>
    </row>
    <row r="7" spans="1:16" ht="15.75">
      <c r="A7" s="58" t="s">
        <v>38</v>
      </c>
      <c r="B7" s="73" t="s">
        <v>39</v>
      </c>
      <c r="C7" s="81" t="s">
        <v>40</v>
      </c>
      <c r="D7" s="81" t="s">
        <v>41</v>
      </c>
      <c r="E7" s="73" t="s">
        <v>42</v>
      </c>
      <c r="F7" s="73" t="s">
        <v>43</v>
      </c>
      <c r="G7" s="54">
        <v>1</v>
      </c>
      <c r="H7" s="54"/>
      <c r="I7" s="54"/>
      <c r="J7" s="54"/>
      <c r="K7" s="54"/>
      <c r="L7" s="54"/>
      <c r="M7" s="55"/>
      <c r="N7" s="66">
        <v>45717</v>
      </c>
      <c r="O7" s="69">
        <v>47177</v>
      </c>
      <c r="P7" s="65">
        <v>2000</v>
      </c>
    </row>
    <row r="8" spans="1:16" ht="15.75">
      <c r="A8" s="58" t="s">
        <v>38</v>
      </c>
      <c r="B8" s="79" t="s">
        <v>44</v>
      </c>
      <c r="C8" s="121" t="s">
        <v>45</v>
      </c>
      <c r="D8" s="121" t="s">
        <v>46</v>
      </c>
      <c r="E8" s="80" t="s">
        <v>42</v>
      </c>
      <c r="F8" s="73" t="s">
        <v>43</v>
      </c>
      <c r="G8" s="56">
        <v>1</v>
      </c>
      <c r="H8" s="56"/>
      <c r="I8" s="56"/>
      <c r="J8" s="56"/>
      <c r="K8" s="56"/>
      <c r="L8" s="56"/>
      <c r="M8" s="57"/>
      <c r="N8" s="66">
        <f t="shared" ref="N8:N33" si="0">$N$7</f>
        <v>45717</v>
      </c>
      <c r="O8" s="69">
        <f t="shared" ref="O8:O33" si="1">$O$7</f>
        <v>47177</v>
      </c>
      <c r="P8" s="65">
        <v>2000</v>
      </c>
    </row>
    <row r="9" spans="1:16" ht="15.75">
      <c r="A9" s="58" t="s">
        <v>38</v>
      </c>
      <c r="B9" s="79" t="s">
        <v>47</v>
      </c>
      <c r="C9" s="121" t="s">
        <v>48</v>
      </c>
      <c r="D9" s="121" t="s">
        <v>46</v>
      </c>
      <c r="E9" s="80" t="s">
        <v>42</v>
      </c>
      <c r="F9" s="73" t="s">
        <v>43</v>
      </c>
      <c r="G9" s="56">
        <v>1</v>
      </c>
      <c r="H9" s="56"/>
      <c r="I9" s="56"/>
      <c r="J9" s="56"/>
      <c r="K9" s="56"/>
      <c r="L9" s="56"/>
      <c r="M9" s="57"/>
      <c r="N9" s="66">
        <f t="shared" si="0"/>
        <v>45717</v>
      </c>
      <c r="O9" s="69">
        <f t="shared" si="1"/>
        <v>47177</v>
      </c>
      <c r="P9" s="65">
        <v>2000</v>
      </c>
    </row>
    <row r="10" spans="1:16" ht="15.75">
      <c r="A10" s="58" t="s">
        <v>38</v>
      </c>
      <c r="B10" s="73" t="s">
        <v>39</v>
      </c>
      <c r="C10" s="82" t="s">
        <v>49</v>
      </c>
      <c r="D10" s="82" t="s">
        <v>50</v>
      </c>
      <c r="E10" s="73" t="s">
        <v>42</v>
      </c>
      <c r="F10" s="73" t="s">
        <v>43</v>
      </c>
      <c r="G10" s="56">
        <v>1</v>
      </c>
      <c r="H10" s="56"/>
      <c r="I10" s="56"/>
      <c r="J10" s="56"/>
      <c r="K10" s="56"/>
      <c r="L10" s="56"/>
      <c r="M10" s="57"/>
      <c r="N10" s="66">
        <f t="shared" si="0"/>
        <v>45717</v>
      </c>
      <c r="O10" s="69">
        <f t="shared" si="1"/>
        <v>47177</v>
      </c>
      <c r="P10" s="65">
        <v>2000</v>
      </c>
    </row>
    <row r="11" spans="1:16" ht="15.75">
      <c r="A11" s="58" t="s">
        <v>38</v>
      </c>
      <c r="B11" s="73" t="s">
        <v>39</v>
      </c>
      <c r="C11" s="75" t="s">
        <v>49</v>
      </c>
      <c r="D11" s="75" t="s">
        <v>51</v>
      </c>
      <c r="E11" s="73" t="s">
        <v>42</v>
      </c>
      <c r="F11" s="73" t="s">
        <v>43</v>
      </c>
      <c r="G11" s="56">
        <v>1</v>
      </c>
      <c r="H11" s="56"/>
      <c r="I11" s="56"/>
      <c r="J11" s="56"/>
      <c r="K11" s="56"/>
      <c r="L11" s="56"/>
      <c r="M11" s="57"/>
      <c r="N11" s="66">
        <f t="shared" si="0"/>
        <v>45717</v>
      </c>
      <c r="O11" s="69">
        <f t="shared" si="1"/>
        <v>47177</v>
      </c>
      <c r="P11" s="61">
        <v>2000</v>
      </c>
    </row>
    <row r="12" spans="1:16" ht="15.75">
      <c r="A12" s="58" t="s">
        <v>38</v>
      </c>
      <c r="B12" s="73" t="s">
        <v>39</v>
      </c>
      <c r="C12" s="75" t="s">
        <v>49</v>
      </c>
      <c r="D12" s="75" t="s">
        <v>52</v>
      </c>
      <c r="E12" s="73" t="s">
        <v>42</v>
      </c>
      <c r="F12" s="73" t="s">
        <v>43</v>
      </c>
      <c r="G12" s="56">
        <v>1</v>
      </c>
      <c r="H12" s="56"/>
      <c r="I12" s="56"/>
      <c r="J12" s="56"/>
      <c r="K12" s="56"/>
      <c r="L12" s="56"/>
      <c r="M12" s="57"/>
      <c r="N12" s="66">
        <f t="shared" si="0"/>
        <v>45717</v>
      </c>
      <c r="O12" s="69">
        <f t="shared" si="1"/>
        <v>47177</v>
      </c>
      <c r="P12" s="65">
        <v>2000</v>
      </c>
    </row>
    <row r="13" spans="1:16" ht="15.75">
      <c r="A13" s="58" t="s">
        <v>38</v>
      </c>
      <c r="B13" s="73" t="s">
        <v>39</v>
      </c>
      <c r="C13" s="75" t="s">
        <v>53</v>
      </c>
      <c r="D13" s="75" t="s">
        <v>54</v>
      </c>
      <c r="E13" s="73" t="s">
        <v>42</v>
      </c>
      <c r="F13" s="73" t="s">
        <v>43</v>
      </c>
      <c r="G13" s="56">
        <v>1</v>
      </c>
      <c r="H13" s="56"/>
      <c r="I13" s="56"/>
      <c r="J13" s="56"/>
      <c r="K13" s="56"/>
      <c r="L13" s="56"/>
      <c r="M13" s="57"/>
      <c r="N13" s="66">
        <f t="shared" si="0"/>
        <v>45717</v>
      </c>
      <c r="O13" s="69">
        <f t="shared" si="1"/>
        <v>47177</v>
      </c>
      <c r="P13" s="61">
        <v>2000</v>
      </c>
    </row>
    <row r="14" spans="1:16" ht="15.75">
      <c r="A14" s="58" t="s">
        <v>38</v>
      </c>
      <c r="B14" s="73" t="s">
        <v>39</v>
      </c>
      <c r="C14" s="75" t="s">
        <v>49</v>
      </c>
      <c r="D14" s="75" t="s">
        <v>55</v>
      </c>
      <c r="E14" s="73" t="s">
        <v>42</v>
      </c>
      <c r="F14" s="73" t="s">
        <v>43</v>
      </c>
      <c r="G14" s="56">
        <v>1</v>
      </c>
      <c r="H14" s="56">
        <v>1</v>
      </c>
      <c r="I14" s="56"/>
      <c r="J14" s="56"/>
      <c r="K14" s="56"/>
      <c r="L14" s="56"/>
      <c r="M14" s="57"/>
      <c r="N14" s="66">
        <f t="shared" si="0"/>
        <v>45717</v>
      </c>
      <c r="O14" s="69">
        <f t="shared" si="1"/>
        <v>47177</v>
      </c>
      <c r="P14" s="65">
        <v>2000</v>
      </c>
    </row>
    <row r="15" spans="1:16" ht="15.75">
      <c r="A15" s="58" t="s">
        <v>38</v>
      </c>
      <c r="B15" s="73" t="s">
        <v>39</v>
      </c>
      <c r="C15" s="75" t="s">
        <v>56</v>
      </c>
      <c r="D15" s="75" t="s">
        <v>57</v>
      </c>
      <c r="E15" s="73" t="s">
        <v>42</v>
      </c>
      <c r="F15" s="73" t="s">
        <v>43</v>
      </c>
      <c r="G15" s="56"/>
      <c r="H15" s="56"/>
      <c r="I15" s="56">
        <v>1</v>
      </c>
      <c r="J15" s="56"/>
      <c r="K15" s="56"/>
      <c r="L15" s="56"/>
      <c r="M15" s="57"/>
      <c r="N15" s="66">
        <f t="shared" si="0"/>
        <v>45717</v>
      </c>
      <c r="O15" s="69">
        <f t="shared" si="1"/>
        <v>47177</v>
      </c>
      <c r="P15" s="65">
        <v>4000</v>
      </c>
    </row>
    <row r="16" spans="1:16" ht="15.75">
      <c r="A16" s="58" t="s">
        <v>38</v>
      </c>
      <c r="B16" s="73" t="s">
        <v>39</v>
      </c>
      <c r="C16" s="75" t="s">
        <v>56</v>
      </c>
      <c r="D16" s="75" t="s">
        <v>58</v>
      </c>
      <c r="E16" s="73" t="s">
        <v>42</v>
      </c>
      <c r="F16" s="73" t="s">
        <v>43</v>
      </c>
      <c r="G16" s="56"/>
      <c r="H16" s="56"/>
      <c r="I16" s="56">
        <v>1</v>
      </c>
      <c r="J16" s="56"/>
      <c r="K16" s="56"/>
      <c r="L16" s="56"/>
      <c r="M16" s="57"/>
      <c r="N16" s="66">
        <f t="shared" si="0"/>
        <v>45717</v>
      </c>
      <c r="O16" s="69">
        <f t="shared" si="1"/>
        <v>47177</v>
      </c>
      <c r="P16" s="61">
        <v>5000</v>
      </c>
    </row>
    <row r="17" spans="1:16" ht="15.75">
      <c r="A17" s="58" t="s">
        <v>38</v>
      </c>
      <c r="B17" s="73" t="s">
        <v>39</v>
      </c>
      <c r="C17" s="75" t="s">
        <v>53</v>
      </c>
      <c r="D17" s="75" t="s">
        <v>59</v>
      </c>
      <c r="E17" s="73" t="s">
        <v>42</v>
      </c>
      <c r="F17" s="73" t="s">
        <v>43</v>
      </c>
      <c r="G17" s="56"/>
      <c r="H17" s="56"/>
      <c r="I17" s="56">
        <v>1</v>
      </c>
      <c r="J17" s="56"/>
      <c r="K17" s="56"/>
      <c r="L17" s="56"/>
      <c r="M17" s="57"/>
      <c r="N17" s="66">
        <f t="shared" si="0"/>
        <v>45717</v>
      </c>
      <c r="O17" s="69">
        <f t="shared" si="1"/>
        <v>47177</v>
      </c>
      <c r="P17" s="65">
        <v>5000</v>
      </c>
    </row>
    <row r="18" spans="1:16" ht="15.75">
      <c r="A18" s="58" t="s">
        <v>38</v>
      </c>
      <c r="B18" s="73" t="s">
        <v>39</v>
      </c>
      <c r="C18" s="75" t="s">
        <v>53</v>
      </c>
      <c r="D18" s="75" t="s">
        <v>60</v>
      </c>
      <c r="E18" s="73" t="s">
        <v>42</v>
      </c>
      <c r="F18" s="73" t="s">
        <v>43</v>
      </c>
      <c r="G18" s="56"/>
      <c r="H18" s="56"/>
      <c r="I18" s="56">
        <v>1</v>
      </c>
      <c r="J18" s="56"/>
      <c r="K18" s="56"/>
      <c r="L18" s="56"/>
      <c r="M18" s="57"/>
      <c r="N18" s="66">
        <f t="shared" si="0"/>
        <v>45717</v>
      </c>
      <c r="O18" s="69">
        <f t="shared" si="1"/>
        <v>47177</v>
      </c>
      <c r="P18" s="65">
        <v>5000</v>
      </c>
    </row>
    <row r="19" spans="1:16" ht="15.75">
      <c r="A19" s="58" t="s">
        <v>38</v>
      </c>
      <c r="B19" s="73" t="s">
        <v>39</v>
      </c>
      <c r="C19" s="75" t="s">
        <v>53</v>
      </c>
      <c r="D19" s="75" t="s">
        <v>61</v>
      </c>
      <c r="E19" s="73" t="s">
        <v>42</v>
      </c>
      <c r="F19" s="73" t="s">
        <v>43</v>
      </c>
      <c r="G19" s="56"/>
      <c r="H19" s="56"/>
      <c r="I19" s="56">
        <v>1</v>
      </c>
      <c r="J19" s="56"/>
      <c r="K19" s="56"/>
      <c r="L19" s="56"/>
      <c r="M19" s="57"/>
      <c r="N19" s="66">
        <f t="shared" si="0"/>
        <v>45717</v>
      </c>
      <c r="O19" s="69">
        <f t="shared" si="1"/>
        <v>47177</v>
      </c>
      <c r="P19" s="65">
        <v>5000</v>
      </c>
    </row>
    <row r="20" spans="1:16" ht="15.75">
      <c r="A20" s="58" t="s">
        <v>38</v>
      </c>
      <c r="B20" s="73" t="s">
        <v>39</v>
      </c>
      <c r="C20" s="75" t="s">
        <v>53</v>
      </c>
      <c r="D20" s="75" t="s">
        <v>62</v>
      </c>
      <c r="E20" s="73" t="s">
        <v>42</v>
      </c>
      <c r="F20" s="73" t="s">
        <v>43</v>
      </c>
      <c r="G20" s="56"/>
      <c r="H20" s="56"/>
      <c r="I20" s="56">
        <v>1</v>
      </c>
      <c r="J20" s="56"/>
      <c r="K20" s="56"/>
      <c r="L20" s="56"/>
      <c r="M20" s="57"/>
      <c r="N20" s="66">
        <f t="shared" si="0"/>
        <v>45717</v>
      </c>
      <c r="O20" s="69">
        <f t="shared" si="1"/>
        <v>47177</v>
      </c>
      <c r="P20" s="65">
        <v>5000</v>
      </c>
    </row>
    <row r="21" spans="1:16" ht="15.75">
      <c r="A21" s="58" t="s">
        <v>38</v>
      </c>
      <c r="B21" s="73" t="s">
        <v>39</v>
      </c>
      <c r="C21" s="75" t="s">
        <v>56</v>
      </c>
      <c r="D21" s="75" t="s">
        <v>63</v>
      </c>
      <c r="E21" s="73" t="s">
        <v>42</v>
      </c>
      <c r="F21" s="73" t="s">
        <v>43</v>
      </c>
      <c r="G21" s="56"/>
      <c r="H21" s="56"/>
      <c r="I21" s="56">
        <v>1</v>
      </c>
      <c r="J21" s="56">
        <v>1</v>
      </c>
      <c r="K21" s="56"/>
      <c r="L21" s="56"/>
      <c r="M21" s="57"/>
      <c r="N21" s="66">
        <f t="shared" si="0"/>
        <v>45717</v>
      </c>
      <c r="O21" s="69">
        <f t="shared" si="1"/>
        <v>47177</v>
      </c>
      <c r="P21" s="65">
        <v>10000</v>
      </c>
    </row>
    <row r="22" spans="1:16" ht="15.75">
      <c r="A22" s="58" t="s">
        <v>38</v>
      </c>
      <c r="B22" s="73" t="s">
        <v>39</v>
      </c>
      <c r="C22" s="75" t="s">
        <v>40</v>
      </c>
      <c r="D22" s="75" t="s">
        <v>64</v>
      </c>
      <c r="E22" s="73" t="s">
        <v>42</v>
      </c>
      <c r="F22" s="73" t="s">
        <v>43</v>
      </c>
      <c r="G22" s="56"/>
      <c r="H22" s="56"/>
      <c r="I22" s="56">
        <v>1</v>
      </c>
      <c r="J22" s="56">
        <v>1</v>
      </c>
      <c r="K22" s="56"/>
      <c r="L22" s="56"/>
      <c r="M22" s="57"/>
      <c r="N22" s="66">
        <f t="shared" si="0"/>
        <v>45717</v>
      </c>
      <c r="O22" s="69">
        <f t="shared" si="1"/>
        <v>47177</v>
      </c>
      <c r="P22" s="65">
        <v>10000</v>
      </c>
    </row>
    <row r="23" spans="1:16" ht="15.75">
      <c r="A23" s="58" t="s">
        <v>38</v>
      </c>
      <c r="B23" s="73" t="s">
        <v>39</v>
      </c>
      <c r="C23" s="75" t="s">
        <v>40</v>
      </c>
      <c r="D23" s="75" t="s">
        <v>65</v>
      </c>
      <c r="E23" s="73" t="s">
        <v>42</v>
      </c>
      <c r="F23" s="73" t="s">
        <v>43</v>
      </c>
      <c r="G23" s="56"/>
      <c r="H23" s="56"/>
      <c r="I23" s="56"/>
      <c r="J23" s="56"/>
      <c r="K23" s="56">
        <v>1</v>
      </c>
      <c r="L23" s="56"/>
      <c r="M23" s="57"/>
      <c r="N23" s="66">
        <f t="shared" si="0"/>
        <v>45717</v>
      </c>
      <c r="O23" s="69">
        <f t="shared" si="1"/>
        <v>47177</v>
      </c>
      <c r="P23" s="65">
        <v>500</v>
      </c>
    </row>
    <row r="24" spans="1:16" ht="15.75">
      <c r="A24" s="58" t="s">
        <v>38</v>
      </c>
      <c r="B24" s="73" t="s">
        <v>39</v>
      </c>
      <c r="C24" s="75" t="s">
        <v>40</v>
      </c>
      <c r="D24" s="75" t="s">
        <v>65</v>
      </c>
      <c r="E24" s="73" t="s">
        <v>42</v>
      </c>
      <c r="F24" s="73" t="s">
        <v>43</v>
      </c>
      <c r="G24" s="56"/>
      <c r="H24" s="56"/>
      <c r="I24" s="56"/>
      <c r="J24" s="56"/>
      <c r="K24" s="56">
        <v>1</v>
      </c>
      <c r="L24" s="56"/>
      <c r="M24" s="57"/>
      <c r="N24" s="66">
        <f t="shared" si="0"/>
        <v>45717</v>
      </c>
      <c r="O24" s="69">
        <f t="shared" si="1"/>
        <v>47177</v>
      </c>
      <c r="P24" s="65">
        <v>500</v>
      </c>
    </row>
    <row r="25" spans="1:16" ht="15.75">
      <c r="A25" s="58" t="s">
        <v>38</v>
      </c>
      <c r="B25" s="73" t="s">
        <v>39</v>
      </c>
      <c r="C25" s="75" t="s">
        <v>40</v>
      </c>
      <c r="D25" s="75" t="s">
        <v>65</v>
      </c>
      <c r="E25" s="73" t="s">
        <v>42</v>
      </c>
      <c r="F25" s="73" t="s">
        <v>43</v>
      </c>
      <c r="G25" s="56"/>
      <c r="H25" s="56"/>
      <c r="I25" s="56"/>
      <c r="J25" s="56"/>
      <c r="K25" s="56">
        <v>1</v>
      </c>
      <c r="L25" s="56"/>
      <c r="M25" s="57"/>
      <c r="N25" s="66">
        <f t="shared" si="0"/>
        <v>45717</v>
      </c>
      <c r="O25" s="69">
        <f t="shared" si="1"/>
        <v>47177</v>
      </c>
      <c r="P25" s="61">
        <v>500</v>
      </c>
    </row>
    <row r="26" spans="1:16" ht="15.75">
      <c r="A26" s="58" t="s">
        <v>38</v>
      </c>
      <c r="B26" s="73" t="s">
        <v>39</v>
      </c>
      <c r="C26" s="75" t="s">
        <v>40</v>
      </c>
      <c r="D26" s="75" t="s">
        <v>65</v>
      </c>
      <c r="E26" s="73" t="s">
        <v>42</v>
      </c>
      <c r="F26" s="73" t="s">
        <v>43</v>
      </c>
      <c r="G26" s="56"/>
      <c r="H26" s="56"/>
      <c r="I26" s="56"/>
      <c r="J26" s="56"/>
      <c r="K26" s="56">
        <v>1</v>
      </c>
      <c r="L26" s="56"/>
      <c r="M26" s="57"/>
      <c r="N26" s="66">
        <f t="shared" si="0"/>
        <v>45717</v>
      </c>
      <c r="O26" s="69">
        <f t="shared" si="1"/>
        <v>47177</v>
      </c>
      <c r="P26" s="65">
        <v>500</v>
      </c>
    </row>
    <row r="27" spans="1:16" ht="15.75">
      <c r="A27" s="58" t="s">
        <v>38</v>
      </c>
      <c r="B27" s="73" t="s">
        <v>39</v>
      </c>
      <c r="C27" s="75" t="s">
        <v>40</v>
      </c>
      <c r="D27" s="75" t="s">
        <v>65</v>
      </c>
      <c r="E27" s="73" t="s">
        <v>42</v>
      </c>
      <c r="F27" s="73" t="s">
        <v>43</v>
      </c>
      <c r="G27" s="56"/>
      <c r="H27" s="56"/>
      <c r="I27" s="56"/>
      <c r="J27" s="56"/>
      <c r="K27" s="56">
        <v>1</v>
      </c>
      <c r="L27" s="56"/>
      <c r="M27" s="57"/>
      <c r="N27" s="66">
        <f t="shared" si="0"/>
        <v>45717</v>
      </c>
      <c r="O27" s="69">
        <f t="shared" si="1"/>
        <v>47177</v>
      </c>
      <c r="P27" s="65">
        <v>500</v>
      </c>
    </row>
    <row r="28" spans="1:16" ht="15.75">
      <c r="A28" s="58" t="s">
        <v>38</v>
      </c>
      <c r="B28" s="73" t="s">
        <v>39</v>
      </c>
      <c r="C28" s="75" t="s">
        <v>40</v>
      </c>
      <c r="D28" s="75" t="s">
        <v>65</v>
      </c>
      <c r="E28" s="73" t="s">
        <v>42</v>
      </c>
      <c r="F28" s="73" t="s">
        <v>43</v>
      </c>
      <c r="G28" s="56"/>
      <c r="H28" s="56"/>
      <c r="I28" s="56"/>
      <c r="J28" s="56"/>
      <c r="K28" s="56">
        <v>1</v>
      </c>
      <c r="L28" s="56"/>
      <c r="M28" s="57"/>
      <c r="N28" s="66">
        <f t="shared" si="0"/>
        <v>45717</v>
      </c>
      <c r="O28" s="69">
        <f t="shared" si="1"/>
        <v>47177</v>
      </c>
      <c r="P28" s="65">
        <v>500</v>
      </c>
    </row>
    <row r="29" spans="1:16" ht="15.75">
      <c r="A29" s="58" t="s">
        <v>38</v>
      </c>
      <c r="B29" s="73" t="s">
        <v>39</v>
      </c>
      <c r="C29" s="75" t="s">
        <v>40</v>
      </c>
      <c r="D29" s="75" t="s">
        <v>65</v>
      </c>
      <c r="E29" s="73" t="s">
        <v>42</v>
      </c>
      <c r="F29" s="73" t="s">
        <v>43</v>
      </c>
      <c r="G29" s="56"/>
      <c r="H29" s="56"/>
      <c r="I29" s="56"/>
      <c r="J29" s="56"/>
      <c r="K29" s="56">
        <v>1</v>
      </c>
      <c r="L29" s="56"/>
      <c r="M29" s="57"/>
      <c r="N29" s="66">
        <f t="shared" si="0"/>
        <v>45717</v>
      </c>
      <c r="O29" s="69">
        <f t="shared" si="1"/>
        <v>47177</v>
      </c>
      <c r="P29" s="65">
        <v>500</v>
      </c>
    </row>
    <row r="30" spans="1:16" ht="15.75">
      <c r="A30" s="58" t="s">
        <v>38</v>
      </c>
      <c r="B30" s="73" t="s">
        <v>39</v>
      </c>
      <c r="C30" s="75" t="s">
        <v>40</v>
      </c>
      <c r="D30" s="75" t="s">
        <v>66</v>
      </c>
      <c r="E30" s="73" t="s">
        <v>42</v>
      </c>
      <c r="F30" s="73" t="s">
        <v>43</v>
      </c>
      <c r="G30" s="56"/>
      <c r="H30" s="56"/>
      <c r="I30" s="56"/>
      <c r="J30" s="56"/>
      <c r="K30" s="56">
        <v>1</v>
      </c>
      <c r="L30" s="56"/>
      <c r="M30" s="57"/>
      <c r="N30" s="66">
        <f t="shared" si="0"/>
        <v>45717</v>
      </c>
      <c r="O30" s="69">
        <f t="shared" si="1"/>
        <v>47177</v>
      </c>
      <c r="P30" s="65">
        <v>500</v>
      </c>
    </row>
    <row r="31" spans="1:16" ht="15.75">
      <c r="A31" s="58" t="s">
        <v>38</v>
      </c>
      <c r="B31" s="73" t="s">
        <v>39</v>
      </c>
      <c r="C31" s="75" t="s">
        <v>40</v>
      </c>
      <c r="D31" s="75" t="s">
        <v>67</v>
      </c>
      <c r="E31" s="73" t="s">
        <v>42</v>
      </c>
      <c r="F31" s="73" t="s">
        <v>43</v>
      </c>
      <c r="G31" s="56"/>
      <c r="H31" s="56"/>
      <c r="I31" s="56"/>
      <c r="J31" s="56"/>
      <c r="K31" s="56"/>
      <c r="L31" s="56">
        <v>1</v>
      </c>
      <c r="M31" s="57"/>
      <c r="N31" s="66">
        <f t="shared" si="0"/>
        <v>45717</v>
      </c>
      <c r="O31" s="69">
        <f t="shared" si="1"/>
        <v>47177</v>
      </c>
      <c r="P31" s="65">
        <v>6000</v>
      </c>
    </row>
    <row r="32" spans="1:16" ht="15.75">
      <c r="A32" s="58" t="s">
        <v>38</v>
      </c>
      <c r="B32" s="73" t="s">
        <v>39</v>
      </c>
      <c r="C32" s="75" t="s">
        <v>40</v>
      </c>
      <c r="D32" s="75" t="s">
        <v>56</v>
      </c>
      <c r="E32" s="73" t="s">
        <v>42</v>
      </c>
      <c r="F32" s="73" t="s">
        <v>43</v>
      </c>
      <c r="G32" s="56"/>
      <c r="H32" s="56"/>
      <c r="I32" s="56"/>
      <c r="J32" s="56"/>
      <c r="K32" s="56"/>
      <c r="L32" s="56"/>
      <c r="M32" s="57">
        <v>1</v>
      </c>
      <c r="N32" s="66">
        <f t="shared" si="0"/>
        <v>45717</v>
      </c>
      <c r="O32" s="69">
        <f t="shared" si="1"/>
        <v>47177</v>
      </c>
      <c r="P32" s="61" t="s">
        <v>68</v>
      </c>
    </row>
    <row r="33" spans="1:16" ht="15.75">
      <c r="A33" s="58" t="s">
        <v>38</v>
      </c>
      <c r="B33" s="73" t="s">
        <v>39</v>
      </c>
      <c r="C33" s="75" t="s">
        <v>40</v>
      </c>
      <c r="D33" s="75" t="s">
        <v>53</v>
      </c>
      <c r="E33" s="73" t="s">
        <v>42</v>
      </c>
      <c r="F33" s="73" t="s">
        <v>43</v>
      </c>
      <c r="G33" s="56"/>
      <c r="H33" s="56"/>
      <c r="I33" s="56"/>
      <c r="J33" s="56"/>
      <c r="K33" s="56"/>
      <c r="L33" s="56"/>
      <c r="M33" s="57">
        <v>1</v>
      </c>
      <c r="N33" s="66">
        <f t="shared" si="0"/>
        <v>45717</v>
      </c>
      <c r="O33" s="69">
        <f t="shared" si="1"/>
        <v>47177</v>
      </c>
      <c r="P33" s="76" t="s">
        <v>68</v>
      </c>
    </row>
    <row r="34" spans="1:16" ht="15.75">
      <c r="A34" s="58"/>
      <c r="B34" s="73"/>
      <c r="C34" s="75"/>
      <c r="D34" s="75"/>
      <c r="E34" s="73"/>
      <c r="F34" s="73"/>
      <c r="G34" s="56"/>
      <c r="H34" s="56"/>
      <c r="I34" s="56"/>
      <c r="J34" s="56"/>
      <c r="K34" s="56"/>
      <c r="L34" s="56"/>
      <c r="M34" s="57"/>
      <c r="N34" s="66"/>
      <c r="O34" s="69"/>
      <c r="P34" s="65"/>
    </row>
    <row r="35" spans="1:16" ht="15.75">
      <c r="A35" s="58"/>
      <c r="B35" s="73"/>
      <c r="C35" s="75"/>
      <c r="D35" s="75"/>
      <c r="E35" s="73"/>
      <c r="F35" s="73"/>
      <c r="G35" s="56"/>
      <c r="H35" s="56"/>
      <c r="I35" s="56"/>
      <c r="J35" s="56"/>
      <c r="K35" s="56"/>
      <c r="L35" s="56"/>
      <c r="M35" s="57"/>
      <c r="N35" s="66"/>
      <c r="O35" s="69"/>
      <c r="P35" s="65"/>
    </row>
    <row r="36" spans="1:16" ht="15.75">
      <c r="A36" s="58"/>
      <c r="B36" s="73"/>
      <c r="C36" s="75"/>
      <c r="D36" s="75"/>
      <c r="E36" s="73"/>
      <c r="F36" s="73"/>
      <c r="G36" s="56"/>
      <c r="H36" s="56"/>
      <c r="I36" s="56"/>
      <c r="J36" s="56"/>
      <c r="K36" s="56"/>
      <c r="L36" s="56"/>
      <c r="M36" s="57"/>
      <c r="N36" s="66"/>
      <c r="O36" s="69"/>
      <c r="P36" s="65"/>
    </row>
    <row r="37" spans="1:16">
      <c r="F37" s="17" t="s">
        <v>69</v>
      </c>
      <c r="G37" s="46">
        <v>8</v>
      </c>
      <c r="H37" s="47">
        <v>1</v>
      </c>
      <c r="I37" s="47">
        <v>8</v>
      </c>
      <c r="J37" s="47">
        <v>2</v>
      </c>
      <c r="K37" s="47">
        <v>8</v>
      </c>
      <c r="L37" s="47">
        <v>1</v>
      </c>
      <c r="M37" s="47">
        <v>2</v>
      </c>
      <c r="P37" s="59"/>
    </row>
    <row r="38" spans="1:16" ht="17.25" customHeight="1">
      <c r="F38" s="18"/>
      <c r="G38" s="19" t="s">
        <v>15</v>
      </c>
      <c r="H38" s="19" t="s">
        <v>70</v>
      </c>
      <c r="I38" s="19" t="s">
        <v>17</v>
      </c>
      <c r="J38" s="19" t="s">
        <v>70</v>
      </c>
      <c r="K38" s="19" t="s">
        <v>19</v>
      </c>
      <c r="L38" s="19" t="s">
        <v>71</v>
      </c>
      <c r="M38" s="19" t="s">
        <v>20</v>
      </c>
      <c r="O38" s="70"/>
      <c r="P38" s="59"/>
    </row>
    <row r="39" spans="1:16" ht="21" customHeight="1">
      <c r="C39" s="96" t="s">
        <v>72</v>
      </c>
      <c r="D39" s="97"/>
      <c r="E39" s="97"/>
      <c r="F39" s="98"/>
      <c r="G39" s="20">
        <v>0</v>
      </c>
      <c r="H39" s="21">
        <v>0</v>
      </c>
      <c r="I39" s="21">
        <v>0</v>
      </c>
      <c r="J39" s="21">
        <v>0</v>
      </c>
      <c r="K39" s="21">
        <v>0</v>
      </c>
      <c r="L39" s="21">
        <v>0</v>
      </c>
      <c r="M39" s="21">
        <v>0</v>
      </c>
      <c r="P39" s="62"/>
    </row>
    <row r="40" spans="1:16" ht="18" customHeight="1">
      <c r="C40" s="96" t="s">
        <v>73</v>
      </c>
      <c r="D40" s="97"/>
      <c r="E40" s="97" t="s">
        <v>74</v>
      </c>
      <c r="F40" s="98"/>
      <c r="G40" s="21">
        <v>0</v>
      </c>
      <c r="H40" s="21">
        <v>0</v>
      </c>
      <c r="I40" s="21">
        <v>0</v>
      </c>
      <c r="J40" s="21">
        <v>0</v>
      </c>
      <c r="K40" s="21">
        <v>0</v>
      </c>
      <c r="L40" s="21">
        <v>0</v>
      </c>
      <c r="M40" s="21">
        <v>0</v>
      </c>
      <c r="O40" s="70"/>
      <c r="P40" s="62"/>
    </row>
    <row r="41" spans="1:16" ht="18" customHeight="1">
      <c r="C41" s="22"/>
      <c r="D41" s="22"/>
      <c r="E41" s="22"/>
      <c r="F41" s="22"/>
      <c r="G41" s="22"/>
      <c r="H41" s="22"/>
      <c r="I41" s="22"/>
      <c r="J41" s="22"/>
      <c r="K41" s="22"/>
      <c r="L41" s="22"/>
      <c r="M41" s="22"/>
      <c r="N41" s="22"/>
      <c r="O41" s="70"/>
      <c r="P41" s="62"/>
    </row>
    <row r="42" spans="1:16" ht="18.75" customHeight="1">
      <c r="E42" s="22"/>
      <c r="F42" s="22"/>
      <c r="G42" s="23"/>
      <c r="H42" s="23"/>
      <c r="I42" s="23"/>
      <c r="J42" s="23"/>
      <c r="K42" s="23"/>
      <c r="L42" s="23"/>
      <c r="M42" s="23"/>
      <c r="O42" s="71"/>
      <c r="P42" s="62"/>
    </row>
    <row r="43" spans="1:16" ht="31.5" customHeight="1">
      <c r="I43" s="110" t="s">
        <v>75</v>
      </c>
      <c r="J43" s="108"/>
      <c r="K43" s="108"/>
      <c r="L43" s="108"/>
      <c r="M43" s="111"/>
      <c r="N43" s="110" t="s">
        <v>76</v>
      </c>
      <c r="O43" s="111"/>
      <c r="P43" s="62"/>
    </row>
    <row r="44" spans="1:16" ht="17.649999999999999" customHeight="1">
      <c r="C44" s="96" t="s">
        <v>77</v>
      </c>
      <c r="D44" s="97"/>
      <c r="E44" s="97"/>
      <c r="F44" s="98"/>
      <c r="G44" s="24">
        <v>0</v>
      </c>
      <c r="H44" s="25"/>
      <c r="I44" s="104">
        <v>2000000</v>
      </c>
      <c r="J44" s="112"/>
      <c r="K44" s="112"/>
      <c r="L44" s="112"/>
      <c r="M44" s="105"/>
      <c r="N44" s="104">
        <v>1000000</v>
      </c>
      <c r="O44" s="105"/>
      <c r="P44" s="62"/>
    </row>
    <row r="45" spans="1:16" ht="31.5" customHeight="1">
      <c r="I45" s="107" t="s">
        <v>78</v>
      </c>
      <c r="J45" s="108"/>
      <c r="K45" s="108"/>
      <c r="L45" s="108"/>
      <c r="M45" s="109"/>
      <c r="N45" s="107" t="s">
        <v>79</v>
      </c>
      <c r="O45" s="109"/>
      <c r="P45" s="62"/>
    </row>
    <row r="46" spans="1:16" ht="18.75" customHeight="1">
      <c r="C46" s="96" t="s">
        <v>80</v>
      </c>
      <c r="D46" s="97"/>
      <c r="E46" s="97"/>
      <c r="F46" s="98"/>
      <c r="G46" s="24">
        <v>0</v>
      </c>
      <c r="H46" s="25"/>
      <c r="I46" s="104">
        <v>1600000</v>
      </c>
      <c r="J46" s="112"/>
      <c r="K46" s="112"/>
      <c r="L46" s="112"/>
      <c r="M46" s="105"/>
      <c r="N46" s="104">
        <v>800000</v>
      </c>
      <c r="O46" s="105"/>
      <c r="P46" s="62"/>
    </row>
    <row r="47" spans="1:16" hidden="1">
      <c r="H47" s="26"/>
      <c r="I47" s="26"/>
      <c r="J47" s="26"/>
      <c r="K47" s="26"/>
      <c r="L47" s="26"/>
      <c r="M47" s="26"/>
      <c r="P47" s="62"/>
    </row>
    <row r="48" spans="1:16" s="15" customFormat="1" ht="56.65" customHeight="1">
      <c r="A48" s="27"/>
      <c r="B48" s="27"/>
      <c r="C48" s="27"/>
      <c r="D48" s="27"/>
      <c r="E48" s="27"/>
      <c r="F48" s="27"/>
      <c r="G48" s="28" t="s">
        <v>81</v>
      </c>
      <c r="I48" s="29" t="s">
        <v>82</v>
      </c>
      <c r="J48" s="22"/>
      <c r="K48" s="22"/>
      <c r="L48" s="22"/>
      <c r="M48" s="22"/>
      <c r="N48" s="22"/>
      <c r="O48" s="72"/>
      <c r="P48" s="63"/>
    </row>
    <row r="49" spans="2:16" ht="15.75" customHeight="1">
      <c r="B49" s="96" t="s">
        <v>83</v>
      </c>
      <c r="C49" s="97"/>
      <c r="D49" s="97"/>
      <c r="E49" s="97"/>
      <c r="F49" s="98"/>
      <c r="G49" s="30">
        <v>0</v>
      </c>
      <c r="H49" s="26"/>
      <c r="I49" s="30">
        <v>0</v>
      </c>
      <c r="J49" s="22"/>
      <c r="K49" s="22"/>
      <c r="L49" s="22"/>
      <c r="M49" s="22"/>
      <c r="N49" s="22"/>
      <c r="P49" s="62"/>
    </row>
    <row r="50" spans="2:16" ht="15.75" customHeight="1">
      <c r="B50" s="96" t="s">
        <v>84</v>
      </c>
      <c r="C50" s="97"/>
      <c r="D50" s="97"/>
      <c r="E50" s="97"/>
      <c r="F50" s="98"/>
      <c r="G50" s="30">
        <v>0</v>
      </c>
      <c r="H50" s="26"/>
      <c r="I50" s="30">
        <v>0</v>
      </c>
      <c r="J50" s="22"/>
      <c r="K50" s="22"/>
      <c r="L50" s="22"/>
      <c r="M50" s="22"/>
      <c r="N50" s="22"/>
      <c r="P50" s="62"/>
    </row>
    <row r="51" spans="2:16" ht="15.75" customHeight="1">
      <c r="B51" s="51"/>
      <c r="C51" s="52"/>
      <c r="D51" s="52"/>
      <c r="E51" s="52"/>
      <c r="F51" s="53" t="s">
        <v>85</v>
      </c>
      <c r="G51" s="30">
        <v>0</v>
      </c>
      <c r="H51" s="26"/>
      <c r="I51" s="30">
        <v>0</v>
      </c>
      <c r="J51" s="22"/>
      <c r="K51" s="22"/>
      <c r="L51" s="22"/>
      <c r="M51" s="22"/>
      <c r="N51" s="22"/>
      <c r="P51" s="62"/>
    </row>
    <row r="52" spans="2:16" ht="15.75" customHeight="1">
      <c r="B52" s="96" t="s">
        <v>86</v>
      </c>
      <c r="C52" s="97"/>
      <c r="D52" s="97"/>
      <c r="E52" s="97"/>
      <c r="F52" s="98"/>
      <c r="G52" s="30">
        <v>0</v>
      </c>
      <c r="H52" s="26"/>
      <c r="I52" s="30">
        <v>0</v>
      </c>
      <c r="J52" s="22"/>
      <c r="K52" s="22"/>
      <c r="L52" s="22"/>
      <c r="M52" s="22"/>
      <c r="N52" s="22"/>
      <c r="P52" s="62"/>
    </row>
    <row r="53" spans="2:16" ht="15.75" customHeight="1">
      <c r="C53" s="18"/>
      <c r="D53" s="18"/>
      <c r="E53" s="18"/>
      <c r="F53" s="18"/>
      <c r="G53" s="31"/>
      <c r="H53" s="32"/>
      <c r="I53" s="33"/>
      <c r="J53" s="22"/>
      <c r="K53" s="22"/>
      <c r="L53" s="22"/>
      <c r="M53" s="22"/>
      <c r="N53" s="22"/>
      <c r="P53" s="62"/>
    </row>
    <row r="54" spans="2:16" ht="15.75" customHeight="1">
      <c r="C54" s="34"/>
      <c r="D54" s="34"/>
      <c r="E54" s="34"/>
      <c r="F54" s="34"/>
      <c r="G54" s="28" t="s">
        <v>87</v>
      </c>
      <c r="H54" s="32"/>
      <c r="I54" s="33"/>
      <c r="J54" s="33"/>
      <c r="K54" s="33"/>
      <c r="L54" s="33"/>
      <c r="M54" s="32"/>
      <c r="N54" s="33"/>
      <c r="P54" s="62"/>
    </row>
    <row r="55" spans="2:16" ht="15.75" customHeight="1">
      <c r="C55" s="96" t="s">
        <v>88</v>
      </c>
      <c r="D55" s="97"/>
      <c r="E55" s="97"/>
      <c r="F55" s="98"/>
      <c r="G55" s="30">
        <v>0</v>
      </c>
      <c r="H55" s="26"/>
      <c r="I55" s="26"/>
      <c r="J55" s="26"/>
      <c r="K55" s="26"/>
      <c r="L55" s="26"/>
      <c r="M55" s="26"/>
      <c r="P55" s="62"/>
    </row>
    <row r="56" spans="2:16" ht="15.75" customHeight="1">
      <c r="C56" s="96" t="s">
        <v>89</v>
      </c>
      <c r="D56" s="97"/>
      <c r="E56" s="97"/>
      <c r="F56" s="98"/>
      <c r="G56" s="30">
        <v>0</v>
      </c>
      <c r="H56" s="26"/>
      <c r="I56" s="26"/>
      <c r="J56" s="26"/>
      <c r="K56" s="26"/>
      <c r="L56" s="26"/>
      <c r="M56" s="26"/>
      <c r="P56" s="62"/>
    </row>
    <row r="57" spans="2:16" ht="15.75" customHeight="1">
      <c r="C57" s="18"/>
      <c r="D57" s="18"/>
      <c r="E57" s="18"/>
      <c r="F57" s="18"/>
      <c r="G57" s="33"/>
      <c r="H57" s="26"/>
      <c r="I57" s="26"/>
      <c r="J57" s="26"/>
      <c r="K57" s="26"/>
      <c r="L57" s="26"/>
      <c r="M57" s="26"/>
      <c r="P57" s="62"/>
    </row>
    <row r="58" spans="2:16" ht="15.75" customHeight="1">
      <c r="C58" s="18"/>
      <c r="D58" s="18"/>
      <c r="E58" s="18"/>
      <c r="F58" s="18"/>
      <c r="G58" s="33"/>
      <c r="H58" s="26"/>
      <c r="I58" s="26"/>
      <c r="J58" s="26"/>
      <c r="K58" s="26"/>
      <c r="L58" s="26"/>
      <c r="M58" s="26"/>
      <c r="P58" s="62"/>
    </row>
    <row r="59" spans="2:16" ht="15.75" customHeight="1">
      <c r="C59" s="99" t="s">
        <v>90</v>
      </c>
      <c r="D59" s="100"/>
      <c r="E59" s="100"/>
      <c r="F59" s="101"/>
      <c r="G59" s="35">
        <v>0</v>
      </c>
      <c r="H59" s="26" t="s">
        <v>91</v>
      </c>
      <c r="I59" s="26"/>
      <c r="J59" s="26"/>
      <c r="K59" s="26"/>
      <c r="L59" s="26"/>
      <c r="M59" s="26"/>
      <c r="P59" s="62"/>
    </row>
    <row r="60" spans="2:16">
      <c r="C60" s="18"/>
      <c r="D60" s="18"/>
      <c r="E60" s="18"/>
      <c r="F60" s="18"/>
      <c r="G60" s="33" t="s">
        <v>92</v>
      </c>
      <c r="H60" s="26"/>
      <c r="I60" s="26"/>
      <c r="J60" s="26"/>
      <c r="K60" s="26"/>
      <c r="L60" s="26"/>
      <c r="M60" s="26"/>
      <c r="P60" s="62"/>
    </row>
    <row r="61" spans="2:16">
      <c r="F61" s="27"/>
      <c r="H61" s="26"/>
      <c r="I61" s="26"/>
      <c r="J61" s="26"/>
      <c r="K61" s="26"/>
      <c r="L61" s="26"/>
      <c r="M61" s="26"/>
      <c r="P61" s="62"/>
    </row>
    <row r="62" spans="2:16" ht="15">
      <c r="G62" s="102" t="s">
        <v>93</v>
      </c>
      <c r="H62" s="103"/>
      <c r="M62" s="36"/>
      <c r="N62" s="118"/>
      <c r="O62" s="118"/>
      <c r="P62" s="62"/>
    </row>
    <row r="63" spans="2:16">
      <c r="C63" s="84" t="s">
        <v>94</v>
      </c>
      <c r="D63" s="85"/>
      <c r="E63" s="85"/>
      <c r="F63" s="86"/>
      <c r="G63" s="87">
        <f>((G39*G37)+(H39*H37)+(I39*I37)+(J39*J37)+(K39*K37)+(L39*L37)+(M39*M37))*48</f>
        <v>0</v>
      </c>
      <c r="H63" s="88"/>
      <c r="I63" s="38"/>
      <c r="J63" s="38"/>
      <c r="K63" s="38"/>
      <c r="L63" s="38"/>
      <c r="M63" s="37"/>
      <c r="N63" s="89"/>
      <c r="O63" s="89"/>
      <c r="P63" s="62"/>
    </row>
    <row r="64" spans="2:16">
      <c r="C64" s="84" t="s">
        <v>95</v>
      </c>
      <c r="D64" s="85"/>
      <c r="E64" s="85" t="s">
        <v>74</v>
      </c>
      <c r="F64" s="86"/>
      <c r="G64" s="87">
        <f>((G40*G37)+(H40*H37)+(I40*I37)+(J40*J37)+(K40*K37)+(L40*L37)+(M40*M37))*24</f>
        <v>0</v>
      </c>
      <c r="H64" s="88"/>
      <c r="I64" s="38"/>
      <c r="J64" s="38"/>
      <c r="K64" s="38"/>
      <c r="L64" s="38"/>
      <c r="M64" s="37"/>
      <c r="N64" s="89"/>
      <c r="O64" s="89"/>
      <c r="P64" s="62"/>
    </row>
    <row r="65" spans="3:16">
      <c r="C65" s="84" t="s">
        <v>96</v>
      </c>
      <c r="D65" s="85"/>
      <c r="E65" s="85"/>
      <c r="F65" s="86"/>
      <c r="G65" s="87">
        <f>G44*(I44+N44)</f>
        <v>0</v>
      </c>
      <c r="H65" s="88"/>
      <c r="I65" s="38"/>
      <c r="J65" s="38"/>
      <c r="K65" s="38"/>
      <c r="L65" s="38"/>
      <c r="M65" s="37"/>
      <c r="N65" s="89"/>
      <c r="O65" s="89"/>
      <c r="P65" s="62"/>
    </row>
    <row r="66" spans="3:16">
      <c r="C66" s="84" t="s">
        <v>97</v>
      </c>
      <c r="D66" s="85"/>
      <c r="E66" s="85" t="s">
        <v>98</v>
      </c>
      <c r="F66" s="86"/>
      <c r="G66" s="87">
        <f>G46*(I46+N46)</f>
        <v>0</v>
      </c>
      <c r="H66" s="88"/>
      <c r="I66" s="38"/>
      <c r="J66" s="38"/>
      <c r="K66" s="38"/>
      <c r="L66" s="38"/>
      <c r="M66" s="37"/>
      <c r="N66" s="89"/>
      <c r="O66" s="89"/>
      <c r="P66" s="62"/>
    </row>
    <row r="67" spans="3:16">
      <c r="C67" s="84" t="s">
        <v>99</v>
      </c>
      <c r="D67" s="85"/>
      <c r="E67" s="85" t="s">
        <v>100</v>
      </c>
      <c r="F67" s="86"/>
      <c r="G67" s="87">
        <f>(G49*48)+(I49*24)</f>
        <v>0</v>
      </c>
      <c r="H67" s="88"/>
      <c r="I67" s="38"/>
      <c r="J67" s="38"/>
      <c r="K67" s="38"/>
      <c r="L67" s="38"/>
      <c r="M67" s="37"/>
      <c r="N67" s="89"/>
      <c r="O67" s="89"/>
      <c r="P67" s="62"/>
    </row>
    <row r="68" spans="3:16">
      <c r="C68" s="84" t="s">
        <v>101</v>
      </c>
      <c r="D68" s="85"/>
      <c r="E68" s="85"/>
      <c r="F68" s="86"/>
      <c r="G68" s="87">
        <f>(G50*48)+(I50*24)</f>
        <v>0</v>
      </c>
      <c r="H68" s="88"/>
      <c r="I68" s="38"/>
      <c r="J68" s="38"/>
      <c r="K68" s="38"/>
      <c r="L68" s="38"/>
      <c r="M68" s="37"/>
      <c r="N68" s="89"/>
      <c r="O68" s="89"/>
      <c r="P68" s="62"/>
    </row>
    <row r="69" spans="3:16">
      <c r="C69" s="48"/>
      <c r="D69" s="49"/>
      <c r="E69" s="49"/>
      <c r="F69" s="50" t="s">
        <v>102</v>
      </c>
      <c r="G69" s="87">
        <f>(G51*48)+(I51*24)</f>
        <v>0</v>
      </c>
      <c r="H69" s="88"/>
      <c r="I69" s="38"/>
      <c r="J69" s="38"/>
      <c r="K69" s="38"/>
      <c r="L69" s="38"/>
      <c r="M69" s="37"/>
      <c r="N69" s="37"/>
      <c r="O69" s="37"/>
      <c r="P69" s="62"/>
    </row>
    <row r="70" spans="3:16">
      <c r="C70" s="84" t="s">
        <v>103</v>
      </c>
      <c r="D70" s="85"/>
      <c r="E70" s="85"/>
      <c r="F70" s="86"/>
      <c r="G70" s="87">
        <f>(G52*48)+(I74*24)</f>
        <v>0</v>
      </c>
      <c r="H70" s="88"/>
      <c r="I70" s="38"/>
      <c r="J70" s="38"/>
      <c r="K70" s="38"/>
      <c r="L70" s="38"/>
      <c r="M70" s="37"/>
      <c r="N70" s="89"/>
      <c r="O70" s="89"/>
      <c r="P70" s="62"/>
    </row>
    <row r="71" spans="3:16">
      <c r="C71" s="84" t="s">
        <v>104</v>
      </c>
      <c r="D71" s="85"/>
      <c r="E71" s="85"/>
      <c r="F71" s="86"/>
      <c r="G71" s="119">
        <f xml:space="preserve"> G55</f>
        <v>0</v>
      </c>
      <c r="H71" s="120"/>
      <c r="I71" s="38"/>
      <c r="J71" s="38"/>
      <c r="K71" s="38"/>
      <c r="L71" s="38"/>
      <c r="M71" s="37"/>
      <c r="N71" s="89"/>
      <c r="O71" s="89"/>
      <c r="P71" s="62"/>
    </row>
    <row r="72" spans="3:16">
      <c r="C72" s="84" t="s">
        <v>105</v>
      </c>
      <c r="D72" s="85"/>
      <c r="E72" s="85"/>
      <c r="F72" s="86"/>
      <c r="G72" s="87">
        <f>(G56)</f>
        <v>0</v>
      </c>
      <c r="H72" s="88"/>
      <c r="I72" s="38"/>
      <c r="J72" s="38"/>
      <c r="K72" s="38"/>
      <c r="L72" s="38"/>
      <c r="M72" s="37"/>
      <c r="N72" s="89"/>
      <c r="O72" s="89"/>
      <c r="P72" s="62"/>
    </row>
    <row r="73" spans="3:16" ht="23.25">
      <c r="F73" s="18"/>
      <c r="G73" s="39"/>
      <c r="H73" s="39"/>
      <c r="I73" s="39"/>
      <c r="J73" s="39"/>
      <c r="K73" s="39"/>
      <c r="L73" s="39"/>
      <c r="P73" s="62"/>
    </row>
    <row r="74" spans="3:16" ht="42.75" customHeight="1">
      <c r="E74" s="92" t="s">
        <v>106</v>
      </c>
      <c r="F74" s="93"/>
      <c r="G74" s="90">
        <f>SUM(G63:H72)</f>
        <v>0</v>
      </c>
      <c r="H74" s="91"/>
      <c r="I74" s="40"/>
      <c r="J74" s="40"/>
      <c r="K74" s="40"/>
      <c r="L74" s="40"/>
      <c r="P74" s="62"/>
    </row>
    <row r="75" spans="3:16" ht="15.75" customHeight="1">
      <c r="P75" s="62"/>
    </row>
    <row r="76" spans="3:16" ht="30" customHeight="1"/>
    <row r="77" spans="3:16" ht="47.25" customHeight="1">
      <c r="F77" s="83" t="s">
        <v>107</v>
      </c>
      <c r="G77" s="83"/>
      <c r="H77" s="83"/>
      <c r="I77" s="83"/>
      <c r="J77" s="83"/>
      <c r="K77" s="83"/>
      <c r="L77" s="83"/>
      <c r="M77" s="83"/>
      <c r="N77" s="83"/>
      <c r="O77" s="83"/>
    </row>
    <row r="78" spans="3:16" ht="15" customHeight="1">
      <c r="F78" s="83" t="s">
        <v>108</v>
      </c>
      <c r="G78" s="83"/>
      <c r="H78" s="83"/>
      <c r="I78" s="83"/>
      <c r="J78" s="83"/>
      <c r="K78" s="83"/>
      <c r="L78" s="83"/>
      <c r="M78" s="83"/>
      <c r="N78" s="83"/>
      <c r="O78" s="83"/>
    </row>
    <row r="79" spans="3:16" ht="33" customHeight="1">
      <c r="F79" s="83" t="s">
        <v>109</v>
      </c>
      <c r="G79" s="83"/>
      <c r="H79" s="83"/>
      <c r="I79" s="83"/>
      <c r="J79" s="83"/>
      <c r="K79" s="83"/>
      <c r="L79" s="83"/>
      <c r="M79" s="83"/>
      <c r="N79" s="83"/>
      <c r="O79" s="83"/>
    </row>
    <row r="80" spans="3:16" ht="43.5" customHeight="1">
      <c r="F80" s="83" t="s">
        <v>110</v>
      </c>
      <c r="G80" s="83"/>
      <c r="H80" s="83"/>
      <c r="I80" s="83"/>
      <c r="J80" s="83"/>
      <c r="K80" s="83"/>
      <c r="L80" s="83"/>
      <c r="M80" s="83"/>
      <c r="N80" s="83"/>
      <c r="O80" s="83"/>
    </row>
    <row r="81" spans="6:15">
      <c r="F81" s="6" t="s">
        <v>111</v>
      </c>
    </row>
    <row r="82" spans="6:15" ht="15" customHeight="1">
      <c r="F82" s="83"/>
      <c r="G82" s="83"/>
      <c r="H82" s="83"/>
      <c r="I82" s="83"/>
      <c r="J82" s="83"/>
      <c r="K82" s="83"/>
      <c r="L82" s="83"/>
      <c r="M82" s="83"/>
      <c r="N82" s="83"/>
      <c r="O82" s="83"/>
    </row>
    <row r="83" spans="6:15"/>
    <row r="84" spans="6:15"/>
    <row r="85" spans="6:15"/>
    <row r="86" spans="6:15"/>
    <row r="87" spans="6:15"/>
    <row r="88" spans="6:15"/>
    <row r="89" spans="6:15"/>
    <row r="90" spans="6:15"/>
    <row r="91" spans="6:15"/>
    <row r="92" spans="6:15"/>
    <row r="93" spans="6:15"/>
    <row r="94" spans="6:15"/>
    <row r="95" spans="6:15"/>
    <row r="96" spans="6:15"/>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sheetData>
  <sheetProtection algorithmName="SHA-512" hashValue="v/D+0wf3/buh5wgiWN+oRi6G3prPwNmv8Lt78V6lqreb4nEodkExiUG+tHh5LfgIH+wxZ+YR01zGW33SMM7vmg==" saltValue="zk+xRg+JP8S4p3DyZwjGgA==" spinCount="100000" sheet="1" formatCells="0" formatColumns="0" formatRows="0" insertColumns="0" insertRows="0" insertHyperlinks="0" deleteColumns="0" deleteRows="0" sort="0" autoFilter="0" pivotTables="0"/>
  <protectedRanges>
    <protectedRange algorithmName="SHA-512" hashValue="ZMGcQ+5RF++JXDWeLeYBGg3/VW8w7jmRIpnT0guB1LPrSNoAoMEXcK79LgMPYr1KnDTQwq0Fjfkpo08+YfKIQQ==" saltValue="fSpHDuVrNyuQa/k/JLvMwg==" spinCount="100000" sqref="P8" name="Bereik1"/>
  </protectedRanges>
  <sortState xmlns:xlrd2="http://schemas.microsoft.com/office/spreadsheetml/2017/richdata2" ref="A8:AL36">
    <sortCondition ref="A8:A36"/>
    <sortCondition ref="B8:B36"/>
  </sortState>
  <mergeCells count="59">
    <mergeCell ref="N43:O43"/>
    <mergeCell ref="C64:F64"/>
    <mergeCell ref="G64:H64"/>
    <mergeCell ref="N65:O65"/>
    <mergeCell ref="N71:O71"/>
    <mergeCell ref="N70:O70"/>
    <mergeCell ref="N62:O62"/>
    <mergeCell ref="N45:O45"/>
    <mergeCell ref="G65:H65"/>
    <mergeCell ref="C71:F71"/>
    <mergeCell ref="G71:H71"/>
    <mergeCell ref="C70:F70"/>
    <mergeCell ref="G70:H70"/>
    <mergeCell ref="G69:H69"/>
    <mergeCell ref="B2:M2"/>
    <mergeCell ref="I45:M45"/>
    <mergeCell ref="I43:M43"/>
    <mergeCell ref="I46:M46"/>
    <mergeCell ref="B50:F50"/>
    <mergeCell ref="G3:M3"/>
    <mergeCell ref="I44:M44"/>
    <mergeCell ref="B49:F49"/>
    <mergeCell ref="C40:F40"/>
    <mergeCell ref="C39:F39"/>
    <mergeCell ref="B6:C6"/>
    <mergeCell ref="C46:F46"/>
    <mergeCell ref="C44:F44"/>
    <mergeCell ref="C72:F72"/>
    <mergeCell ref="N72:O72"/>
    <mergeCell ref="G72:H72"/>
    <mergeCell ref="B5:C5"/>
    <mergeCell ref="G63:H63"/>
    <mergeCell ref="C56:F56"/>
    <mergeCell ref="C59:F59"/>
    <mergeCell ref="G62:H62"/>
    <mergeCell ref="N44:O44"/>
    <mergeCell ref="N63:O63"/>
    <mergeCell ref="N64:O64"/>
    <mergeCell ref="C63:F63"/>
    <mergeCell ref="C55:F55"/>
    <mergeCell ref="B52:F52"/>
    <mergeCell ref="N46:O46"/>
    <mergeCell ref="C65:F65"/>
    <mergeCell ref="F82:O82"/>
    <mergeCell ref="C66:F66"/>
    <mergeCell ref="G66:H66"/>
    <mergeCell ref="N66:O66"/>
    <mergeCell ref="C67:F67"/>
    <mergeCell ref="G67:H67"/>
    <mergeCell ref="N67:O67"/>
    <mergeCell ref="C68:F68"/>
    <mergeCell ref="G68:H68"/>
    <mergeCell ref="N68:O68"/>
    <mergeCell ref="G74:H74"/>
    <mergeCell ref="F78:O78"/>
    <mergeCell ref="F77:O77"/>
    <mergeCell ref="F80:O80"/>
    <mergeCell ref="F79:O79"/>
    <mergeCell ref="E74:F74"/>
  </mergeCells>
  <phoneticPr fontId="20" type="noConversion"/>
  <pageMargins left="0.70866141732283472" right="0.70866141732283472" top="0.74803149606299213" bottom="0.74803149606299213" header="0.31496062992125984" footer="0.31496062992125984"/>
  <pageSetup paperSize="9" scale="66" orientation="portrait" r:id="rId1"/>
  <headerFooter>
    <oddFooter>&amp;LRekenblad bij Europese aanbesteding  MFP 2011/S 222-360866&amp;RPagina &amp;P</oddFooter>
  </headerFooter>
  <colBreaks count="1" manualBreakCount="1">
    <brk id="1" max="14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F80C4C633EBF4DA0BB0C9FD1E96200" ma:contentTypeVersion="6" ma:contentTypeDescription="Een nieuw document maken." ma:contentTypeScope="" ma:versionID="7e18ddff324210c6df40ac3686aa4133">
  <xsd:schema xmlns:xsd="http://www.w3.org/2001/XMLSchema" xmlns:xs="http://www.w3.org/2001/XMLSchema" xmlns:p="http://schemas.microsoft.com/office/2006/metadata/properties" xmlns:ns2="0d38ff6a-5d51-424d-92e8-ba82277e5df8" xmlns:ns3="21150535-4981-4f24-bb05-f5810ed1f560" targetNamespace="http://schemas.microsoft.com/office/2006/metadata/properties" ma:root="true" ma:fieldsID="e9620cb34d87afceda2a7916a9b538a2" ns2:_="" ns3:_="">
    <xsd:import namespace="0d38ff6a-5d51-424d-92e8-ba82277e5df8"/>
    <xsd:import namespace="21150535-4981-4f24-bb05-f5810ed1f56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38ff6a-5d51-424d-92e8-ba82277e5d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150535-4981-4f24-bb05-f5810ed1f560" elementFormDefault="qualified">
    <xsd:import namespace="http://schemas.microsoft.com/office/2006/documentManagement/types"/>
    <xsd:import namespace="http://schemas.microsoft.com/office/infopath/2007/PartnerControls"/>
    <xsd:element name="SharedWithUsers" ma:index="11"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62D287-B2E0-4581-88ED-C5BDC1D7CF25}"/>
</file>

<file path=customXml/itemProps2.xml><?xml version="1.0" encoding="utf-8"?>
<ds:datastoreItem xmlns:ds="http://schemas.openxmlformats.org/officeDocument/2006/customXml" ds:itemID="{BB622BD6-7F1E-4927-8EA8-DC4C44F7C553}"/>
</file>

<file path=customXml/itemProps3.xml><?xml version="1.0" encoding="utf-8"?>
<ds:datastoreItem xmlns:ds="http://schemas.openxmlformats.org/officeDocument/2006/customXml" ds:itemID="{D9E5F348-BE1C-41EB-BB83-1EB443726E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Telecomvisie Remon</dc:creator>
  <cp:keywords/>
  <dc:description/>
  <cp:lastModifiedBy>Robert-Jan van der Weide</cp:lastModifiedBy>
  <cp:revision/>
  <dcterms:created xsi:type="dcterms:W3CDTF">2011-10-03T11:29:01Z</dcterms:created>
  <dcterms:modified xsi:type="dcterms:W3CDTF">2024-09-02T11:35:23Z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0x0101003BF80C4C633EBF4DA0BB0C9FD1E96200</vt:lpwstr>
  </property>
</Properties>
</file>