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U 2024\31193174 MIVSP E&amp;I 2.0 HERAANBESTEDING\Publicatie heraanbesteding\Aangepaste document n.a.v. NvI\"/>
    </mc:Choice>
  </mc:AlternateContent>
  <bookViews>
    <workbookView xWindow="0" yWindow="0" windowWidth="12750" windowHeight="13170"/>
  </bookViews>
  <sheets>
    <sheet name="ORGINEEL" sheetId="1" r:id="rId1"/>
  </sheets>
  <definedNames>
    <definedName name="_xlnm.Print_Area" localSheetId="0">ORGINEEL!$A$1:$J$212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3" i="1" l="1"/>
  <c r="D201" i="1"/>
  <c r="E203" i="1"/>
  <c r="E201" i="1"/>
  <c r="G193" i="1"/>
  <c r="E193" i="1"/>
  <c r="G192" i="1"/>
  <c r="G196" i="1" s="1"/>
  <c r="E192" i="1"/>
  <c r="E196" i="1" l="1"/>
  <c r="E24" i="1"/>
  <c r="D24" i="1"/>
  <c r="E11" i="1" l="1"/>
  <c r="E12" i="1"/>
  <c r="E13" i="1"/>
  <c r="E14" i="1"/>
  <c r="E15" i="1"/>
  <c r="E16" i="1"/>
  <c r="E17" i="1"/>
  <c r="E18" i="1"/>
  <c r="E19" i="1"/>
  <c r="E20" i="1"/>
  <c r="E21" i="1"/>
  <c r="E22" i="1"/>
  <c r="E25" i="1"/>
  <c r="E27" i="1"/>
  <c r="E31" i="1"/>
  <c r="E32" i="1"/>
  <c r="E33" i="1"/>
  <c r="E34" i="1"/>
  <c r="E35" i="1"/>
  <c r="E36" i="1"/>
  <c r="E42" i="1"/>
  <c r="E43" i="1"/>
  <c r="E44" i="1"/>
  <c r="E45" i="1"/>
  <c r="E56" i="1"/>
  <c r="E57" i="1"/>
  <c r="E58" i="1"/>
  <c r="E59" i="1"/>
  <c r="E60" i="1"/>
  <c r="E68" i="1"/>
  <c r="E69" i="1"/>
  <c r="E73" i="1"/>
  <c r="E74" i="1"/>
  <c r="E79" i="1"/>
  <c r="E80" i="1"/>
  <c r="E84" i="1"/>
  <c r="E85" i="1"/>
  <c r="E86" i="1"/>
  <c r="E90" i="1"/>
  <c r="E91" i="1"/>
  <c r="E95" i="1"/>
  <c r="E96" i="1"/>
  <c r="E100" i="1"/>
  <c r="E101" i="1"/>
  <c r="E102" i="1" s="1"/>
  <c r="E105" i="1"/>
  <c r="E106" i="1"/>
  <c r="E107" i="1"/>
  <c r="E111" i="1"/>
  <c r="E112" i="1"/>
  <c r="E113" i="1"/>
  <c r="E117" i="1"/>
  <c r="E118" i="1"/>
  <c r="E122" i="1"/>
  <c r="E123" i="1"/>
  <c r="E124" i="1"/>
  <c r="E128" i="1"/>
  <c r="E129" i="1"/>
  <c r="E136" i="1"/>
  <c r="E137" i="1" s="1"/>
  <c r="E140" i="1"/>
  <c r="E141" i="1"/>
  <c r="E142" i="1" s="1"/>
  <c r="E145" i="1"/>
  <c r="E146" i="1"/>
  <c r="E150" i="1"/>
  <c r="E151" i="1"/>
  <c r="E155" i="1"/>
  <c r="E156" i="1"/>
  <c r="E160" i="1"/>
  <c r="E161" i="1"/>
  <c r="E165" i="1"/>
  <c r="E166" i="1"/>
  <c r="E167" i="1"/>
  <c r="E171" i="1"/>
  <c r="E172" i="1"/>
  <c r="E176" i="1"/>
  <c r="E177" i="1"/>
  <c r="E178" i="1"/>
  <c r="E179" i="1"/>
  <c r="E180" i="1"/>
  <c r="E200" i="1"/>
  <c r="E202" i="1"/>
  <c r="E204" i="1"/>
  <c r="D200" i="1"/>
  <c r="D202" i="1"/>
  <c r="D204" i="1"/>
  <c r="D11" i="1"/>
  <c r="D180" i="1"/>
  <c r="D179" i="1"/>
  <c r="D178" i="1"/>
  <c r="D177" i="1"/>
  <c r="D176" i="1"/>
  <c r="D171" i="1"/>
  <c r="D167" i="1"/>
  <c r="D166" i="1"/>
  <c r="D165" i="1"/>
  <c r="D161" i="1"/>
  <c r="D160" i="1"/>
  <c r="D156" i="1"/>
  <c r="D155" i="1"/>
  <c r="D157" i="1" s="1"/>
  <c r="D151" i="1"/>
  <c r="D150" i="1"/>
  <c r="D146" i="1"/>
  <c r="D145" i="1"/>
  <c r="D147" i="1" s="1"/>
  <c r="D141" i="1"/>
  <c r="D140" i="1"/>
  <c r="D136" i="1"/>
  <c r="D137" i="1"/>
  <c r="D129" i="1"/>
  <c r="D128" i="1"/>
  <c r="D124" i="1"/>
  <c r="D123" i="1"/>
  <c r="D122" i="1"/>
  <c r="D118" i="1"/>
  <c r="D117" i="1"/>
  <c r="D113" i="1"/>
  <c r="D112" i="1"/>
  <c r="D111" i="1"/>
  <c r="D107" i="1"/>
  <c r="D106" i="1"/>
  <c r="D105" i="1"/>
  <c r="D108" i="1" s="1"/>
  <c r="D101" i="1"/>
  <c r="D102" i="1" s="1"/>
  <c r="D100" i="1"/>
  <c r="D96" i="1"/>
  <c r="D95" i="1"/>
  <c r="D91" i="1"/>
  <c r="D90" i="1"/>
  <c r="D86" i="1"/>
  <c r="D85" i="1"/>
  <c r="D84" i="1"/>
  <c r="D80" i="1"/>
  <c r="D79" i="1"/>
  <c r="D81" i="1" s="1"/>
  <c r="D74" i="1"/>
  <c r="D73" i="1"/>
  <c r="D69" i="1"/>
  <c r="D68" i="1"/>
  <c r="D60" i="1"/>
  <c r="D59" i="1"/>
  <c r="D58" i="1"/>
  <c r="D57" i="1"/>
  <c r="D56" i="1"/>
  <c r="D45" i="1"/>
  <c r="D44" i="1"/>
  <c r="D43" i="1"/>
  <c r="D42" i="1"/>
  <c r="D36" i="1"/>
  <c r="D35" i="1"/>
  <c r="D34" i="1"/>
  <c r="D33" i="1"/>
  <c r="D32" i="1"/>
  <c r="D31" i="1"/>
  <c r="D27" i="1"/>
  <c r="D25" i="1"/>
  <c r="D22" i="1"/>
  <c r="D21" i="1"/>
  <c r="D20" i="1"/>
  <c r="D19" i="1"/>
  <c r="D18" i="1"/>
  <c r="D17" i="1"/>
  <c r="D16" i="1"/>
  <c r="D15" i="1"/>
  <c r="D14" i="1"/>
  <c r="D13" i="1"/>
  <c r="D12" i="1"/>
  <c r="E70" i="1" l="1"/>
  <c r="E46" i="1"/>
  <c r="E147" i="1"/>
  <c r="E168" i="1"/>
  <c r="E81" i="1"/>
  <c r="D119" i="1"/>
  <c r="E75" i="1"/>
  <c r="D206" i="1"/>
  <c r="E206" i="1"/>
  <c r="E125" i="1"/>
  <c r="D173" i="1"/>
  <c r="E162" i="1"/>
  <c r="E157" i="1"/>
  <c r="D87" i="1"/>
  <c r="D162" i="1"/>
  <c r="E173" i="1"/>
  <c r="E97" i="1"/>
  <c r="E108" i="1"/>
  <c r="D97" i="1"/>
  <c r="E152" i="1"/>
  <c r="E130" i="1"/>
  <c r="D70" i="1"/>
  <c r="E92" i="1"/>
  <c r="E37" i="1"/>
  <c r="D181" i="1"/>
  <c r="E181" i="1"/>
  <c r="D142" i="1"/>
  <c r="E119" i="1"/>
  <c r="E87" i="1"/>
  <c r="E114" i="1"/>
  <c r="D37" i="1"/>
  <c r="D48" i="1" s="1"/>
  <c r="D46" i="1"/>
  <c r="D92" i="1"/>
  <c r="D125" i="1"/>
  <c r="D168" i="1"/>
  <c r="E61" i="1"/>
  <c r="E63" i="1" s="1"/>
  <c r="E28" i="1"/>
  <c r="D75" i="1"/>
  <c r="D114" i="1"/>
  <c r="D130" i="1"/>
  <c r="D152" i="1"/>
  <c r="D28" i="1"/>
  <c r="D61" i="1"/>
  <c r="D63" i="1" s="1"/>
  <c r="D183" i="1" l="1"/>
  <c r="E183" i="1"/>
  <c r="D209" i="1"/>
  <c r="E48" i="1"/>
  <c r="E210" i="1" s="1"/>
  <c r="D212" i="1" l="1"/>
</calcChain>
</file>

<file path=xl/sharedStrings.xml><?xml version="1.0" encoding="utf-8"?>
<sst xmlns="http://schemas.openxmlformats.org/spreadsheetml/2006/main" count="279" uniqueCount="169">
  <si>
    <t>Tijdelijke opmerkingen</t>
  </si>
  <si>
    <t xml:space="preserve"> </t>
  </si>
  <si>
    <t>Nr</t>
  </si>
  <si>
    <t>Prijs per eenheid (excl.)</t>
  </si>
  <si>
    <t>Oorspronkelijke opdracht</t>
  </si>
  <si>
    <t>Optionele platformen Nederwiek en Doordewind</t>
  </si>
  <si>
    <t>INITIATIE FASE (LOCATIE-ON)</t>
  </si>
  <si>
    <t>1.1</t>
  </si>
  <si>
    <t xml:space="preserve">Levering  kasten </t>
  </si>
  <si>
    <t>waar staat dat het een swing paneel is</t>
  </si>
  <si>
    <t>Binnenkast nr. 1 (zie bijlage 1  en bijlage  4, appendix 4.6 (prijs excl. Raritan, moxa, smart PDU's))</t>
  </si>
  <si>
    <t>Binnenkast nr. 2 (zie bijlage 1  en bijlage  4, appendix 4.6 (prijs excl. Raritan, moxa, smart PDU's))</t>
  </si>
  <si>
    <t>Binnenkast nr. 3 (zie bijlage 1  en bijlage  4, appendix 4.6 (prijs excl. Raritan, moxa, smart PDU's))</t>
  </si>
  <si>
    <t>Binnenkast nr. 4 (zie bijlage 1  en bijlage  4, appendix 4.6 (prijs excl. Raritan, moxa, smart PDU's))</t>
  </si>
  <si>
    <t>Binnenkast nr. 5 (zie bijlage 1  en bijlage  4, appendix 4.6 (prijs excl. Raritan, moxa, smart PDU's))</t>
  </si>
  <si>
    <t>Binnenkast nr. 6 (zie bijlage 1  en bijlage  4, appendix 4.6 (prijs excl. Raritan, moxa, smart PDU's))</t>
  </si>
  <si>
    <t>Binnenkast nr. 7 (zie bijlage 1  en bijlage  4, appendix 4.6 (prijs excl. Raritan, moxa, smart PDU's))</t>
  </si>
  <si>
    <t>Binnenkast nr. 8 (zie bijlage 1  en bijlage  4, appendix 4.6 (prijs excl. Raritan, moxa, smart PDU's))</t>
  </si>
  <si>
    <t>Binnenkast nr. 9 (zie bijlage 1  en bijlage  4, appendix 4.6 (prijs excl. Raritan, moxa, smart PDU's))</t>
  </si>
  <si>
    <t>Binnenkast nr. 10 (zie bijlage 1  en bijlage  4, appendix 4.6 (prijs excl. Raritan, moxa, smart PDU's))</t>
  </si>
  <si>
    <t>Binnenkast nr. 11 (zie bijlage 1  en bijlage  4, appendix 4.6 (prijs excl. Raritan, moxa, smart PDU's))</t>
  </si>
  <si>
    <t>Binnenkast nr. 12 (zie bijlage 1  en bijlage  4, appendix 4.6 (prijs excl. Raritan, moxa, smart PDU's))</t>
  </si>
  <si>
    <t>Binnenkast t.b.v. landstation (LS)</t>
  </si>
  <si>
    <t>Subtotaal</t>
  </si>
  <si>
    <t>1.2</t>
  </si>
  <si>
    <t>Levering overige materialen</t>
  </si>
  <si>
    <t>Raritan (zie bijlage 4, appendix 4.6)</t>
  </si>
  <si>
    <t>Moxa ((zie bijlage 4, appendix 4.6)</t>
  </si>
  <si>
    <t>Smart PDU ((zie bijlage 4, appendix 4.6)</t>
  </si>
  <si>
    <t>Junction boxen (zie bijlage 3), inclusief HDPE-plate en Taq-plate</t>
  </si>
  <si>
    <t>Werkschakelaar (zie bijlage 3), inclusief HDPE-plate en Taq-plate</t>
  </si>
  <si>
    <t>Surge Arrestors (zie bijlage 3), inclusief SA bracket</t>
  </si>
  <si>
    <t>Prijs per platform (excl.)</t>
  </si>
  <si>
    <t>1.3</t>
  </si>
  <si>
    <t>Engineering en overige diensten</t>
  </si>
  <si>
    <t>Opstellen/afstemmen Projectmanagement Plan</t>
  </si>
  <si>
    <t>Opstellen/afstemmen bestellijsten</t>
  </si>
  <si>
    <t>Aanpassen van documentatie set (aanvulling en aanscherping, bijlage 4)</t>
  </si>
  <si>
    <t>Projectmanagement Initiatiefase</t>
  </si>
  <si>
    <t>TOTAAL INITIATIE FASE (OPDRACHT)</t>
  </si>
  <si>
    <t>FABRICAGE OFFSHORE WAARDIGE KASTEN (LOCATIE-ON)</t>
  </si>
  <si>
    <t>2.1</t>
  </si>
  <si>
    <t>Engineering, inbouw, installatie en overige diensten</t>
  </si>
  <si>
    <t xml:space="preserve">Inbouw en installatie Binnenkast nr.1 </t>
  </si>
  <si>
    <t>Inbouw en installatie Binnenkasten nrs. 2 t/m 12</t>
  </si>
  <si>
    <t>Inbouw en installatie Buitenkast</t>
  </si>
  <si>
    <t>Engineering &amp; opstellen/update tekeningen</t>
  </si>
  <si>
    <t>Projectmanagement fabricage offshore waardige kasten (locatie ON)</t>
  </si>
  <si>
    <t>TOTAAL FABRICAGE OFFSHORE WAARDIGE KASTEN (OPDRACHT)</t>
  </si>
  <si>
    <t>3.1</t>
  </si>
  <si>
    <t>Marifonie VHF Kustwacht (S01-RWS-VHF)</t>
  </si>
  <si>
    <t>RdV aangepast</t>
  </si>
  <si>
    <t>Indoor unit</t>
  </si>
  <si>
    <t>3.2</t>
  </si>
  <si>
    <t>Netpos (S06-RWS-NTP)</t>
  </si>
  <si>
    <t>RX antenne, incl uitlijnen brackets</t>
  </si>
  <si>
    <t>3.3</t>
  </si>
  <si>
    <t>Wave Height Sensor (S10-RWS-WHS)</t>
  </si>
  <si>
    <t>RdV aangepast - Fysiek controleren</t>
  </si>
  <si>
    <t>Wave Height Sensor</t>
  </si>
  <si>
    <t>indoor unit</t>
  </si>
  <si>
    <t>3.4</t>
  </si>
  <si>
    <t>Wind Speed &amp; Direction Sensor (S12-RWS-WNS)</t>
  </si>
  <si>
    <t>Wind speed en direction sensor (north)</t>
  </si>
  <si>
    <t>Wind speed en direction sensor (south)</t>
  </si>
  <si>
    <t>3.5</t>
  </si>
  <si>
    <t>Atmospheric Pressure Sensor (S13-RWS-APS)</t>
  </si>
  <si>
    <t>Atmosphecric pressure sensor</t>
  </si>
  <si>
    <t>3.6</t>
  </si>
  <si>
    <t>Visibilty Sensor (S14-RWS-VBS)</t>
  </si>
  <si>
    <t>Visibilty Sensor</t>
  </si>
  <si>
    <t>3.7</t>
  </si>
  <si>
    <t>Air Temperature &amp; Humidity Sensor (S15-RWS-ATH)</t>
  </si>
  <si>
    <t>RdV aangepast -Fysiek controleren</t>
  </si>
  <si>
    <t>Air temperature &amp; Humidity sensor</t>
  </si>
  <si>
    <t xml:space="preserve">RdV aangepast </t>
  </si>
  <si>
    <t>3.8</t>
  </si>
  <si>
    <t>Cloud Height Sensor (S17-RWS-CHS)</t>
  </si>
  <si>
    <t>Cloud Height Sensor</t>
  </si>
  <si>
    <t>werkschakelaar, 2xVendor Junction Box en RWS-Junction Box</t>
  </si>
  <si>
    <t>3.9</t>
  </si>
  <si>
    <t>LiDAR (S18-RWS-LDR)</t>
  </si>
  <si>
    <t>ZX LiDAR 300M, RWS-Junction Box</t>
  </si>
  <si>
    <t xml:space="preserve">Air Max Weather Station </t>
  </si>
  <si>
    <t xml:space="preserve">Indoor unit </t>
  </si>
  <si>
    <t>3.10</t>
  </si>
  <si>
    <t>Water Temperature Sensor (S19-RWS-WTS)</t>
  </si>
  <si>
    <t>Water Temperature Sensor</t>
  </si>
  <si>
    <t>3.11</t>
  </si>
  <si>
    <t>Current Measurement Buoy  (S25-RWS-CMB)</t>
  </si>
  <si>
    <t>CMB antenne North</t>
  </si>
  <si>
    <t>CMB antenne South</t>
  </si>
  <si>
    <t>3.12</t>
  </si>
  <si>
    <t>PTZ camera (S29-RWS-CAM)</t>
  </si>
  <si>
    <t>Fixed Dome Camera, in Shared Service Room</t>
  </si>
  <si>
    <t>Indoor unit (bv POE injector, DC voeding)</t>
  </si>
  <si>
    <t>3.13</t>
  </si>
  <si>
    <t>Nautical radar (S30-RWS-NRA)</t>
  </si>
  <si>
    <t>Nautische radar installatie (uitgevoerd door leverancier</t>
  </si>
  <si>
    <t>Nautical Radar pedestal (wordt uitgevoerd door radar leverancier)</t>
  </si>
  <si>
    <t>ACU Motor Controller (wordt uitgevoerd door radar leverancier)</t>
  </si>
  <si>
    <t>Outdoor cabinet (excl. Kraan)</t>
  </si>
  <si>
    <t>3.14</t>
  </si>
  <si>
    <t>AIS VHF (S31-RWS-AIS)</t>
  </si>
  <si>
    <t>3 x AIS VHF Antenna, incl uitlijnen brackets</t>
  </si>
  <si>
    <t>3.15</t>
  </si>
  <si>
    <t>Solar Radiation System (S38-RWS-SRS)</t>
  </si>
  <si>
    <t xml:space="preserve">Solar Radiation System, </t>
  </si>
  <si>
    <t>3.16</t>
  </si>
  <si>
    <t>Multilateration Surveillance System (S45-LVN-MSS)</t>
  </si>
  <si>
    <t>3.17</t>
  </si>
  <si>
    <t>Telematric Bat System - Motus (S49-RWS-TBS)</t>
  </si>
  <si>
    <t>8 x antennes, incl uitlijnen brackets</t>
  </si>
  <si>
    <t>3.18</t>
  </si>
  <si>
    <t>Standard Thermal Camera (S54-RWS-STC)</t>
  </si>
  <si>
    <t>standard Thermal Camera, inclusief uitlijning bracket</t>
  </si>
  <si>
    <t>3.19</t>
  </si>
  <si>
    <t>Lora (S58-RWS-LRA)</t>
  </si>
  <si>
    <t>LoRa Antenna 01A</t>
  </si>
  <si>
    <t>LoRA Antenna on top of panel 01B</t>
  </si>
  <si>
    <t>3.20</t>
  </si>
  <si>
    <t>PTZ camera (S63-RWS-CAM)</t>
  </si>
  <si>
    <t>PTZ Camera,- mast</t>
  </si>
  <si>
    <t>3.21</t>
  </si>
  <si>
    <t>Diensten</t>
  </si>
  <si>
    <t>Uitvoeren verificatie platform OEC</t>
  </si>
  <si>
    <t>Update documentatie (bv. equipment lijst) en tekeningen (b.v. Electrical Drawing Package)</t>
  </si>
  <si>
    <t>Projectmanagement Mockfase (locatie OG)</t>
  </si>
  <si>
    <t>TOTAAL INSTALLATIE SENSOREN (OPDRACHT)</t>
  </si>
  <si>
    <t>TOTAAL STELPOSTEN</t>
  </si>
  <si>
    <t>TARIEVEN T.B.V. HERZIENINGSCLAUSULES</t>
  </si>
  <si>
    <t>Functie &amp; bijbehorende werkzaamheden</t>
  </si>
  <si>
    <t>Fictieve prijs Oorspronkelijke opdracht</t>
  </si>
  <si>
    <t>Fictieve prijs Optionele platformen Nederwiek en Doordewind</t>
  </si>
  <si>
    <t>TOTAAL RESERVERING DIENSTEN OP BASIS VAN OFFERTE</t>
  </si>
  <si>
    <t>RdV indexering zit hierin nergens verrekend</t>
  </si>
  <si>
    <t>INSCHRIJVINGSSOM</t>
  </si>
  <si>
    <t>Buitenkast t.b.v. radar op het platform, (zie bijlage 4, appendix 4.7)</t>
  </si>
  <si>
    <t xml:space="preserve">STELPOSTEN </t>
  </si>
  <si>
    <t>De geel gekleurde cellen dienen ingevuld te worden</t>
  </si>
  <si>
    <t>Stelpost 1: Het inrichten van de technische ruimte (adviseren over, realiseren) op het OEC</t>
  </si>
  <si>
    <t>Stelpost 2: Het installeren van Sensoren waarvoor nog geen Data Sheets en Installation Requirements beschikbaar zijn;</t>
  </si>
  <si>
    <t>Stelpost 3: Het bijhouden van de (technische) documenten gedurende de onshore en offshore fase</t>
  </si>
  <si>
    <t>Aan de genoemde bedragen bij item stelposten alsmede de fictieve hoeveelheden uren t.b.v. de herzieningsclausule kunnen geen rechten worden verleend.</t>
  </si>
  <si>
    <t>Fictieve hoeveelheden ( uren )</t>
  </si>
  <si>
    <t>Tarief (€)</t>
  </si>
  <si>
    <r>
      <t xml:space="preserve">Totale prijs Oorspronkelijke opdracht
</t>
    </r>
    <r>
      <rPr>
        <sz val="8"/>
        <color theme="1"/>
        <rFont val="Verdana"/>
        <family val="2"/>
      </rPr>
      <t xml:space="preserve"> ( windenergiegebied IJmuiden Ver )</t>
    </r>
  </si>
  <si>
    <r>
      <t xml:space="preserve">Totale prijs Optionele opdrachten
</t>
    </r>
    <r>
      <rPr>
        <sz val="8"/>
        <color theme="1"/>
        <rFont val="Verdana"/>
        <family val="2"/>
      </rPr>
      <t>( windenergiegebieden Nederwiek en Doordewind )</t>
    </r>
  </si>
  <si>
    <t>Installatie sensoren op het platform en mast op het OEC en inrichting bijbehorende apparatuur in de (binnen) kasten.</t>
  </si>
  <si>
    <r>
      <t xml:space="preserve">MOCKUP FASE - INSTALLATIE SENSOREN (LOCATIE-OG)
</t>
    </r>
    <r>
      <rPr>
        <sz val="10"/>
        <rFont val="Verdana"/>
        <family val="2"/>
      </rPr>
      <t>Daar waar aantallen staan is dit per eenheid per platform</t>
    </r>
  </si>
  <si>
    <t>Stelpost 5: Leveren van Sensoren t.b.v. de toenemende informatiebehoefte</t>
  </si>
  <si>
    <t>Stelpost 6: Leveren van bepaalde Sensoren opgenomen in de equipment list</t>
  </si>
  <si>
    <t>Stelpost 7: Leveren (kleine) binnen- en buitenkasten</t>
  </si>
  <si>
    <r>
      <t xml:space="preserve">Opslagpercentage
</t>
    </r>
    <r>
      <rPr>
        <sz val="9"/>
        <color theme="1"/>
        <rFont val="Verdana"/>
        <family val="2"/>
      </rPr>
      <t>waarde tussen 0-10%</t>
    </r>
  </si>
  <si>
    <t>Projectondersteuner</t>
  </si>
  <si>
    <t xml:space="preserve">TOTAAL OORSPRONKELIJKE OPDRACHT </t>
  </si>
  <si>
    <t>TOTALEN OPTIONELE OPDRACHT</t>
  </si>
  <si>
    <t xml:space="preserve">Projectmanager
</t>
  </si>
  <si>
    <r>
      <t xml:space="preserve">Engineer (sr)
</t>
    </r>
    <r>
      <rPr>
        <i/>
        <sz val="9"/>
        <color theme="1"/>
        <rFont val="Verdana"/>
        <family val="2"/>
      </rPr>
      <t/>
    </r>
  </si>
  <si>
    <r>
      <t xml:space="preserve">Engineer (jr)
</t>
    </r>
    <r>
      <rPr>
        <i/>
        <sz val="9"/>
        <color theme="1"/>
        <rFont val="Verdana"/>
        <family val="2"/>
      </rPr>
      <t/>
    </r>
  </si>
  <si>
    <r>
      <t xml:space="preserve">Designer voor tekeningen en vullen assetmanagement systeem
</t>
    </r>
    <r>
      <rPr>
        <i/>
        <sz val="9"/>
        <color theme="1"/>
        <rFont val="Verdana"/>
        <family val="2"/>
      </rPr>
      <t/>
    </r>
  </si>
  <si>
    <t>Stelpost 4: Het leveren van klein materiaal</t>
  </si>
  <si>
    <t>e</t>
  </si>
  <si>
    <t>Bijlage E, Prijsformulier, zaaknummer: 31193174</t>
  </si>
  <si>
    <t>Kleine binnenkast t.b.v. windturbine (WTG), (zie bijlage 4, appendix 4.9)</t>
  </si>
  <si>
    <t>Certificering kasten, conform NEN 1010 (eenheid is:12 ingerichte  binnenkasten, 1 kleine binnenkast t.b.v. WTG en 1 buitenkast t.b.v Radar)</t>
  </si>
  <si>
    <t xml:space="preserve">Demontage en klaarmaken voor transport (eenheid is: 12 binnenkasten,1 kleine binnenkast tbv WTG, 1 buitenkast tbv Radar en 1 Binnenkast tbv Landstation. Alle kasten inclusief sensoren )
</t>
  </si>
  <si>
    <t>4 x antennes, brackets incl uitlijnen</t>
  </si>
  <si>
    <t>10 x Marifonie VHF Maritime antenne, incl. uitlijnen brackets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</si>
</sst>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 &quot;€&quot;\ * #,##0_ ;_ &quot;€&quot;\ * \-#,##0_ ;_ &quot;€&quot;\ * &quot;-&quot;??_ ;_ @_ "/>
  </numFmts>
  <fonts count="2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i/>
      <sz val="9"/>
      <color theme="0" tint="-0.499984740745262"/>
      <name val="Verdana"/>
      <family val="2"/>
    </font>
    <font>
      <sz val="14"/>
      <color theme="1"/>
      <name val="Verdana"/>
      <family val="2"/>
    </font>
    <font>
      <i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i/>
      <sz val="16"/>
      <color theme="0" tint="-0.499984740745262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sz val="16"/>
      <color rgb="FFFF0000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i/>
      <sz val="9"/>
      <color theme="1"/>
      <name val="Verdana"/>
      <family val="2"/>
    </font>
    <font>
      <b/>
      <i/>
      <sz val="9"/>
      <name val="Verdana"/>
      <family val="2"/>
    </font>
    <font>
      <sz val="9"/>
      <name val="Verdana"/>
      <family val="2"/>
    </font>
    <font>
      <sz val="9"/>
      <color theme="0" tint="-0.34998626667073579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3">
    <xf numFmtId="0" fontId="0" fillId="0" borderId="0" xfId="0"/>
    <xf numFmtId="166" fontId="0" fillId="0" borderId="0" xfId="1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right" vertical="top" indent="1"/>
      <protection locked="0"/>
    </xf>
    <xf numFmtId="0" fontId="17" fillId="0" borderId="0" xfId="0" applyFont="1" applyAlignment="1" applyProtection="1">
      <alignment horizontal="left"/>
      <protection locked="0"/>
    </xf>
    <xf numFmtId="166" fontId="0" fillId="2" borderId="5" xfId="1" applyNumberFormat="1" applyFont="1" applyFill="1" applyBorder="1" applyAlignment="1" applyProtection="1">
      <alignment horizontal="left"/>
      <protection locked="0"/>
    </xf>
    <xf numFmtId="166" fontId="0" fillId="2" borderId="5" xfId="1" applyNumberFormat="1" applyFont="1" applyFill="1" applyBorder="1" applyAlignment="1" applyProtection="1">
      <alignment horizontal="right"/>
      <protection locked="0"/>
    </xf>
    <xf numFmtId="166" fontId="0" fillId="0" borderId="0" xfId="1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vertical="center"/>
    </xf>
    <xf numFmtId="0" fontId="1" fillId="0" borderId="0" xfId="0" applyFont="1" applyProtection="1"/>
    <xf numFmtId="1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wrapText="1"/>
    </xf>
    <xf numFmtId="1" fontId="3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0" fillId="0" borderId="0" xfId="0" applyProtection="1"/>
    <xf numFmtId="1" fontId="0" fillId="0" borderId="5" xfId="0" applyNumberFormat="1" applyBorder="1" applyAlignment="1" applyProtection="1">
      <alignment horizontal="center" vertical="center"/>
    </xf>
    <xf numFmtId="0" fontId="14" fillId="0" borderId="0" xfId="0" applyFont="1" applyAlignment="1" applyProtection="1">
      <alignment horizontal="right"/>
    </xf>
    <xf numFmtId="0" fontId="13" fillId="0" borderId="0" xfId="0" applyFont="1" applyProtection="1"/>
    <xf numFmtId="0" fontId="15" fillId="0" borderId="0" xfId="0" applyFont="1" applyAlignment="1" applyProtection="1">
      <alignment horizontal="right"/>
    </xf>
    <xf numFmtId="0" fontId="3" fillId="0" borderId="0" xfId="0" applyFont="1" applyProtection="1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1" fillId="0" borderId="1" xfId="0" applyFont="1" applyBorder="1" applyAlignment="1" applyProtection="1">
      <alignment horizontal="left" vertical="top"/>
    </xf>
    <xf numFmtId="1" fontId="3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top"/>
    </xf>
    <xf numFmtId="1" fontId="3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vertical="top"/>
    </xf>
    <xf numFmtId="1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16" fillId="0" borderId="0" xfId="0" applyFont="1" applyAlignment="1" applyProtection="1">
      <alignment horizontal="right" vertical="top"/>
    </xf>
    <xf numFmtId="0" fontId="14" fillId="0" borderId="0" xfId="0" applyFont="1" applyAlignment="1" applyProtection="1">
      <alignment horizontal="right" vertical="top"/>
    </xf>
    <xf numFmtId="0" fontId="14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right" vertical="top" indent="1"/>
    </xf>
    <xf numFmtId="0" fontId="1" fillId="0" borderId="0" xfId="0" applyFont="1" applyAlignment="1" applyProtection="1">
      <alignment wrapText="1"/>
    </xf>
    <xf numFmtId="0" fontId="16" fillId="0" borderId="5" xfId="0" applyFont="1" applyBorder="1" applyAlignment="1" applyProtection="1">
      <alignment horizontal="right" vertical="top"/>
    </xf>
    <xf numFmtId="0" fontId="11" fillId="0" borderId="5" xfId="0" applyFont="1" applyBorder="1" applyAlignment="1" applyProtection="1">
      <alignment horizontal="left" vertical="top"/>
    </xf>
    <xf numFmtId="0" fontId="17" fillId="0" borderId="5" xfId="0" applyFont="1" applyBorder="1" applyAlignment="1" applyProtection="1">
      <alignment horizontal="left" vertical="top"/>
    </xf>
    <xf numFmtId="166" fontId="1" fillId="0" borderId="5" xfId="0" applyNumberFormat="1" applyFont="1" applyBorder="1" applyProtection="1"/>
    <xf numFmtId="166" fontId="13" fillId="0" borderId="5" xfId="0" applyNumberFormat="1" applyFont="1" applyBorder="1" applyAlignment="1" applyProtection="1">
      <alignment horizontal="left" vertical="top"/>
    </xf>
    <xf numFmtId="0" fontId="17" fillId="0" borderId="5" xfId="0" applyFont="1" applyBorder="1" applyAlignment="1" applyProtection="1">
      <alignment horizontal="left"/>
    </xf>
    <xf numFmtId="1" fontId="3" fillId="0" borderId="5" xfId="0" applyNumberFormat="1" applyFont="1" applyBorder="1" applyAlignment="1" applyProtection="1">
      <alignment wrapText="1"/>
    </xf>
    <xf numFmtId="1" fontId="0" fillId="0" borderId="5" xfId="0" applyNumberFormat="1" applyBorder="1" applyAlignment="1" applyProtection="1">
      <alignment horizontal="center"/>
    </xf>
    <xf numFmtId="0" fontId="8" fillId="0" borderId="0" xfId="0" applyFont="1" applyProtection="1"/>
    <xf numFmtId="0" fontId="4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Protection="1">
      <protection locked="0"/>
    </xf>
    <xf numFmtId="165" fontId="1" fillId="0" borderId="0" xfId="2" applyProtection="1">
      <protection locked="0"/>
    </xf>
    <xf numFmtId="166" fontId="3" fillId="0" borderId="0" xfId="1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65" fontId="1" fillId="0" borderId="0" xfId="2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65" fontId="10" fillId="0" borderId="0" xfId="2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66" fontId="3" fillId="0" borderId="0" xfId="1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166" fontId="0" fillId="0" borderId="1" xfId="1" applyNumberFormat="1" applyFont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165" fontId="2" fillId="0" borderId="0" xfId="2" applyFont="1" applyProtection="1"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66" fontId="15" fillId="0" borderId="0" xfId="0" applyNumberFormat="1" applyFont="1" applyProtection="1"/>
    <xf numFmtId="0" fontId="1" fillId="0" borderId="2" xfId="0" applyFont="1" applyBorder="1" applyProtection="1"/>
    <xf numFmtId="166" fontId="19" fillId="0" borderId="0" xfId="0" applyNumberFormat="1" applyFont="1" applyProtection="1"/>
    <xf numFmtId="166" fontId="19" fillId="0" borderId="4" xfId="0" applyNumberFormat="1" applyFont="1" applyBorder="1" applyProtection="1"/>
    <xf numFmtId="166" fontId="8" fillId="0" borderId="0" xfId="0" applyNumberFormat="1" applyFont="1" applyProtection="1"/>
    <xf numFmtId="0" fontId="11" fillId="0" borderId="0" xfId="0" applyFont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vertical="center" wrapText="1"/>
    </xf>
    <xf numFmtId="166" fontId="3" fillId="0" borderId="0" xfId="1" applyNumberFormat="1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left" vertical="top"/>
    </xf>
    <xf numFmtId="0" fontId="16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center" vertical="top" wrapText="1"/>
    </xf>
    <xf numFmtId="166" fontId="1" fillId="0" borderId="0" xfId="0" applyNumberFormat="1" applyFont="1" applyBorder="1" applyProtection="1"/>
    <xf numFmtId="166" fontId="13" fillId="0" borderId="0" xfId="0" applyNumberFormat="1" applyFont="1" applyBorder="1" applyAlignment="1" applyProtection="1">
      <alignment horizontal="left" vertical="top"/>
    </xf>
    <xf numFmtId="1" fontId="0" fillId="0" borderId="0" xfId="0" applyNumberFormat="1" applyBorder="1" applyAlignment="1" applyProtection="1">
      <alignment horizontal="center"/>
    </xf>
    <xf numFmtId="9" fontId="0" fillId="2" borderId="5" xfId="1" applyNumberFormat="1" applyFont="1" applyFill="1" applyBorder="1" applyAlignment="1" applyProtection="1">
      <alignment horizontal="center"/>
      <protection locked="0"/>
    </xf>
    <xf numFmtId="166" fontId="1" fillId="0" borderId="6" xfId="0" applyNumberFormat="1" applyFont="1" applyBorder="1" applyProtection="1"/>
    <xf numFmtId="166" fontId="13" fillId="0" borderId="6" xfId="0" applyNumberFormat="1" applyFont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164" fontId="0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top"/>
    </xf>
    <xf numFmtId="0" fontId="1" fillId="0" borderId="0" xfId="0" applyFont="1" applyAlignment="1" applyProtection="1">
      <alignment vertical="top"/>
    </xf>
    <xf numFmtId="166" fontId="0" fillId="0" borderId="0" xfId="1" applyNumberFormat="1" applyFont="1" applyAlignment="1" applyProtection="1">
      <alignment horizontal="right"/>
    </xf>
    <xf numFmtId="166" fontId="0" fillId="2" borderId="5" xfId="1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1" fillId="3" borderId="0" xfId="0" applyFont="1" applyFill="1" applyProtection="1"/>
    <xf numFmtId="166" fontId="3" fillId="0" borderId="0" xfId="1" applyNumberFormat="1" applyFont="1" applyAlignment="1" applyProtection="1">
      <alignment horizontal="right"/>
    </xf>
    <xf numFmtId="0" fontId="0" fillId="0" borderId="0" xfId="0" applyFont="1" applyFill="1" applyBorder="1" applyProtection="1"/>
    <xf numFmtId="0" fontId="1" fillId="0" borderId="0" xfId="0" applyFont="1" applyFill="1" applyProtection="1"/>
    <xf numFmtId="0" fontId="3" fillId="0" borderId="0" xfId="0" applyFont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166" fontId="0" fillId="0" borderId="0" xfId="1" applyNumberFormat="1" applyFont="1" applyAlignment="1" applyProtection="1">
      <alignment horizontal="right" wrapText="1"/>
    </xf>
    <xf numFmtId="0" fontId="10" fillId="0" borderId="0" xfId="0" applyFont="1" applyAlignment="1" applyProtection="1">
      <alignment horizontal="center" vertical="top"/>
    </xf>
    <xf numFmtId="0" fontId="10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 vertical="top"/>
    </xf>
    <xf numFmtId="166" fontId="1" fillId="0" borderId="0" xfId="0" applyNumberFormat="1" applyFont="1" applyProtection="1"/>
    <xf numFmtId="166" fontId="1" fillId="0" borderId="1" xfId="0" applyNumberFormat="1" applyFont="1" applyBorder="1" applyProtection="1"/>
    <xf numFmtId="166" fontId="14" fillId="0" borderId="0" xfId="0" applyNumberFormat="1" applyFont="1" applyAlignment="1" applyProtection="1">
      <alignment horizontal="right"/>
    </xf>
    <xf numFmtId="166" fontId="14" fillId="0" borderId="3" xfId="0" applyNumberFormat="1" applyFont="1" applyBorder="1" applyAlignment="1" applyProtection="1">
      <alignment horizontal="right"/>
    </xf>
    <xf numFmtId="166" fontId="15" fillId="0" borderId="0" xfId="0" applyNumberFormat="1" applyFont="1" applyAlignment="1" applyProtection="1">
      <alignment horizontal="right"/>
    </xf>
    <xf numFmtId="0" fontId="1" fillId="0" borderId="1" xfId="0" applyFont="1" applyBorder="1" applyAlignment="1" applyProtection="1">
      <alignment vertical="top"/>
    </xf>
    <xf numFmtId="0" fontId="8" fillId="0" borderId="0" xfId="0" applyFont="1" applyAlignment="1" applyProtection="1">
      <alignment horizontal="center" vertical="top"/>
    </xf>
    <xf numFmtId="166" fontId="16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top" indent="2"/>
    </xf>
    <xf numFmtId="166" fontId="14" fillId="0" borderId="0" xfId="0" applyNumberFormat="1" applyFont="1" applyAlignment="1" applyProtection="1">
      <alignment horizontal="right" vertical="top"/>
    </xf>
    <xf numFmtId="166" fontId="14" fillId="0" borderId="3" xfId="0" applyNumberFormat="1" applyFont="1" applyBorder="1" applyAlignment="1" applyProtection="1">
      <alignment horizontal="right" vertical="top"/>
    </xf>
    <xf numFmtId="0" fontId="0" fillId="0" borderId="0" xfId="0" applyAlignment="1" applyProtection="1">
      <alignment horizontal="right" vertical="top"/>
    </xf>
    <xf numFmtId="0" fontId="18" fillId="0" borderId="0" xfId="0" applyFont="1" applyAlignment="1" applyProtection="1">
      <alignment horizontal="left" vertical="top"/>
    </xf>
    <xf numFmtId="166" fontId="16" fillId="0" borderId="5" xfId="0" applyNumberFormat="1" applyFont="1" applyBorder="1" applyAlignment="1" applyProtection="1">
      <alignment horizontal="right" vertical="top"/>
    </xf>
    <xf numFmtId="166" fontId="16" fillId="0" borderId="0" xfId="0" applyNumberFormat="1" applyFont="1" applyBorder="1" applyAlignment="1" applyProtection="1">
      <alignment horizontal="right" vertical="top"/>
    </xf>
    <xf numFmtId="166" fontId="3" fillId="0" borderId="5" xfId="1" applyNumberFormat="1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</xf>
    <xf numFmtId="166" fontId="3" fillId="0" borderId="5" xfId="1" applyNumberFormat="1" applyFont="1" applyBorder="1" applyAlignment="1" applyProtection="1">
      <alignment horizontal="right"/>
    </xf>
    <xf numFmtId="166" fontId="0" fillId="0" borderId="5" xfId="1" applyNumberFormat="1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center" vertical="top" wrapText="1"/>
    </xf>
    <xf numFmtId="166" fontId="1" fillId="0" borderId="5" xfId="0" applyNumberFormat="1" applyFont="1" applyBorder="1" applyAlignment="1" applyProtection="1">
      <alignment horizontal="center" vertical="center"/>
    </xf>
    <xf numFmtId="166" fontId="15" fillId="0" borderId="5" xfId="0" applyNumberFormat="1" applyFont="1" applyBorder="1" applyProtection="1"/>
    <xf numFmtId="0" fontId="17" fillId="0" borderId="0" xfId="0" applyFont="1" applyProtection="1"/>
    <xf numFmtId="0" fontId="17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horizontal="left"/>
    </xf>
    <xf numFmtId="1" fontId="3" fillId="0" borderId="5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left"/>
      <protection locked="0"/>
    </xf>
    <xf numFmtId="166" fontId="3" fillId="0" borderId="0" xfId="1" applyNumberFormat="1" applyFont="1" applyAlignment="1" applyProtection="1">
      <alignment horizontal="center" wrapText="1"/>
      <protection locked="0"/>
    </xf>
    <xf numFmtId="166" fontId="3" fillId="0" borderId="0" xfId="1" applyNumberFormat="1" applyFont="1" applyFill="1" applyAlignment="1" applyProtection="1">
      <alignment horizontal="center" wrapText="1"/>
      <protection locked="0"/>
    </xf>
    <xf numFmtId="166" fontId="15" fillId="0" borderId="5" xfId="1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topLeftCell="C1" zoomScale="136" zoomScaleNormal="136" workbookViewId="0">
      <selection activeCell="G204" sqref="G204"/>
    </sheetView>
  </sheetViews>
  <sheetFormatPr defaultColWidth="8" defaultRowHeight="11.25" x14ac:dyDescent="0.15"/>
  <cols>
    <col min="1" max="1" width="32.375" style="59" hidden="1" customWidth="1"/>
    <col min="2" max="2" width="6.125" style="60" customWidth="1"/>
    <col min="3" max="3" width="110" style="61" customWidth="1"/>
    <col min="4" max="4" width="23.125" style="61" customWidth="1"/>
    <col min="5" max="5" width="24.625" style="61" customWidth="1"/>
    <col min="6" max="6" width="1.625" style="61" customWidth="1"/>
    <col min="7" max="7" width="18.25" style="18" customWidth="1"/>
    <col min="8" max="8" width="2.625" style="61" customWidth="1"/>
    <col min="9" max="10" width="18.875" style="81" customWidth="1"/>
    <col min="11" max="11" width="1.75" style="81" customWidth="1"/>
    <col min="12" max="12" width="1.625" style="61" customWidth="1"/>
    <col min="13" max="13" width="8" style="61"/>
    <col min="14" max="14" width="9" style="62" bestFit="1" customWidth="1"/>
    <col min="15" max="16384" width="8" style="61"/>
  </cols>
  <sheetData>
    <row r="1" spans="1:14" ht="39" customHeight="1" x14ac:dyDescent="0.15">
      <c r="B1" s="113"/>
      <c r="C1" s="19" t="s">
        <v>163</v>
      </c>
      <c r="D1" s="19"/>
      <c r="E1" s="19"/>
      <c r="F1" s="19"/>
      <c r="G1" s="114"/>
      <c r="H1" s="20"/>
      <c r="I1" s="21"/>
      <c r="J1" s="21"/>
      <c r="K1" s="21"/>
    </row>
    <row r="2" spans="1:14" ht="39" customHeight="1" x14ac:dyDescent="0.15">
      <c r="B2" s="113"/>
      <c r="C2" s="95"/>
      <c r="D2" s="19"/>
      <c r="E2" s="19"/>
      <c r="F2" s="19"/>
      <c r="G2" s="114"/>
      <c r="H2" s="20"/>
      <c r="I2" s="21"/>
      <c r="J2" s="21"/>
      <c r="K2" s="21"/>
    </row>
    <row r="3" spans="1:14" ht="18" customHeight="1" x14ac:dyDescent="0.15">
      <c r="B3" s="113"/>
      <c r="C3" s="115" t="s">
        <v>139</v>
      </c>
      <c r="D3" s="19"/>
      <c r="E3" s="19"/>
      <c r="F3" s="19"/>
      <c r="G3" s="114"/>
      <c r="H3" s="20"/>
      <c r="I3" s="21"/>
      <c r="J3" s="21"/>
      <c r="K3" s="21"/>
    </row>
    <row r="4" spans="1:14" ht="25.5" customHeight="1" x14ac:dyDescent="0.15">
      <c r="A4" s="59" t="s">
        <v>0</v>
      </c>
      <c r="B4" s="113"/>
      <c r="C4" s="116" t="s">
        <v>143</v>
      </c>
      <c r="D4" s="117"/>
      <c r="E4" s="20"/>
      <c r="F4" s="20"/>
      <c r="G4" s="118" t="s">
        <v>1</v>
      </c>
      <c r="H4" s="20"/>
      <c r="I4" s="21"/>
      <c r="J4" s="21"/>
      <c r="K4" s="21"/>
    </row>
    <row r="5" spans="1:14" ht="25.5" customHeight="1" x14ac:dyDescent="0.15">
      <c r="B5" s="113"/>
      <c r="C5" s="119"/>
      <c r="D5" s="120"/>
      <c r="E5" s="20"/>
      <c r="F5" s="20"/>
      <c r="G5" s="118"/>
      <c r="H5" s="20"/>
      <c r="I5" s="21"/>
      <c r="J5" s="21"/>
      <c r="K5" s="21"/>
    </row>
    <row r="6" spans="1:14" s="65" customFormat="1" ht="44.25" customHeight="1" x14ac:dyDescent="0.15">
      <c r="A6" s="64"/>
      <c r="B6" s="121" t="s">
        <v>2</v>
      </c>
      <c r="C6" s="98" t="s">
        <v>148</v>
      </c>
      <c r="D6" s="99" t="s">
        <v>146</v>
      </c>
      <c r="E6" s="99" t="s">
        <v>147</v>
      </c>
      <c r="F6" s="22"/>
      <c r="G6" s="97" t="s">
        <v>3</v>
      </c>
      <c r="H6" s="23" t="s">
        <v>1</v>
      </c>
      <c r="I6" s="96" t="s">
        <v>4</v>
      </c>
      <c r="J6" s="96" t="s">
        <v>5</v>
      </c>
      <c r="K6" s="122"/>
      <c r="N6" s="66"/>
    </row>
    <row r="7" spans="1:14" s="65" customFormat="1" x14ac:dyDescent="0.15">
      <c r="A7" s="64"/>
      <c r="B7" s="113"/>
      <c r="C7" s="124"/>
      <c r="D7" s="124"/>
      <c r="E7" s="124"/>
      <c r="F7" s="124"/>
      <c r="G7" s="125"/>
      <c r="H7" s="123"/>
      <c r="I7" s="24"/>
      <c r="J7" s="24"/>
      <c r="K7" s="24"/>
      <c r="N7" s="66"/>
    </row>
    <row r="8" spans="1:14" s="68" customFormat="1" ht="19.5" x14ac:dyDescent="0.25">
      <c r="A8" s="67"/>
      <c r="B8" s="126">
        <v>1</v>
      </c>
      <c r="C8" s="156" t="s">
        <v>6</v>
      </c>
      <c r="D8" s="156"/>
      <c r="E8" s="156"/>
      <c r="F8" s="156"/>
      <c r="G8" s="156"/>
      <c r="H8" s="127"/>
      <c r="I8" s="24"/>
      <c r="J8" s="24"/>
      <c r="K8" s="24"/>
      <c r="N8" s="69"/>
    </row>
    <row r="9" spans="1:14" s="68" customFormat="1" ht="12" customHeight="1" x14ac:dyDescent="0.25">
      <c r="A9" s="67"/>
      <c r="B9" s="126"/>
      <c r="C9" s="128"/>
      <c r="D9" s="128"/>
      <c r="E9" s="128"/>
      <c r="F9" s="128"/>
      <c r="G9" s="129"/>
      <c r="H9" s="127"/>
      <c r="I9" s="21"/>
      <c r="J9" s="21"/>
      <c r="K9" s="21"/>
      <c r="N9" s="69"/>
    </row>
    <row r="10" spans="1:14" ht="11.25" customHeight="1" x14ac:dyDescent="0.15">
      <c r="B10" s="130" t="s">
        <v>7</v>
      </c>
      <c r="C10" s="25" t="s">
        <v>8</v>
      </c>
      <c r="D10" s="25"/>
      <c r="E10" s="25"/>
      <c r="F10" s="158"/>
      <c r="G10" s="1"/>
      <c r="I10" s="21"/>
      <c r="J10" s="21"/>
      <c r="K10" s="21"/>
    </row>
    <row r="11" spans="1:14" ht="11.25" customHeight="1" x14ac:dyDescent="0.15">
      <c r="A11" s="59" t="s">
        <v>9</v>
      </c>
      <c r="B11" s="113"/>
      <c r="C11" s="26" t="s">
        <v>10</v>
      </c>
      <c r="D11" s="131">
        <f t="shared" ref="D11:D22" si="0">G11*I11</f>
        <v>0</v>
      </c>
      <c r="E11" s="131">
        <f>G11*J11</f>
        <v>0</v>
      </c>
      <c r="G11" s="16"/>
      <c r="I11" s="27">
        <v>3</v>
      </c>
      <c r="J11" s="27">
        <v>5</v>
      </c>
      <c r="K11" s="21"/>
    </row>
    <row r="12" spans="1:14" ht="11.25" customHeight="1" x14ac:dyDescent="0.15">
      <c r="B12" s="113"/>
      <c r="C12" s="26" t="s">
        <v>11</v>
      </c>
      <c r="D12" s="131">
        <f t="shared" si="0"/>
        <v>0</v>
      </c>
      <c r="E12" s="131">
        <f t="shared" ref="E12:E27" si="1">G12*J12</f>
        <v>0</v>
      </c>
      <c r="G12" s="16"/>
      <c r="I12" s="27">
        <v>3</v>
      </c>
      <c r="J12" s="27">
        <v>5</v>
      </c>
      <c r="K12" s="21"/>
    </row>
    <row r="13" spans="1:14" ht="11.25" customHeight="1" x14ac:dyDescent="0.15">
      <c r="B13" s="113"/>
      <c r="C13" s="26" t="s">
        <v>12</v>
      </c>
      <c r="D13" s="131">
        <f t="shared" si="0"/>
        <v>0</v>
      </c>
      <c r="E13" s="131">
        <f t="shared" si="1"/>
        <v>0</v>
      </c>
      <c r="G13" s="16"/>
      <c r="I13" s="27">
        <v>3</v>
      </c>
      <c r="J13" s="27">
        <v>5</v>
      </c>
      <c r="K13" s="21"/>
    </row>
    <row r="14" spans="1:14" ht="11.25" customHeight="1" x14ac:dyDescent="0.15">
      <c r="B14" s="113"/>
      <c r="C14" s="26" t="s">
        <v>13</v>
      </c>
      <c r="D14" s="131">
        <f t="shared" si="0"/>
        <v>0</v>
      </c>
      <c r="E14" s="131">
        <f t="shared" si="1"/>
        <v>0</v>
      </c>
      <c r="G14" s="16"/>
      <c r="I14" s="27">
        <v>3</v>
      </c>
      <c r="J14" s="27">
        <v>5</v>
      </c>
      <c r="K14" s="21"/>
    </row>
    <row r="15" spans="1:14" ht="11.25" customHeight="1" x14ac:dyDescent="0.15">
      <c r="B15" s="113"/>
      <c r="C15" s="26" t="s">
        <v>14</v>
      </c>
      <c r="D15" s="131">
        <f t="shared" si="0"/>
        <v>0</v>
      </c>
      <c r="E15" s="131">
        <f t="shared" si="1"/>
        <v>0</v>
      </c>
      <c r="G15" s="16"/>
      <c r="I15" s="27">
        <v>3</v>
      </c>
      <c r="J15" s="27">
        <v>5</v>
      </c>
      <c r="K15" s="21"/>
    </row>
    <row r="16" spans="1:14" ht="11.25" customHeight="1" x14ac:dyDescent="0.15">
      <c r="B16" s="113"/>
      <c r="C16" s="26" t="s">
        <v>15</v>
      </c>
      <c r="D16" s="131">
        <f t="shared" si="0"/>
        <v>0</v>
      </c>
      <c r="E16" s="131">
        <f t="shared" si="1"/>
        <v>0</v>
      </c>
      <c r="G16" s="16"/>
      <c r="I16" s="27">
        <v>3</v>
      </c>
      <c r="J16" s="27">
        <v>5</v>
      </c>
      <c r="K16" s="21"/>
    </row>
    <row r="17" spans="1:11" ht="11.25" customHeight="1" x14ac:dyDescent="0.15">
      <c r="B17" s="113"/>
      <c r="C17" s="26" t="s">
        <v>16</v>
      </c>
      <c r="D17" s="131">
        <f t="shared" si="0"/>
        <v>0</v>
      </c>
      <c r="E17" s="131">
        <f t="shared" si="1"/>
        <v>0</v>
      </c>
      <c r="G17" s="16"/>
      <c r="I17" s="27">
        <v>3</v>
      </c>
      <c r="J17" s="27">
        <v>5</v>
      </c>
      <c r="K17" s="21"/>
    </row>
    <row r="18" spans="1:11" ht="11.25" customHeight="1" x14ac:dyDescent="0.15">
      <c r="B18" s="113"/>
      <c r="C18" s="26" t="s">
        <v>17</v>
      </c>
      <c r="D18" s="131">
        <f t="shared" si="0"/>
        <v>0</v>
      </c>
      <c r="E18" s="131">
        <f t="shared" si="1"/>
        <v>0</v>
      </c>
      <c r="G18" s="16"/>
      <c r="I18" s="27">
        <v>3</v>
      </c>
      <c r="J18" s="27">
        <v>5</v>
      </c>
      <c r="K18" s="21"/>
    </row>
    <row r="19" spans="1:11" ht="11.25" customHeight="1" x14ac:dyDescent="0.15">
      <c r="B19" s="113"/>
      <c r="C19" s="26" t="s">
        <v>18</v>
      </c>
      <c r="D19" s="131">
        <f t="shared" si="0"/>
        <v>0</v>
      </c>
      <c r="E19" s="131">
        <f t="shared" si="1"/>
        <v>0</v>
      </c>
      <c r="G19" s="16"/>
      <c r="I19" s="27">
        <v>3</v>
      </c>
      <c r="J19" s="27">
        <v>5</v>
      </c>
      <c r="K19" s="21"/>
    </row>
    <row r="20" spans="1:11" ht="11.25" customHeight="1" x14ac:dyDescent="0.15">
      <c r="B20" s="113"/>
      <c r="C20" s="26" t="s">
        <v>19</v>
      </c>
      <c r="D20" s="131">
        <f t="shared" si="0"/>
        <v>0</v>
      </c>
      <c r="E20" s="131">
        <f t="shared" si="1"/>
        <v>0</v>
      </c>
      <c r="G20" s="16"/>
      <c r="I20" s="27">
        <v>3</v>
      </c>
      <c r="J20" s="27">
        <v>5</v>
      </c>
      <c r="K20" s="21"/>
    </row>
    <row r="21" spans="1:11" ht="11.25" customHeight="1" x14ac:dyDescent="0.15">
      <c r="B21" s="113"/>
      <c r="C21" s="26" t="s">
        <v>20</v>
      </c>
      <c r="D21" s="131">
        <f t="shared" si="0"/>
        <v>0</v>
      </c>
      <c r="E21" s="131">
        <f t="shared" si="1"/>
        <v>0</v>
      </c>
      <c r="G21" s="16"/>
      <c r="I21" s="27">
        <v>3</v>
      </c>
      <c r="J21" s="27">
        <v>5</v>
      </c>
      <c r="K21" s="21"/>
    </row>
    <row r="22" spans="1:11" ht="11.25" customHeight="1" x14ac:dyDescent="0.15">
      <c r="B22" s="113"/>
      <c r="C22" s="26" t="s">
        <v>21</v>
      </c>
      <c r="D22" s="131">
        <f t="shared" si="0"/>
        <v>0</v>
      </c>
      <c r="E22" s="131">
        <f t="shared" si="1"/>
        <v>0</v>
      </c>
      <c r="G22" s="16"/>
      <c r="I22" s="27">
        <v>3</v>
      </c>
      <c r="J22" s="27">
        <v>5</v>
      </c>
      <c r="K22" s="21"/>
    </row>
    <row r="23" spans="1:11" ht="11.25" customHeight="1" x14ac:dyDescent="0.15">
      <c r="B23" s="113"/>
      <c r="C23" s="20"/>
      <c r="D23" s="20"/>
      <c r="E23" s="20"/>
      <c r="G23" s="1"/>
      <c r="I23" s="21" t="s">
        <v>1</v>
      </c>
      <c r="J23" s="21" t="s">
        <v>1</v>
      </c>
      <c r="K23" s="21"/>
    </row>
    <row r="24" spans="1:11" ht="11.25" customHeight="1" x14ac:dyDescent="0.15">
      <c r="B24" s="113"/>
      <c r="C24" s="26" t="s">
        <v>137</v>
      </c>
      <c r="D24" s="131">
        <f>G24*I24</f>
        <v>0</v>
      </c>
      <c r="E24" s="131">
        <f t="shared" ref="E24" si="2">G24*J24</f>
        <v>0</v>
      </c>
      <c r="G24" s="16"/>
      <c r="I24" s="27">
        <v>3</v>
      </c>
      <c r="J24" s="27">
        <v>5</v>
      </c>
      <c r="K24" s="21"/>
    </row>
    <row r="25" spans="1:11" ht="11.25" customHeight="1" x14ac:dyDescent="0.15">
      <c r="B25" s="113"/>
      <c r="C25" s="26" t="s">
        <v>164</v>
      </c>
      <c r="D25" s="131">
        <f>G25*I25</f>
        <v>0</v>
      </c>
      <c r="E25" s="131">
        <f t="shared" si="1"/>
        <v>0</v>
      </c>
      <c r="G25" s="16"/>
      <c r="I25" s="27">
        <v>3</v>
      </c>
      <c r="J25" s="27">
        <v>5</v>
      </c>
      <c r="K25" s="21"/>
    </row>
    <row r="26" spans="1:11" ht="11.25" customHeight="1" x14ac:dyDescent="0.15">
      <c r="A26" s="59" t="s">
        <v>1</v>
      </c>
      <c r="B26" s="113"/>
      <c r="C26" s="20"/>
      <c r="D26" s="20"/>
      <c r="E26" s="20"/>
      <c r="G26" s="1"/>
      <c r="I26" s="21" t="s">
        <v>1</v>
      </c>
      <c r="J26" s="21" t="s">
        <v>1</v>
      </c>
      <c r="K26" s="21"/>
    </row>
    <row r="27" spans="1:11" ht="11.25" customHeight="1" x14ac:dyDescent="0.15">
      <c r="B27" s="113"/>
      <c r="C27" s="20" t="s">
        <v>22</v>
      </c>
      <c r="D27" s="132">
        <f>G27*I27</f>
        <v>0</v>
      </c>
      <c r="E27" s="131">
        <f t="shared" si="1"/>
        <v>0</v>
      </c>
      <c r="G27" s="16"/>
      <c r="I27" s="27">
        <v>3</v>
      </c>
      <c r="J27" s="27">
        <v>5</v>
      </c>
      <c r="K27" s="21"/>
    </row>
    <row r="28" spans="1:11" ht="11.25" customHeight="1" x14ac:dyDescent="0.15">
      <c r="B28" s="113"/>
      <c r="C28" s="28" t="s">
        <v>23</v>
      </c>
      <c r="D28" s="133">
        <f>SUM(D11:D27)</f>
        <v>0</v>
      </c>
      <c r="E28" s="134">
        <f>SUM(E11:E27)</f>
        <v>0</v>
      </c>
      <c r="F28" s="2"/>
      <c r="G28" s="1"/>
      <c r="I28" s="21"/>
      <c r="J28" s="21"/>
      <c r="K28" s="21"/>
    </row>
    <row r="29" spans="1:11" ht="11.25" customHeight="1" x14ac:dyDescent="0.15">
      <c r="B29" s="113"/>
      <c r="C29" s="29"/>
      <c r="D29" s="29"/>
      <c r="E29" s="29"/>
      <c r="F29" s="3"/>
      <c r="G29" s="1"/>
      <c r="I29" s="21"/>
      <c r="J29" s="21"/>
      <c r="K29" s="21"/>
    </row>
    <row r="30" spans="1:11" ht="11.25" customHeight="1" x14ac:dyDescent="0.15">
      <c r="B30" s="130" t="s">
        <v>24</v>
      </c>
      <c r="C30" s="29" t="s">
        <v>25</v>
      </c>
      <c r="D30" s="29"/>
      <c r="E30" s="29"/>
      <c r="F30" s="3"/>
      <c r="G30" s="1"/>
      <c r="I30" s="21" t="s">
        <v>1</v>
      </c>
      <c r="J30" s="21" t="s">
        <v>1</v>
      </c>
      <c r="K30" s="21"/>
    </row>
    <row r="31" spans="1:11" ht="11.25" customHeight="1" x14ac:dyDescent="0.15">
      <c r="B31" s="113"/>
      <c r="C31" s="20" t="s">
        <v>26</v>
      </c>
      <c r="D31" s="131">
        <f t="shared" ref="D31:D36" si="3">G31*I31</f>
        <v>0</v>
      </c>
      <c r="E31" s="131">
        <f t="shared" ref="E31:E36" si="4">G31*J31</f>
        <v>0</v>
      </c>
      <c r="G31" s="16"/>
      <c r="I31" s="27">
        <v>36</v>
      </c>
      <c r="J31" s="27">
        <v>72</v>
      </c>
      <c r="K31" s="21"/>
    </row>
    <row r="32" spans="1:11" ht="11.25" customHeight="1" x14ac:dyDescent="0.15">
      <c r="B32" s="113"/>
      <c r="C32" s="20" t="s">
        <v>27</v>
      </c>
      <c r="D32" s="131">
        <f t="shared" si="3"/>
        <v>0</v>
      </c>
      <c r="E32" s="131">
        <f t="shared" si="4"/>
        <v>0</v>
      </c>
      <c r="G32" s="16"/>
      <c r="I32" s="27">
        <v>36</v>
      </c>
      <c r="J32" s="27">
        <v>72</v>
      </c>
      <c r="K32" s="21"/>
    </row>
    <row r="33" spans="2:11" ht="11.25" customHeight="1" x14ac:dyDescent="0.15">
      <c r="B33" s="113"/>
      <c r="C33" s="20" t="s">
        <v>28</v>
      </c>
      <c r="D33" s="131">
        <f t="shared" si="3"/>
        <v>0</v>
      </c>
      <c r="E33" s="131">
        <f t="shared" si="4"/>
        <v>0</v>
      </c>
      <c r="G33" s="16"/>
      <c r="I33" s="27">
        <v>72</v>
      </c>
      <c r="J33" s="27">
        <v>144</v>
      </c>
      <c r="K33" s="21"/>
    </row>
    <row r="34" spans="2:11" ht="11.25" customHeight="1" x14ac:dyDescent="0.15">
      <c r="B34" s="113"/>
      <c r="C34" s="26" t="s">
        <v>29</v>
      </c>
      <c r="D34" s="131">
        <f t="shared" si="3"/>
        <v>0</v>
      </c>
      <c r="E34" s="131">
        <f t="shared" si="4"/>
        <v>0</v>
      </c>
      <c r="G34" s="16"/>
      <c r="I34" s="27">
        <v>96</v>
      </c>
      <c r="J34" s="27">
        <v>190</v>
      </c>
      <c r="K34" s="21"/>
    </row>
    <row r="35" spans="2:11" ht="11.25" customHeight="1" x14ac:dyDescent="0.15">
      <c r="B35" s="113"/>
      <c r="C35" s="26" t="s">
        <v>30</v>
      </c>
      <c r="D35" s="131">
        <f t="shared" si="3"/>
        <v>0</v>
      </c>
      <c r="E35" s="131">
        <f t="shared" si="4"/>
        <v>0</v>
      </c>
      <c r="G35" s="16"/>
      <c r="I35" s="27">
        <v>33</v>
      </c>
      <c r="J35" s="27">
        <v>65</v>
      </c>
      <c r="K35" s="21"/>
    </row>
    <row r="36" spans="2:11" ht="11.25" customHeight="1" x14ac:dyDescent="0.15">
      <c r="B36" s="113"/>
      <c r="C36" s="26" t="s">
        <v>31</v>
      </c>
      <c r="D36" s="132">
        <f t="shared" si="3"/>
        <v>0</v>
      </c>
      <c r="E36" s="131">
        <f t="shared" si="4"/>
        <v>0</v>
      </c>
      <c r="G36" s="16"/>
      <c r="I36" s="27">
        <v>210</v>
      </c>
      <c r="J36" s="27">
        <v>350</v>
      </c>
      <c r="K36" s="21"/>
    </row>
    <row r="37" spans="2:11" ht="11.25" customHeight="1" x14ac:dyDescent="0.15">
      <c r="B37" s="113"/>
      <c r="C37" s="28" t="s">
        <v>23</v>
      </c>
      <c r="D37" s="133">
        <f>SUM(D31:D36)</f>
        <v>0</v>
      </c>
      <c r="E37" s="134">
        <f>SUM(E31:E36)</f>
        <v>0</v>
      </c>
      <c r="F37" s="2"/>
      <c r="G37" s="1"/>
      <c r="I37" s="21" t="s">
        <v>1</v>
      </c>
      <c r="J37" s="21" t="s">
        <v>1</v>
      </c>
      <c r="K37" s="21"/>
    </row>
    <row r="38" spans="2:11" ht="11.25" customHeight="1" x14ac:dyDescent="0.15">
      <c r="B38" s="113"/>
      <c r="C38" s="20"/>
      <c r="D38" s="20"/>
      <c r="E38" s="20"/>
      <c r="G38" s="1"/>
      <c r="I38" s="21" t="s">
        <v>1</v>
      </c>
      <c r="J38" s="21" t="s">
        <v>1</v>
      </c>
      <c r="K38" s="21"/>
    </row>
    <row r="39" spans="2:11" ht="10.5" customHeight="1" x14ac:dyDescent="0.15">
      <c r="B39" s="113"/>
      <c r="C39" s="30" t="s">
        <v>1</v>
      </c>
      <c r="D39" s="30"/>
      <c r="E39" s="30"/>
      <c r="F39" s="71"/>
      <c r="G39" s="1"/>
      <c r="I39" s="21" t="s">
        <v>1</v>
      </c>
      <c r="J39" s="21" t="s">
        <v>1</v>
      </c>
      <c r="K39" s="21"/>
    </row>
    <row r="40" spans="2:11" ht="22.5" x14ac:dyDescent="0.15">
      <c r="B40" s="113"/>
      <c r="C40" s="20"/>
      <c r="D40" s="20"/>
      <c r="E40" s="20"/>
      <c r="G40" s="159" t="s">
        <v>32</v>
      </c>
      <c r="I40" s="21" t="s">
        <v>1</v>
      </c>
      <c r="J40" s="21" t="s">
        <v>1</v>
      </c>
      <c r="K40" s="21"/>
    </row>
    <row r="41" spans="2:11" ht="11.25" customHeight="1" x14ac:dyDescent="0.15">
      <c r="B41" s="130" t="s">
        <v>33</v>
      </c>
      <c r="C41" s="31" t="s">
        <v>34</v>
      </c>
      <c r="D41" s="31"/>
      <c r="E41" s="31"/>
      <c r="F41" s="72"/>
      <c r="G41" s="1"/>
      <c r="I41" s="21" t="s">
        <v>1</v>
      </c>
      <c r="J41" s="21" t="s">
        <v>1</v>
      </c>
      <c r="K41" s="21"/>
    </row>
    <row r="42" spans="2:11" ht="11.25" customHeight="1" x14ac:dyDescent="0.15">
      <c r="B42" s="113"/>
      <c r="C42" s="26" t="s">
        <v>35</v>
      </c>
      <c r="D42" s="131">
        <f>G42*I42</f>
        <v>0</v>
      </c>
      <c r="E42" s="131">
        <f t="shared" ref="E42:E45" si="5">G42*J42</f>
        <v>0</v>
      </c>
      <c r="F42" s="70"/>
      <c r="G42" s="16"/>
      <c r="I42" s="27">
        <v>3</v>
      </c>
      <c r="J42" s="27">
        <v>5</v>
      </c>
      <c r="K42" s="21"/>
    </row>
    <row r="43" spans="2:11" ht="11.25" customHeight="1" x14ac:dyDescent="0.15">
      <c r="B43" s="113"/>
      <c r="C43" s="26" t="s">
        <v>36</v>
      </c>
      <c r="D43" s="131">
        <f>G43*I43</f>
        <v>0</v>
      </c>
      <c r="E43" s="131">
        <f t="shared" si="5"/>
        <v>0</v>
      </c>
      <c r="F43" s="70"/>
      <c r="G43" s="16"/>
      <c r="I43" s="27">
        <v>3</v>
      </c>
      <c r="J43" s="27">
        <v>5</v>
      </c>
      <c r="K43" s="21"/>
    </row>
    <row r="44" spans="2:11" ht="11.25" customHeight="1" x14ac:dyDescent="0.15">
      <c r="B44" s="113"/>
      <c r="C44" s="26" t="s">
        <v>37</v>
      </c>
      <c r="D44" s="131">
        <f>G44*I44</f>
        <v>0</v>
      </c>
      <c r="E44" s="131">
        <f t="shared" si="5"/>
        <v>0</v>
      </c>
      <c r="F44" s="70"/>
      <c r="G44" s="16"/>
      <c r="I44" s="27">
        <v>3</v>
      </c>
      <c r="J44" s="27">
        <v>5</v>
      </c>
      <c r="K44" s="21"/>
    </row>
    <row r="45" spans="2:11" ht="11.25" customHeight="1" x14ac:dyDescent="0.15">
      <c r="B45" s="113"/>
      <c r="C45" s="26" t="s">
        <v>38</v>
      </c>
      <c r="D45" s="132">
        <f>G45*I45</f>
        <v>0</v>
      </c>
      <c r="E45" s="131">
        <f t="shared" si="5"/>
        <v>0</v>
      </c>
      <c r="F45" s="70"/>
      <c r="G45" s="16"/>
      <c r="I45" s="27">
        <v>3</v>
      </c>
      <c r="J45" s="27">
        <v>5</v>
      </c>
      <c r="K45" s="21"/>
    </row>
    <row r="46" spans="2:11" ht="11.25" customHeight="1" x14ac:dyDescent="0.15">
      <c r="B46" s="113"/>
      <c r="C46" s="28" t="s">
        <v>23</v>
      </c>
      <c r="D46" s="133">
        <f>SUM(D42:D45)</f>
        <v>0</v>
      </c>
      <c r="E46" s="134">
        <f>SUM(E42:E45)</f>
        <v>0</v>
      </c>
      <c r="F46" s="2"/>
      <c r="G46" s="1"/>
      <c r="I46" s="21" t="s">
        <v>1</v>
      </c>
      <c r="J46" s="21"/>
      <c r="K46" s="21"/>
    </row>
    <row r="47" spans="2:11" ht="11.25" customHeight="1" x14ac:dyDescent="0.15">
      <c r="B47" s="113"/>
      <c r="C47" s="20"/>
      <c r="D47" s="20"/>
      <c r="E47" s="20"/>
      <c r="G47" s="1"/>
      <c r="I47" s="21" t="s">
        <v>1</v>
      </c>
      <c r="J47" s="21"/>
      <c r="K47" s="21"/>
    </row>
    <row r="48" spans="2:11" ht="11.25" customHeight="1" x14ac:dyDescent="0.15">
      <c r="B48" s="113"/>
      <c r="C48" s="30" t="s">
        <v>39</v>
      </c>
      <c r="D48" s="135">
        <f>SUM(D46,D37,D28)</f>
        <v>0</v>
      </c>
      <c r="E48" s="135">
        <f>SUM(E28,E37,E46)</f>
        <v>0</v>
      </c>
      <c r="F48" s="71"/>
      <c r="G48" s="73"/>
      <c r="I48" s="21" t="s">
        <v>1</v>
      </c>
      <c r="J48" s="21"/>
      <c r="K48" s="21"/>
    </row>
    <row r="49" spans="1:11" ht="11.25" customHeight="1" x14ac:dyDescent="0.15">
      <c r="B49" s="113"/>
      <c r="C49" s="32" t="s">
        <v>1</v>
      </c>
      <c r="D49" s="32"/>
      <c r="E49" s="32"/>
      <c r="F49" s="74"/>
      <c r="I49" s="21" t="s">
        <v>1</v>
      </c>
      <c r="J49" s="21"/>
      <c r="K49" s="21"/>
    </row>
    <row r="50" spans="1:11" ht="11.25" customHeight="1" x14ac:dyDescent="0.15">
      <c r="B50" s="113"/>
      <c r="C50" s="33"/>
      <c r="D50" s="33"/>
      <c r="E50" s="33"/>
      <c r="F50" s="75"/>
      <c r="I50" s="21" t="s">
        <v>1</v>
      </c>
      <c r="J50" s="21"/>
      <c r="K50" s="21"/>
    </row>
    <row r="51" spans="1:11" ht="11.25" customHeight="1" x14ac:dyDescent="0.15">
      <c r="B51" s="113"/>
      <c r="C51" s="33"/>
      <c r="D51" s="33"/>
      <c r="E51" s="33"/>
      <c r="F51" s="75"/>
      <c r="I51" s="21" t="s">
        <v>1</v>
      </c>
      <c r="J51" s="21"/>
      <c r="K51" s="21"/>
    </row>
    <row r="52" spans="1:11" ht="11.25" customHeight="1" x14ac:dyDescent="0.15">
      <c r="A52" s="76"/>
      <c r="B52" s="136"/>
      <c r="C52" s="34"/>
      <c r="D52" s="34"/>
      <c r="E52" s="34"/>
      <c r="F52" s="77"/>
      <c r="G52" s="78"/>
      <c r="H52" s="79"/>
      <c r="I52" s="35"/>
      <c r="J52" s="35"/>
      <c r="K52" s="35"/>
    </row>
    <row r="53" spans="1:11" ht="11.25" customHeight="1" x14ac:dyDescent="0.15">
      <c r="B53" s="113"/>
      <c r="C53" s="36"/>
      <c r="D53" s="36"/>
      <c r="E53" s="36"/>
      <c r="F53" s="11"/>
      <c r="I53" s="37"/>
      <c r="J53" s="37"/>
      <c r="K53" s="37"/>
    </row>
    <row r="54" spans="1:11" ht="21.75" customHeight="1" x14ac:dyDescent="0.15">
      <c r="B54" s="137">
        <v>2</v>
      </c>
      <c r="C54" s="38" t="s">
        <v>40</v>
      </c>
      <c r="D54" s="38"/>
      <c r="E54" s="38"/>
      <c r="F54" s="80"/>
      <c r="G54" s="159" t="s">
        <v>3</v>
      </c>
      <c r="I54" s="39"/>
      <c r="J54" s="39"/>
      <c r="K54" s="39"/>
    </row>
    <row r="55" spans="1:11" ht="12.75" customHeight="1" x14ac:dyDescent="0.15">
      <c r="B55" s="130" t="s">
        <v>41</v>
      </c>
      <c r="C55" s="40" t="s">
        <v>42</v>
      </c>
      <c r="D55" s="40"/>
      <c r="E55" s="40"/>
      <c r="F55" s="82"/>
      <c r="I55" s="39"/>
      <c r="J55" s="39"/>
      <c r="K55" s="39"/>
    </row>
    <row r="56" spans="1:11" ht="11.25" customHeight="1" x14ac:dyDescent="0.15">
      <c r="B56" s="113"/>
      <c r="C56" s="36" t="s">
        <v>43</v>
      </c>
      <c r="D56" s="131">
        <f>G56*I56</f>
        <v>0</v>
      </c>
      <c r="E56" s="131">
        <f t="shared" ref="E56:E60" si="6">G56*J56</f>
        <v>0</v>
      </c>
      <c r="F56" s="11"/>
      <c r="G56" s="17"/>
      <c r="I56" s="27">
        <v>3</v>
      </c>
      <c r="J56" s="27">
        <v>5</v>
      </c>
      <c r="K56" s="21"/>
    </row>
    <row r="57" spans="1:11" ht="11.25" customHeight="1" x14ac:dyDescent="0.15">
      <c r="B57" s="113"/>
      <c r="C57" s="36" t="s">
        <v>44</v>
      </c>
      <c r="D57" s="131">
        <f>G57*I57</f>
        <v>0</v>
      </c>
      <c r="E57" s="131">
        <f t="shared" si="6"/>
        <v>0</v>
      </c>
      <c r="F57" s="11"/>
      <c r="G57" s="17"/>
      <c r="I57" s="27">
        <v>3</v>
      </c>
      <c r="J57" s="27">
        <v>5</v>
      </c>
      <c r="K57" s="21"/>
    </row>
    <row r="58" spans="1:11" ht="11.25" customHeight="1" x14ac:dyDescent="0.15">
      <c r="B58" s="113"/>
      <c r="C58" s="36" t="s">
        <v>45</v>
      </c>
      <c r="D58" s="131">
        <f>G58*I58</f>
        <v>0</v>
      </c>
      <c r="E58" s="131">
        <f t="shared" si="6"/>
        <v>0</v>
      </c>
      <c r="F58" s="11"/>
      <c r="G58" s="17"/>
      <c r="I58" s="27">
        <v>3</v>
      </c>
      <c r="J58" s="27">
        <v>5</v>
      </c>
      <c r="K58" s="21"/>
    </row>
    <row r="59" spans="1:11" ht="11.25" customHeight="1" x14ac:dyDescent="0.15">
      <c r="B59" s="113"/>
      <c r="C59" s="36" t="s">
        <v>46</v>
      </c>
      <c r="D59" s="131">
        <f>G59*I59</f>
        <v>0</v>
      </c>
      <c r="E59" s="131">
        <f t="shared" si="6"/>
        <v>0</v>
      </c>
      <c r="F59" s="11"/>
      <c r="G59" s="17"/>
      <c r="I59" s="27">
        <v>3</v>
      </c>
      <c r="J59" s="27">
        <v>5</v>
      </c>
      <c r="K59" s="21"/>
    </row>
    <row r="60" spans="1:11" ht="11.25" customHeight="1" x14ac:dyDescent="0.15">
      <c r="B60" s="113"/>
      <c r="C60" s="41" t="s">
        <v>47</v>
      </c>
      <c r="D60" s="132">
        <f>G60*I60</f>
        <v>0</v>
      </c>
      <c r="E60" s="131">
        <f t="shared" si="6"/>
        <v>0</v>
      </c>
      <c r="F60" s="12"/>
      <c r="G60" s="17"/>
      <c r="I60" s="27">
        <v>3</v>
      </c>
      <c r="J60" s="27">
        <v>5</v>
      </c>
      <c r="K60" s="21"/>
    </row>
    <row r="61" spans="1:11" ht="11.25" customHeight="1" x14ac:dyDescent="0.15">
      <c r="B61" s="113"/>
      <c r="C61" s="28" t="s">
        <v>23</v>
      </c>
      <c r="D61" s="133">
        <f>SUM(D56:D60)</f>
        <v>0</v>
      </c>
      <c r="E61" s="134">
        <f>SUM(E56:E60)</f>
        <v>0</v>
      </c>
      <c r="F61" s="2"/>
      <c r="I61" s="39"/>
      <c r="J61" s="39"/>
      <c r="K61" s="39"/>
    </row>
    <row r="62" spans="1:11" ht="11.25" customHeight="1" x14ac:dyDescent="0.15">
      <c r="B62" s="113"/>
      <c r="C62" s="36"/>
      <c r="D62" s="36"/>
      <c r="E62" s="36"/>
      <c r="F62" s="11"/>
      <c r="I62" s="39"/>
      <c r="J62" s="39"/>
      <c r="K62" s="39"/>
    </row>
    <row r="63" spans="1:11" ht="11.25" customHeight="1" x14ac:dyDescent="0.15">
      <c r="B63" s="113"/>
      <c r="C63" s="42" t="s">
        <v>48</v>
      </c>
      <c r="D63" s="138">
        <f>D61</f>
        <v>0</v>
      </c>
      <c r="E63" s="138">
        <f>E61</f>
        <v>0</v>
      </c>
      <c r="F63" s="4"/>
      <c r="G63" s="63"/>
      <c r="H63" s="61" t="s">
        <v>1</v>
      </c>
      <c r="I63" s="39"/>
      <c r="J63" s="39"/>
      <c r="K63" s="39"/>
    </row>
    <row r="64" spans="1:11" ht="11.25" customHeight="1" x14ac:dyDescent="0.15">
      <c r="B64" s="113"/>
      <c r="C64" s="43" t="s">
        <v>1</v>
      </c>
      <c r="D64" s="43"/>
      <c r="E64" s="43"/>
      <c r="F64" s="5"/>
      <c r="I64" s="39" t="s">
        <v>1</v>
      </c>
      <c r="J64" s="39"/>
      <c r="K64" s="39"/>
    </row>
    <row r="65" spans="1:14" ht="11.25" customHeight="1" x14ac:dyDescent="0.15">
      <c r="B65" s="113"/>
      <c r="C65" s="44"/>
      <c r="D65" s="44"/>
      <c r="E65" s="44"/>
      <c r="F65" s="6"/>
      <c r="I65" s="39" t="s">
        <v>1</v>
      </c>
      <c r="J65" s="39"/>
      <c r="K65" s="39"/>
    </row>
    <row r="66" spans="1:14" ht="33" customHeight="1" x14ac:dyDescent="0.15">
      <c r="B66" s="137">
        <v>3</v>
      </c>
      <c r="C66" s="94" t="s">
        <v>149</v>
      </c>
      <c r="D66" s="94"/>
      <c r="E66" s="94"/>
      <c r="F66" s="7"/>
      <c r="G66" s="160" t="s">
        <v>3</v>
      </c>
      <c r="I66" s="39" t="s">
        <v>1</v>
      </c>
      <c r="J66" s="39"/>
      <c r="K66" s="39"/>
    </row>
    <row r="67" spans="1:14" s="83" customFormat="1" ht="11.25" customHeight="1" x14ac:dyDescent="0.15">
      <c r="A67" s="59"/>
      <c r="B67" s="139" t="s">
        <v>49</v>
      </c>
      <c r="C67" s="45" t="s">
        <v>50</v>
      </c>
      <c r="D67" s="45"/>
      <c r="E67" s="45"/>
      <c r="F67" s="8"/>
      <c r="G67" s="18"/>
      <c r="I67" s="39" t="s">
        <v>1</v>
      </c>
      <c r="J67" s="39"/>
      <c r="K67" s="39"/>
      <c r="N67" s="84"/>
    </row>
    <row r="68" spans="1:14" ht="11.25" customHeight="1" x14ac:dyDescent="0.15">
      <c r="A68" s="59" t="s">
        <v>51</v>
      </c>
      <c r="B68" s="113"/>
      <c r="C68" s="46" t="s">
        <v>168</v>
      </c>
      <c r="D68" s="131">
        <f>G68*I68</f>
        <v>0</v>
      </c>
      <c r="E68" s="131">
        <f t="shared" ref="E68:E69" si="7">G68*J68</f>
        <v>0</v>
      </c>
      <c r="F68" s="9"/>
      <c r="G68" s="17"/>
      <c r="I68" s="27">
        <v>3</v>
      </c>
      <c r="J68" s="27">
        <v>5</v>
      </c>
      <c r="K68" s="21"/>
    </row>
    <row r="69" spans="1:14" ht="11.25" customHeight="1" x14ac:dyDescent="0.15">
      <c r="A69" s="59" t="s">
        <v>51</v>
      </c>
      <c r="B69" s="113"/>
      <c r="C69" s="46" t="s">
        <v>52</v>
      </c>
      <c r="D69" s="132">
        <f>G69*I69</f>
        <v>0</v>
      </c>
      <c r="E69" s="131">
        <f t="shared" si="7"/>
        <v>0</v>
      </c>
      <c r="F69" s="9"/>
      <c r="G69" s="17"/>
      <c r="I69" s="27">
        <v>3</v>
      </c>
      <c r="J69" s="27">
        <v>5</v>
      </c>
      <c r="K69" s="21"/>
    </row>
    <row r="70" spans="1:14" ht="11.25" customHeight="1" x14ac:dyDescent="0.15">
      <c r="B70" s="113"/>
      <c r="C70" s="43" t="s">
        <v>23</v>
      </c>
      <c r="D70" s="133">
        <f>SUM(D68:D69)</f>
        <v>0</v>
      </c>
      <c r="E70" s="134">
        <f>SUM(E68:E69)</f>
        <v>0</v>
      </c>
      <c r="F70" s="5"/>
      <c r="I70" s="39"/>
      <c r="J70" s="39"/>
      <c r="K70" s="39"/>
    </row>
    <row r="71" spans="1:14" ht="11.25" customHeight="1" x14ac:dyDescent="0.15">
      <c r="B71" s="113"/>
      <c r="C71" s="45"/>
      <c r="D71" s="45"/>
      <c r="E71" s="45"/>
      <c r="F71" s="8"/>
      <c r="I71" s="39"/>
      <c r="J71" s="39"/>
      <c r="K71" s="39"/>
    </row>
    <row r="72" spans="1:14" s="83" customFormat="1" ht="11.25" customHeight="1" x14ac:dyDescent="0.15">
      <c r="A72" s="59"/>
      <c r="B72" s="140" t="s">
        <v>53</v>
      </c>
      <c r="C72" s="45" t="s">
        <v>54</v>
      </c>
      <c r="D72" s="45"/>
      <c r="E72" s="45"/>
      <c r="F72" s="8"/>
      <c r="G72" s="18"/>
      <c r="I72" s="39"/>
      <c r="J72" s="39"/>
      <c r="K72" s="39"/>
      <c r="N72" s="84"/>
    </row>
    <row r="73" spans="1:14" ht="11.25" customHeight="1" x14ac:dyDescent="0.15">
      <c r="B73" s="113"/>
      <c r="C73" s="46" t="s">
        <v>55</v>
      </c>
      <c r="D73" s="131">
        <f>G73*I73</f>
        <v>0</v>
      </c>
      <c r="E73" s="131">
        <f t="shared" ref="E73:E74" si="8">G73*J73</f>
        <v>0</v>
      </c>
      <c r="F73" s="9"/>
      <c r="G73" s="17"/>
      <c r="I73" s="27">
        <v>3</v>
      </c>
      <c r="J73" s="27">
        <v>5</v>
      </c>
      <c r="K73" s="21"/>
    </row>
    <row r="74" spans="1:14" ht="11.25" customHeight="1" x14ac:dyDescent="0.15">
      <c r="A74" s="61"/>
      <c r="B74" s="113"/>
      <c r="C74" s="46" t="s">
        <v>52</v>
      </c>
      <c r="D74" s="132">
        <f>G74*I74</f>
        <v>0</v>
      </c>
      <c r="E74" s="131">
        <f t="shared" si="8"/>
        <v>0</v>
      </c>
      <c r="F74" s="9"/>
      <c r="G74" s="17"/>
      <c r="I74" s="27">
        <v>3</v>
      </c>
      <c r="J74" s="27">
        <v>5</v>
      </c>
      <c r="K74" s="21"/>
    </row>
    <row r="75" spans="1:14" ht="11.25" customHeight="1" x14ac:dyDescent="0.15">
      <c r="B75" s="113"/>
      <c r="C75" s="43" t="s">
        <v>23</v>
      </c>
      <c r="D75" s="133">
        <f>SUM(D73:D74)</f>
        <v>0</v>
      </c>
      <c r="E75" s="134">
        <f>SUM(E73:E74)</f>
        <v>0</v>
      </c>
      <c r="F75" s="5"/>
      <c r="I75" s="39"/>
      <c r="J75" s="39"/>
      <c r="K75" s="39"/>
    </row>
    <row r="76" spans="1:14" ht="11.25" customHeight="1" x14ac:dyDescent="0.15">
      <c r="B76" s="113"/>
      <c r="C76" s="43"/>
      <c r="D76" s="133"/>
      <c r="E76" s="133"/>
      <c r="F76" s="5"/>
      <c r="I76" s="39"/>
      <c r="J76" s="39"/>
      <c r="K76" s="39"/>
    </row>
    <row r="77" spans="1:14" ht="11.25" customHeight="1" x14ac:dyDescent="0.15">
      <c r="B77" s="113"/>
      <c r="C77" s="43"/>
      <c r="D77" s="43"/>
      <c r="E77" s="43"/>
      <c r="F77" s="5"/>
      <c r="I77" s="39"/>
      <c r="J77" s="39"/>
      <c r="K77" s="39"/>
    </row>
    <row r="78" spans="1:14" s="83" customFormat="1" ht="11.25" customHeight="1" x14ac:dyDescent="0.15">
      <c r="A78" s="59"/>
      <c r="B78" s="139" t="s">
        <v>56</v>
      </c>
      <c r="C78" s="45" t="s">
        <v>57</v>
      </c>
      <c r="D78" s="45"/>
      <c r="E78" s="45"/>
      <c r="F78" s="8"/>
      <c r="G78" s="18"/>
      <c r="I78" s="39"/>
      <c r="J78" s="39"/>
      <c r="K78" s="39"/>
      <c r="N78" s="84"/>
    </row>
    <row r="79" spans="1:14" ht="11.25" customHeight="1" x14ac:dyDescent="0.15">
      <c r="A79" s="59" t="s">
        <v>58</v>
      </c>
      <c r="B79" s="113"/>
      <c r="C79" s="46" t="s">
        <v>59</v>
      </c>
      <c r="D79" s="131">
        <f>G79*I79</f>
        <v>0</v>
      </c>
      <c r="E79" s="131">
        <f t="shared" ref="E79:E80" si="9">G79*J79</f>
        <v>0</v>
      </c>
      <c r="F79" s="9"/>
      <c r="G79" s="17"/>
      <c r="I79" s="27">
        <v>3</v>
      </c>
      <c r="J79" s="27">
        <v>5</v>
      </c>
      <c r="K79" s="21"/>
    </row>
    <row r="80" spans="1:14" ht="11.25" customHeight="1" x14ac:dyDescent="0.15">
      <c r="A80" s="59" t="s">
        <v>58</v>
      </c>
      <c r="B80" s="113"/>
      <c r="C80" s="46" t="s">
        <v>60</v>
      </c>
      <c r="D80" s="132">
        <f>G80*I80</f>
        <v>0</v>
      </c>
      <c r="E80" s="131">
        <f t="shared" si="9"/>
        <v>0</v>
      </c>
      <c r="F80" s="9"/>
      <c r="G80" s="17"/>
      <c r="I80" s="27">
        <v>3</v>
      </c>
      <c r="J80" s="27">
        <v>5</v>
      </c>
      <c r="K80" s="21"/>
    </row>
    <row r="81" spans="1:14" ht="11.25" customHeight="1" x14ac:dyDescent="0.15">
      <c r="B81" s="113"/>
      <c r="C81" s="43" t="s">
        <v>23</v>
      </c>
      <c r="D81" s="141">
        <f>SUM(D79:D80)</f>
        <v>0</v>
      </c>
      <c r="E81" s="134">
        <f>SUM(E79:E80)</f>
        <v>0</v>
      </c>
      <c r="F81" s="5"/>
      <c r="I81" s="39"/>
      <c r="J81" s="39"/>
      <c r="K81" s="39"/>
    </row>
    <row r="82" spans="1:14" ht="11.25" customHeight="1" x14ac:dyDescent="0.15">
      <c r="B82" s="113"/>
      <c r="C82" s="47"/>
      <c r="D82" s="47"/>
      <c r="E82" s="47"/>
      <c r="F82" s="10"/>
      <c r="I82" s="39"/>
      <c r="J82" s="39"/>
      <c r="K82" s="39"/>
    </row>
    <row r="83" spans="1:14" s="83" customFormat="1" ht="11.25" customHeight="1" x14ac:dyDescent="0.15">
      <c r="A83" s="59"/>
      <c r="B83" s="139" t="s">
        <v>61</v>
      </c>
      <c r="C83" s="45" t="s">
        <v>62</v>
      </c>
      <c r="D83" s="45"/>
      <c r="E83" s="45"/>
      <c r="F83" s="8"/>
      <c r="G83" s="18"/>
      <c r="I83" s="39"/>
      <c r="J83" s="39"/>
      <c r="K83" s="39"/>
      <c r="N83" s="84"/>
    </row>
    <row r="84" spans="1:14" ht="11.25" customHeight="1" x14ac:dyDescent="0.15">
      <c r="A84" s="59" t="s">
        <v>51</v>
      </c>
      <c r="B84" s="113"/>
      <c r="C84" s="46" t="s">
        <v>63</v>
      </c>
      <c r="D84" s="131">
        <f>G84*I84</f>
        <v>0</v>
      </c>
      <c r="E84" s="131">
        <f t="shared" ref="E84:E86" si="10">G84*J84</f>
        <v>0</v>
      </c>
      <c r="F84" s="9"/>
      <c r="G84" s="17"/>
      <c r="I84" s="27">
        <v>3</v>
      </c>
      <c r="J84" s="27">
        <v>5</v>
      </c>
      <c r="K84" s="21"/>
    </row>
    <row r="85" spans="1:14" ht="11.25" customHeight="1" x14ac:dyDescent="0.15">
      <c r="A85" s="59" t="s">
        <v>51</v>
      </c>
      <c r="B85" s="113"/>
      <c r="C85" s="46" t="s">
        <v>64</v>
      </c>
      <c r="D85" s="131">
        <f>G85*I85</f>
        <v>0</v>
      </c>
      <c r="E85" s="131">
        <f t="shared" si="10"/>
        <v>0</v>
      </c>
      <c r="F85" s="9"/>
      <c r="G85" s="17"/>
      <c r="I85" s="27">
        <v>3</v>
      </c>
      <c r="J85" s="27">
        <v>5</v>
      </c>
      <c r="K85" s="21"/>
    </row>
    <row r="86" spans="1:14" ht="11.25" customHeight="1" x14ac:dyDescent="0.15">
      <c r="A86" s="59" t="s">
        <v>51</v>
      </c>
      <c r="B86" s="113"/>
      <c r="C86" s="46" t="s">
        <v>60</v>
      </c>
      <c r="D86" s="132">
        <f>G86*I86</f>
        <v>0</v>
      </c>
      <c r="E86" s="131">
        <f t="shared" si="10"/>
        <v>0</v>
      </c>
      <c r="F86" s="9"/>
      <c r="G86" s="17"/>
      <c r="I86" s="27">
        <v>3</v>
      </c>
      <c r="J86" s="27">
        <v>5</v>
      </c>
      <c r="K86" s="21"/>
    </row>
    <row r="87" spans="1:14" ht="11.25" customHeight="1" x14ac:dyDescent="0.15">
      <c r="B87" s="113"/>
      <c r="C87" s="43" t="s">
        <v>23</v>
      </c>
      <c r="D87" s="141">
        <f>SUM(D84:D86)</f>
        <v>0</v>
      </c>
      <c r="E87" s="142">
        <f>SUM(E84:E86)</f>
        <v>0</v>
      </c>
      <c r="F87" s="5"/>
      <c r="I87" s="39"/>
      <c r="J87" s="39"/>
      <c r="K87" s="39"/>
    </row>
    <row r="88" spans="1:14" ht="11.25" customHeight="1" x14ac:dyDescent="0.15">
      <c r="B88" s="113"/>
      <c r="C88" s="43"/>
      <c r="D88" s="43"/>
      <c r="E88" s="43"/>
      <c r="F88" s="5"/>
      <c r="I88" s="39"/>
      <c r="J88" s="39"/>
      <c r="K88" s="39"/>
    </row>
    <row r="89" spans="1:14" s="83" customFormat="1" ht="11.25" customHeight="1" x14ac:dyDescent="0.15">
      <c r="A89" s="59"/>
      <c r="B89" s="139" t="s">
        <v>65</v>
      </c>
      <c r="C89" s="45" t="s">
        <v>66</v>
      </c>
      <c r="D89" s="45"/>
      <c r="E89" s="45"/>
      <c r="F89" s="8"/>
      <c r="G89" s="18"/>
      <c r="I89" s="39"/>
      <c r="J89" s="39"/>
      <c r="K89" s="39"/>
      <c r="N89" s="84"/>
    </row>
    <row r="90" spans="1:14" ht="11.25" customHeight="1" x14ac:dyDescent="0.15">
      <c r="A90" s="59" t="s">
        <v>58</v>
      </c>
      <c r="B90" s="113"/>
      <c r="C90" s="46" t="s">
        <v>67</v>
      </c>
      <c r="D90" s="131">
        <f>G90*I90</f>
        <v>0</v>
      </c>
      <c r="E90" s="131">
        <f t="shared" ref="E90:E91" si="11">G90*J90</f>
        <v>0</v>
      </c>
      <c r="F90" s="9"/>
      <c r="G90" s="17"/>
      <c r="I90" s="27">
        <v>3</v>
      </c>
      <c r="J90" s="27">
        <v>5</v>
      </c>
      <c r="K90" s="21"/>
    </row>
    <row r="91" spans="1:14" ht="11.25" customHeight="1" x14ac:dyDescent="0.15">
      <c r="A91" s="59" t="s">
        <v>58</v>
      </c>
      <c r="B91" s="113"/>
      <c r="C91" s="46" t="s">
        <v>52</v>
      </c>
      <c r="D91" s="132">
        <f>G91*I91</f>
        <v>0</v>
      </c>
      <c r="E91" s="131">
        <f t="shared" si="11"/>
        <v>0</v>
      </c>
      <c r="F91" s="9"/>
      <c r="G91" s="17"/>
      <c r="I91" s="27">
        <v>3</v>
      </c>
      <c r="J91" s="27">
        <v>5</v>
      </c>
      <c r="K91" s="21"/>
    </row>
    <row r="92" spans="1:14" ht="11.25" customHeight="1" x14ac:dyDescent="0.15">
      <c r="B92" s="113"/>
      <c r="C92" s="43" t="s">
        <v>23</v>
      </c>
      <c r="D92" s="141">
        <f>SUM(D89:D91)</f>
        <v>0</v>
      </c>
      <c r="E92" s="134">
        <f>SUM(E90:E91)</f>
        <v>0</v>
      </c>
      <c r="F92" s="5"/>
      <c r="I92" s="39"/>
      <c r="J92" s="39"/>
      <c r="K92" s="39"/>
    </row>
    <row r="93" spans="1:14" ht="11.25" customHeight="1" x14ac:dyDescent="0.15">
      <c r="B93" s="113"/>
      <c r="C93" s="43"/>
      <c r="D93" s="43"/>
      <c r="E93" s="43"/>
      <c r="F93" s="5"/>
      <c r="I93" s="39"/>
      <c r="J93" s="39"/>
      <c r="K93" s="39"/>
    </row>
    <row r="94" spans="1:14" s="83" customFormat="1" ht="11.25" customHeight="1" x14ac:dyDescent="0.15">
      <c r="A94" s="59"/>
      <c r="B94" s="139" t="s">
        <v>68</v>
      </c>
      <c r="C94" s="45" t="s">
        <v>69</v>
      </c>
      <c r="D94" s="45"/>
      <c r="E94" s="45"/>
      <c r="F94" s="8"/>
      <c r="G94" s="18"/>
      <c r="I94" s="39"/>
      <c r="J94" s="39"/>
      <c r="K94" s="39"/>
      <c r="N94" s="84"/>
    </row>
    <row r="95" spans="1:14" ht="11.25" customHeight="1" x14ac:dyDescent="0.15">
      <c r="A95" s="59" t="s">
        <v>51</v>
      </c>
      <c r="B95" s="113"/>
      <c r="C95" s="46" t="s">
        <v>70</v>
      </c>
      <c r="D95" s="131">
        <f>G95*I95</f>
        <v>0</v>
      </c>
      <c r="E95" s="131">
        <f t="shared" ref="E95:E96" si="12">G95*J95</f>
        <v>0</v>
      </c>
      <c r="F95" s="9"/>
      <c r="G95" s="17"/>
      <c r="I95" s="27">
        <v>3</v>
      </c>
      <c r="J95" s="27">
        <v>5</v>
      </c>
      <c r="K95" s="21"/>
    </row>
    <row r="96" spans="1:14" ht="11.25" customHeight="1" x14ac:dyDescent="0.15">
      <c r="A96" s="59" t="s">
        <v>51</v>
      </c>
      <c r="B96" s="113"/>
      <c r="C96" s="46" t="s">
        <v>60</v>
      </c>
      <c r="D96" s="132">
        <f>G96*I96</f>
        <v>0</v>
      </c>
      <c r="E96" s="131">
        <f t="shared" si="12"/>
        <v>0</v>
      </c>
      <c r="F96" s="9"/>
      <c r="G96" s="17"/>
      <c r="I96" s="27">
        <v>3</v>
      </c>
      <c r="J96" s="27">
        <v>5</v>
      </c>
      <c r="K96" s="21"/>
    </row>
    <row r="97" spans="1:14" ht="11.25" customHeight="1" x14ac:dyDescent="0.15">
      <c r="B97" s="113"/>
      <c r="C97" s="43" t="s">
        <v>23</v>
      </c>
      <c r="D97" s="141">
        <f>SUM(D94:D96)</f>
        <v>0</v>
      </c>
      <c r="E97" s="134">
        <f>SUM(E95:E96)</f>
        <v>0</v>
      </c>
      <c r="F97" s="5"/>
      <c r="I97" s="39"/>
      <c r="J97" s="39"/>
      <c r="K97" s="39"/>
    </row>
    <row r="98" spans="1:14" ht="11.25" customHeight="1" x14ac:dyDescent="0.15">
      <c r="B98" s="113"/>
      <c r="C98" s="43"/>
      <c r="D98" s="43"/>
      <c r="E98" s="43"/>
      <c r="F98" s="5"/>
      <c r="I98" s="39"/>
      <c r="J98" s="39"/>
      <c r="K98" s="39"/>
    </row>
    <row r="99" spans="1:14" s="83" customFormat="1" ht="11.25" customHeight="1" x14ac:dyDescent="0.15">
      <c r="A99" s="59"/>
      <c r="B99" s="139" t="s">
        <v>71</v>
      </c>
      <c r="C99" s="45" t="s">
        <v>72</v>
      </c>
      <c r="D99" s="45"/>
      <c r="E99" s="45"/>
      <c r="F99" s="8"/>
      <c r="G99" s="18"/>
      <c r="I99" s="39"/>
      <c r="J99" s="39"/>
      <c r="K99" s="39"/>
      <c r="N99" s="84"/>
    </row>
    <row r="100" spans="1:14" ht="11.25" customHeight="1" x14ac:dyDescent="0.15">
      <c r="A100" s="59" t="s">
        <v>73</v>
      </c>
      <c r="B100" s="113"/>
      <c r="C100" s="46" t="s">
        <v>74</v>
      </c>
      <c r="D100" s="131">
        <f>G100*I100</f>
        <v>0</v>
      </c>
      <c r="E100" s="131">
        <f t="shared" ref="E100:E101" si="13">G100*J100</f>
        <v>0</v>
      </c>
      <c r="F100" s="9"/>
      <c r="G100" s="17"/>
      <c r="I100" s="27">
        <v>3</v>
      </c>
      <c r="J100" s="27">
        <v>5</v>
      </c>
      <c r="K100" s="21"/>
    </row>
    <row r="101" spans="1:14" ht="11.25" customHeight="1" x14ac:dyDescent="0.15">
      <c r="A101" s="59" t="s">
        <v>75</v>
      </c>
      <c r="B101" s="113"/>
      <c r="C101" s="46" t="s">
        <v>52</v>
      </c>
      <c r="D101" s="132">
        <f>G101*I101</f>
        <v>0</v>
      </c>
      <c r="E101" s="131">
        <f t="shared" si="13"/>
        <v>0</v>
      </c>
      <c r="F101" s="9"/>
      <c r="G101" s="17"/>
      <c r="I101" s="27">
        <v>3</v>
      </c>
      <c r="J101" s="27">
        <v>5</v>
      </c>
      <c r="K101" s="21"/>
    </row>
    <row r="102" spans="1:14" ht="11.25" customHeight="1" x14ac:dyDescent="0.15">
      <c r="B102" s="113"/>
      <c r="C102" s="43" t="s">
        <v>23</v>
      </c>
      <c r="D102" s="141">
        <f>SUM(D99:D101)</f>
        <v>0</v>
      </c>
      <c r="E102" s="134">
        <f>SUM(E100:E101)</f>
        <v>0</v>
      </c>
      <c r="F102" s="5"/>
      <c r="I102" s="39"/>
      <c r="J102" s="39"/>
      <c r="K102" s="39"/>
    </row>
    <row r="103" spans="1:14" ht="11.25" customHeight="1" x14ac:dyDescent="0.15">
      <c r="B103" s="113"/>
      <c r="C103" s="43"/>
      <c r="D103" s="43"/>
      <c r="E103" s="43"/>
      <c r="F103" s="5"/>
      <c r="I103" s="39"/>
      <c r="J103" s="39"/>
      <c r="K103" s="39"/>
    </row>
    <row r="104" spans="1:14" s="83" customFormat="1" ht="11.25" customHeight="1" x14ac:dyDescent="0.15">
      <c r="A104" s="59"/>
      <c r="B104" s="139" t="s">
        <v>76</v>
      </c>
      <c r="C104" s="45" t="s">
        <v>77</v>
      </c>
      <c r="D104" s="45"/>
      <c r="E104" s="45"/>
      <c r="F104" s="8"/>
      <c r="G104" s="18"/>
      <c r="I104" s="39"/>
      <c r="J104" s="39"/>
      <c r="K104" s="39"/>
      <c r="N104" s="84"/>
    </row>
    <row r="105" spans="1:14" ht="11.25" customHeight="1" x14ac:dyDescent="0.15">
      <c r="A105" s="59" t="s">
        <v>51</v>
      </c>
      <c r="B105" s="113"/>
      <c r="C105" s="46" t="s">
        <v>78</v>
      </c>
      <c r="D105" s="131">
        <f>G105*I105</f>
        <v>0</v>
      </c>
      <c r="E105" s="131">
        <f t="shared" ref="E105:E107" si="14">G105*J105</f>
        <v>0</v>
      </c>
      <c r="F105" s="9"/>
      <c r="G105" s="17"/>
      <c r="I105" s="27">
        <v>3</v>
      </c>
      <c r="J105" s="27">
        <v>5</v>
      </c>
      <c r="K105" s="21"/>
    </row>
    <row r="106" spans="1:14" ht="11.25" customHeight="1" x14ac:dyDescent="0.15">
      <c r="A106" s="59" t="s">
        <v>51</v>
      </c>
      <c r="B106" s="113"/>
      <c r="C106" s="46" t="s">
        <v>79</v>
      </c>
      <c r="D106" s="131">
        <f>G106*I106</f>
        <v>0</v>
      </c>
      <c r="E106" s="131">
        <f t="shared" si="14"/>
        <v>0</v>
      </c>
      <c r="F106" s="9"/>
      <c r="G106" s="17"/>
      <c r="I106" s="27">
        <v>3</v>
      </c>
      <c r="J106" s="27">
        <v>5</v>
      </c>
      <c r="K106" s="21"/>
    </row>
    <row r="107" spans="1:14" ht="11.25" customHeight="1" x14ac:dyDescent="0.15">
      <c r="A107" s="59" t="s">
        <v>51</v>
      </c>
      <c r="B107" s="113"/>
      <c r="C107" s="46" t="s">
        <v>60</v>
      </c>
      <c r="D107" s="132">
        <f>G107*I107</f>
        <v>0</v>
      </c>
      <c r="E107" s="131">
        <f t="shared" si="14"/>
        <v>0</v>
      </c>
      <c r="F107" s="9"/>
      <c r="G107" s="17"/>
      <c r="I107" s="27">
        <v>3</v>
      </c>
      <c r="J107" s="27">
        <v>5</v>
      </c>
      <c r="K107" s="21"/>
    </row>
    <row r="108" spans="1:14" ht="11.25" customHeight="1" x14ac:dyDescent="0.15">
      <c r="B108" s="113"/>
      <c r="C108" s="43" t="s">
        <v>23</v>
      </c>
      <c r="D108" s="141">
        <f>SUM(D105:D107)</f>
        <v>0</v>
      </c>
      <c r="E108" s="134">
        <f>SUM(E105:E107)</f>
        <v>0</v>
      </c>
      <c r="F108" s="5"/>
      <c r="I108" s="39"/>
      <c r="J108" s="39"/>
      <c r="K108" s="39"/>
    </row>
    <row r="109" spans="1:14" ht="11.25" customHeight="1" x14ac:dyDescent="0.15">
      <c r="B109" s="113"/>
      <c r="C109" s="43"/>
      <c r="D109" s="43"/>
      <c r="E109" s="43"/>
      <c r="F109" s="5"/>
      <c r="I109" s="39"/>
      <c r="J109" s="39"/>
      <c r="K109" s="39"/>
    </row>
    <row r="110" spans="1:14" s="83" customFormat="1" ht="11.25" customHeight="1" x14ac:dyDescent="0.15">
      <c r="A110" s="59"/>
      <c r="B110" s="139" t="s">
        <v>80</v>
      </c>
      <c r="C110" s="45" t="s">
        <v>81</v>
      </c>
      <c r="D110" s="45"/>
      <c r="E110" s="45"/>
      <c r="F110" s="8"/>
      <c r="G110" s="18"/>
      <c r="I110" s="39"/>
      <c r="J110" s="39"/>
      <c r="K110" s="39"/>
      <c r="N110" s="84"/>
    </row>
    <row r="111" spans="1:14" ht="11.25" customHeight="1" x14ac:dyDescent="0.15">
      <c r="A111" s="59" t="s">
        <v>51</v>
      </c>
      <c r="B111" s="113"/>
      <c r="C111" s="36" t="s">
        <v>82</v>
      </c>
      <c r="D111" s="131">
        <f>G111*I111</f>
        <v>0</v>
      </c>
      <c r="E111" s="131">
        <f t="shared" ref="E111:E113" si="15">G111*J111</f>
        <v>0</v>
      </c>
      <c r="F111" s="11"/>
      <c r="G111" s="17"/>
      <c r="I111" s="27">
        <v>3</v>
      </c>
      <c r="J111" s="27">
        <v>5</v>
      </c>
      <c r="K111" s="21"/>
    </row>
    <row r="112" spans="1:14" ht="11.25" customHeight="1" x14ac:dyDescent="0.15">
      <c r="B112" s="113"/>
      <c r="C112" s="41" t="s">
        <v>83</v>
      </c>
      <c r="D112" s="131">
        <f>G112*I112</f>
        <v>0</v>
      </c>
      <c r="E112" s="131">
        <f t="shared" si="15"/>
        <v>0</v>
      </c>
      <c r="F112" s="11"/>
      <c r="G112" s="17"/>
      <c r="I112" s="27">
        <v>3</v>
      </c>
      <c r="J112" s="27">
        <v>5</v>
      </c>
      <c r="K112" s="21"/>
    </row>
    <row r="113" spans="1:14" ht="11.25" customHeight="1" x14ac:dyDescent="0.15">
      <c r="B113" s="113"/>
      <c r="C113" s="46" t="s">
        <v>84</v>
      </c>
      <c r="D113" s="132">
        <f>G113*I113</f>
        <v>0</v>
      </c>
      <c r="E113" s="131">
        <f t="shared" si="15"/>
        <v>0</v>
      </c>
      <c r="F113" s="9"/>
      <c r="G113" s="17"/>
      <c r="I113" s="27">
        <v>3</v>
      </c>
      <c r="J113" s="27">
        <v>5</v>
      </c>
      <c r="K113" s="21"/>
    </row>
    <row r="114" spans="1:14" ht="11.25" customHeight="1" x14ac:dyDescent="0.15">
      <c r="B114" s="113"/>
      <c r="C114" s="43" t="s">
        <v>23</v>
      </c>
      <c r="D114" s="141">
        <f>SUM(D111:D113)</f>
        <v>0</v>
      </c>
      <c r="E114" s="142">
        <f>SUM(E111:E113)</f>
        <v>0</v>
      </c>
      <c r="F114" s="5"/>
      <c r="I114" s="39"/>
      <c r="J114" s="39"/>
      <c r="K114" s="39"/>
    </row>
    <row r="115" spans="1:14" ht="11.25" customHeight="1" x14ac:dyDescent="0.15">
      <c r="B115" s="113"/>
      <c r="C115" s="43"/>
      <c r="D115" s="43"/>
      <c r="E115" s="43"/>
      <c r="F115" s="5"/>
      <c r="I115" s="39"/>
      <c r="J115" s="39"/>
      <c r="K115" s="39"/>
    </row>
    <row r="116" spans="1:14" s="83" customFormat="1" ht="11.25" customHeight="1" x14ac:dyDescent="0.15">
      <c r="A116" s="59"/>
      <c r="B116" s="139" t="s">
        <v>85</v>
      </c>
      <c r="C116" s="45" t="s">
        <v>86</v>
      </c>
      <c r="D116" s="45"/>
      <c r="E116" s="45"/>
      <c r="F116" s="8"/>
      <c r="G116" s="18"/>
      <c r="I116" s="39"/>
      <c r="J116" s="39"/>
      <c r="K116" s="39"/>
      <c r="N116" s="84"/>
    </row>
    <row r="117" spans="1:14" ht="11.25" customHeight="1" x14ac:dyDescent="0.15">
      <c r="A117" s="59" t="s">
        <v>58</v>
      </c>
      <c r="B117" s="113"/>
      <c r="C117" s="46" t="s">
        <v>87</v>
      </c>
      <c r="D117" s="131">
        <f>G117*I117</f>
        <v>0</v>
      </c>
      <c r="E117" s="131">
        <f t="shared" ref="E117:E118" si="16">G117*J117</f>
        <v>0</v>
      </c>
      <c r="F117" s="9"/>
      <c r="G117" s="17"/>
      <c r="I117" s="27">
        <v>3</v>
      </c>
      <c r="J117" s="27">
        <v>5</v>
      </c>
      <c r="K117" s="21"/>
    </row>
    <row r="118" spans="1:14" ht="11.25" customHeight="1" x14ac:dyDescent="0.15">
      <c r="A118" s="59" t="s">
        <v>58</v>
      </c>
      <c r="B118" s="113"/>
      <c r="C118" s="46" t="s">
        <v>60</v>
      </c>
      <c r="D118" s="132">
        <f>G118*I118</f>
        <v>0</v>
      </c>
      <c r="E118" s="131">
        <f t="shared" si="16"/>
        <v>0</v>
      </c>
      <c r="F118" s="9"/>
      <c r="G118" s="17"/>
      <c r="I118" s="27">
        <v>3</v>
      </c>
      <c r="J118" s="27">
        <v>5</v>
      </c>
      <c r="K118" s="21"/>
    </row>
    <row r="119" spans="1:14" ht="11.25" customHeight="1" x14ac:dyDescent="0.15">
      <c r="B119" s="113"/>
      <c r="C119" s="43" t="s">
        <v>23</v>
      </c>
      <c r="D119" s="141">
        <f>SUM(D117:D118)</f>
        <v>0</v>
      </c>
      <c r="E119" s="142">
        <f>SUM(E117:E118)</f>
        <v>0</v>
      </c>
      <c r="F119" s="5"/>
      <c r="I119" s="39"/>
      <c r="J119" s="39"/>
      <c r="K119" s="39"/>
    </row>
    <row r="120" spans="1:14" ht="11.25" customHeight="1" x14ac:dyDescent="0.15">
      <c r="B120" s="113"/>
      <c r="C120" s="47"/>
      <c r="D120" s="47"/>
      <c r="E120" s="47"/>
      <c r="F120" s="10"/>
      <c r="I120" s="39"/>
      <c r="J120" s="39"/>
      <c r="K120" s="39"/>
    </row>
    <row r="121" spans="1:14" s="83" customFormat="1" ht="11.25" customHeight="1" x14ac:dyDescent="0.15">
      <c r="A121" s="59"/>
      <c r="B121" s="143" t="s">
        <v>88</v>
      </c>
      <c r="C121" s="45" t="s">
        <v>89</v>
      </c>
      <c r="D121" s="45"/>
      <c r="E121" s="45"/>
      <c r="F121" s="8"/>
      <c r="G121" s="18"/>
      <c r="I121" s="39"/>
      <c r="J121" s="39"/>
      <c r="K121" s="39"/>
      <c r="N121" s="84"/>
    </row>
    <row r="122" spans="1:14" ht="11.25" customHeight="1" x14ac:dyDescent="0.15">
      <c r="B122" s="113"/>
      <c r="C122" s="36" t="s">
        <v>90</v>
      </c>
      <c r="D122" s="131">
        <f>G122*I122</f>
        <v>0</v>
      </c>
      <c r="E122" s="131">
        <f t="shared" ref="E122:E124" si="17">G122*J122</f>
        <v>0</v>
      </c>
      <c r="F122" s="11"/>
      <c r="G122" s="17"/>
      <c r="I122" s="27">
        <v>3</v>
      </c>
      <c r="J122" s="27">
        <v>5</v>
      </c>
      <c r="K122" s="21"/>
    </row>
    <row r="123" spans="1:14" ht="11.25" customHeight="1" x14ac:dyDescent="0.15">
      <c r="B123" s="113"/>
      <c r="C123" s="36" t="s">
        <v>91</v>
      </c>
      <c r="D123" s="131">
        <f>G123*I123</f>
        <v>0</v>
      </c>
      <c r="E123" s="131">
        <f t="shared" si="17"/>
        <v>0</v>
      </c>
      <c r="F123" s="11"/>
      <c r="G123" s="17"/>
      <c r="I123" s="27">
        <v>3</v>
      </c>
      <c r="J123" s="27">
        <v>5</v>
      </c>
      <c r="K123" s="21"/>
    </row>
    <row r="124" spans="1:14" ht="11.25" customHeight="1" x14ac:dyDescent="0.15">
      <c r="B124" s="113"/>
      <c r="C124" s="36" t="s">
        <v>52</v>
      </c>
      <c r="D124" s="132">
        <f>G124*I124</f>
        <v>0</v>
      </c>
      <c r="E124" s="131">
        <f t="shared" si="17"/>
        <v>0</v>
      </c>
      <c r="F124" s="11"/>
      <c r="G124" s="17"/>
      <c r="I124" s="27">
        <v>3</v>
      </c>
      <c r="J124" s="27">
        <v>5</v>
      </c>
      <c r="K124" s="21"/>
    </row>
    <row r="125" spans="1:14" ht="11.25" customHeight="1" x14ac:dyDescent="0.15">
      <c r="B125" s="113"/>
      <c r="C125" s="43" t="s">
        <v>23</v>
      </c>
      <c r="D125" s="141">
        <f>SUM(D122:D124)</f>
        <v>0</v>
      </c>
      <c r="E125" s="142">
        <f>SUM(E122:E124)</f>
        <v>0</v>
      </c>
      <c r="F125" s="5"/>
      <c r="I125" s="39"/>
      <c r="J125" s="39"/>
      <c r="K125" s="39"/>
    </row>
    <row r="126" spans="1:14" ht="12" customHeight="1" x14ac:dyDescent="0.15">
      <c r="B126" s="113"/>
      <c r="C126" s="47"/>
      <c r="D126" s="47"/>
      <c r="E126" s="47"/>
      <c r="F126" s="10"/>
      <c r="I126" s="39"/>
      <c r="J126" s="39"/>
      <c r="K126" s="39"/>
    </row>
    <row r="127" spans="1:14" ht="11.25" customHeight="1" x14ac:dyDescent="0.15">
      <c r="B127" s="143" t="s">
        <v>92</v>
      </c>
      <c r="C127" s="45" t="s">
        <v>93</v>
      </c>
      <c r="D127" s="45"/>
      <c r="E127" s="45"/>
      <c r="F127" s="8"/>
      <c r="I127" s="39"/>
      <c r="J127" s="39"/>
      <c r="K127" s="39"/>
    </row>
    <row r="128" spans="1:14" ht="11.25" customHeight="1" x14ac:dyDescent="0.15">
      <c r="A128" s="59" t="s">
        <v>51</v>
      </c>
      <c r="B128" s="113"/>
      <c r="C128" s="41" t="s">
        <v>94</v>
      </c>
      <c r="D128" s="131">
        <f>G128*I128</f>
        <v>0</v>
      </c>
      <c r="E128" s="131">
        <f t="shared" ref="E128:E129" si="18">G128*J128</f>
        <v>0</v>
      </c>
      <c r="F128" s="11"/>
      <c r="G128" s="17"/>
      <c r="I128" s="27">
        <v>9</v>
      </c>
      <c r="J128" s="27">
        <v>15</v>
      </c>
      <c r="K128" s="21"/>
    </row>
    <row r="129" spans="1:14" ht="11.25" customHeight="1" x14ac:dyDescent="0.15">
      <c r="A129" s="59" t="s">
        <v>51</v>
      </c>
      <c r="B129" s="113"/>
      <c r="C129" s="36" t="s">
        <v>95</v>
      </c>
      <c r="D129" s="132">
        <f>G129*I129</f>
        <v>0</v>
      </c>
      <c r="E129" s="131">
        <f t="shared" si="18"/>
        <v>0</v>
      </c>
      <c r="F129" s="11"/>
      <c r="G129" s="17"/>
      <c r="I129" s="27">
        <v>9</v>
      </c>
      <c r="J129" s="27">
        <v>15</v>
      </c>
      <c r="K129" s="21"/>
    </row>
    <row r="130" spans="1:14" ht="11.25" customHeight="1" x14ac:dyDescent="0.15">
      <c r="B130" s="113"/>
      <c r="C130" s="43" t="s">
        <v>23</v>
      </c>
      <c r="D130" s="141">
        <f>SUM(D128:D129)</f>
        <v>0</v>
      </c>
      <c r="E130" s="142">
        <f>SUM(E128:E129)</f>
        <v>0</v>
      </c>
      <c r="F130" s="5"/>
      <c r="I130" s="39"/>
      <c r="J130" s="39"/>
      <c r="K130" s="39"/>
    </row>
    <row r="131" spans="1:14" ht="11.25" customHeight="1" x14ac:dyDescent="0.15">
      <c r="B131" s="113"/>
      <c r="C131" s="47"/>
      <c r="D131" s="47"/>
      <c r="E131" s="47"/>
      <c r="F131" s="10"/>
      <c r="I131" s="39"/>
      <c r="J131" s="39"/>
      <c r="K131" s="39"/>
    </row>
    <row r="132" spans="1:14" s="83" customFormat="1" ht="11.25" customHeight="1" x14ac:dyDescent="0.15">
      <c r="A132" s="59"/>
      <c r="B132" s="139" t="s">
        <v>96</v>
      </c>
      <c r="C132" s="45" t="s">
        <v>97</v>
      </c>
      <c r="D132" s="45"/>
      <c r="E132" s="45"/>
      <c r="F132" s="8"/>
      <c r="G132" s="18"/>
      <c r="I132" s="39"/>
      <c r="J132" s="39"/>
      <c r="K132" s="39"/>
      <c r="N132" s="84"/>
    </row>
    <row r="133" spans="1:14" ht="11.25" customHeight="1" x14ac:dyDescent="0.15">
      <c r="B133" s="113"/>
      <c r="C133" s="41" t="s">
        <v>98</v>
      </c>
      <c r="D133" s="144"/>
      <c r="E133" s="144"/>
      <c r="F133" s="13"/>
      <c r="I133" s="21" t="s">
        <v>1</v>
      </c>
      <c r="J133" s="21"/>
      <c r="K133" s="39"/>
    </row>
    <row r="134" spans="1:14" ht="11.25" customHeight="1" x14ac:dyDescent="0.15">
      <c r="B134" s="113"/>
      <c r="C134" s="41" t="s">
        <v>99</v>
      </c>
      <c r="D134" s="144"/>
      <c r="E134" s="144"/>
      <c r="F134" s="13"/>
      <c r="I134" s="21" t="s">
        <v>1</v>
      </c>
      <c r="J134" s="21" t="s">
        <v>1</v>
      </c>
      <c r="K134" s="21"/>
    </row>
    <row r="135" spans="1:14" ht="11.25" customHeight="1" x14ac:dyDescent="0.15">
      <c r="B135" s="113"/>
      <c r="C135" s="36" t="s">
        <v>100</v>
      </c>
      <c r="D135" s="36"/>
      <c r="E135" s="131"/>
      <c r="F135" s="11"/>
      <c r="I135" s="21" t="s">
        <v>1</v>
      </c>
      <c r="J135" s="21" t="s">
        <v>1</v>
      </c>
      <c r="K135" s="21"/>
    </row>
    <row r="136" spans="1:14" ht="11.25" customHeight="1" x14ac:dyDescent="0.15">
      <c r="B136" s="113"/>
      <c r="C136" s="46" t="s">
        <v>101</v>
      </c>
      <c r="D136" s="132">
        <f>G136*I136</f>
        <v>0</v>
      </c>
      <c r="E136" s="131">
        <f t="shared" ref="E136" si="19">G136*J136</f>
        <v>0</v>
      </c>
      <c r="F136" s="9"/>
      <c r="G136" s="17"/>
      <c r="I136" s="27">
        <v>3</v>
      </c>
      <c r="J136" s="27">
        <v>5</v>
      </c>
      <c r="K136" s="21"/>
    </row>
    <row r="137" spans="1:14" ht="11.25" customHeight="1" x14ac:dyDescent="0.15">
      <c r="B137" s="113"/>
      <c r="C137" s="43" t="s">
        <v>23</v>
      </c>
      <c r="D137" s="141">
        <f>SUM(D134:D136)</f>
        <v>0</v>
      </c>
      <c r="E137" s="142">
        <f>SUM(E135:E136)</f>
        <v>0</v>
      </c>
      <c r="F137" s="14"/>
      <c r="I137" s="39"/>
      <c r="J137" s="39"/>
      <c r="K137" s="39"/>
    </row>
    <row r="138" spans="1:14" ht="11.25" customHeight="1" x14ac:dyDescent="0.15">
      <c r="B138" s="113"/>
      <c r="C138" s="48"/>
      <c r="D138" s="48"/>
      <c r="E138" s="48"/>
      <c r="F138" s="14"/>
      <c r="I138" s="39"/>
      <c r="J138" s="39"/>
      <c r="K138" s="39"/>
    </row>
    <row r="139" spans="1:14" s="83" customFormat="1" ht="11.25" customHeight="1" x14ac:dyDescent="0.15">
      <c r="A139" s="59"/>
      <c r="B139" s="139" t="s">
        <v>102</v>
      </c>
      <c r="C139" s="45" t="s">
        <v>103</v>
      </c>
      <c r="D139" s="45"/>
      <c r="E139" s="45"/>
      <c r="F139" s="8"/>
      <c r="G139" s="18"/>
      <c r="I139" s="39"/>
      <c r="J139" s="39"/>
      <c r="K139" s="39"/>
      <c r="N139" s="84"/>
    </row>
    <row r="140" spans="1:14" ht="11.25" customHeight="1" x14ac:dyDescent="0.15">
      <c r="B140" s="113"/>
      <c r="C140" s="36" t="s">
        <v>104</v>
      </c>
      <c r="D140" s="131">
        <f>G140*I140</f>
        <v>0</v>
      </c>
      <c r="E140" s="131">
        <f t="shared" ref="E140:E141" si="20">G140*J140</f>
        <v>0</v>
      </c>
      <c r="F140" s="11"/>
      <c r="G140" s="17"/>
      <c r="I140" s="27">
        <v>3</v>
      </c>
      <c r="J140" s="27">
        <v>5</v>
      </c>
      <c r="K140" s="21"/>
    </row>
    <row r="141" spans="1:14" ht="11.25" customHeight="1" x14ac:dyDescent="0.15">
      <c r="B141" s="113"/>
      <c r="C141" s="46" t="s">
        <v>52</v>
      </c>
      <c r="D141" s="132">
        <f>G141*I141</f>
        <v>0</v>
      </c>
      <c r="E141" s="131">
        <f t="shared" si="20"/>
        <v>0</v>
      </c>
      <c r="F141" s="9"/>
      <c r="G141" s="17"/>
      <c r="I141" s="27">
        <v>3</v>
      </c>
      <c r="J141" s="27">
        <v>5</v>
      </c>
      <c r="K141" s="21"/>
    </row>
    <row r="142" spans="1:14" ht="11.25" customHeight="1" x14ac:dyDescent="0.15">
      <c r="B142" s="113"/>
      <c r="C142" s="43" t="s">
        <v>23</v>
      </c>
      <c r="D142" s="141">
        <f>SUM(D140:D141)</f>
        <v>0</v>
      </c>
      <c r="E142" s="142">
        <f>SUM(E140:E141)</f>
        <v>0</v>
      </c>
      <c r="F142" s="5"/>
      <c r="I142" s="39"/>
      <c r="J142" s="39"/>
      <c r="K142" s="39"/>
    </row>
    <row r="143" spans="1:14" ht="11.25" customHeight="1" x14ac:dyDescent="0.15">
      <c r="B143" s="113"/>
      <c r="C143" s="43"/>
      <c r="D143" s="43"/>
      <c r="E143" s="43"/>
      <c r="F143" s="5"/>
      <c r="I143" s="39"/>
      <c r="J143" s="39"/>
      <c r="K143" s="39"/>
    </row>
    <row r="144" spans="1:14" s="83" customFormat="1" ht="11.25" customHeight="1" x14ac:dyDescent="0.15">
      <c r="A144" s="59"/>
      <c r="B144" s="139" t="s">
        <v>105</v>
      </c>
      <c r="C144" s="45" t="s">
        <v>106</v>
      </c>
      <c r="D144" s="45"/>
      <c r="E144" s="45"/>
      <c r="F144" s="8"/>
      <c r="G144" s="18"/>
      <c r="I144" s="39"/>
      <c r="J144" s="39"/>
      <c r="K144" s="39"/>
      <c r="N144" s="84"/>
    </row>
    <row r="145" spans="1:14" ht="11.25" customHeight="1" x14ac:dyDescent="0.15">
      <c r="A145" s="59" t="s">
        <v>51</v>
      </c>
      <c r="B145" s="113"/>
      <c r="C145" s="46" t="s">
        <v>107</v>
      </c>
      <c r="D145" s="131">
        <f>G145*I145</f>
        <v>0</v>
      </c>
      <c r="E145" s="131">
        <f t="shared" ref="E145:E146" si="21">G145*J145</f>
        <v>0</v>
      </c>
      <c r="F145" s="9"/>
      <c r="G145" s="17"/>
      <c r="I145" s="27">
        <v>3</v>
      </c>
      <c r="J145" s="27">
        <v>5</v>
      </c>
      <c r="K145" s="21"/>
    </row>
    <row r="146" spans="1:14" ht="11.25" customHeight="1" x14ac:dyDescent="0.15">
      <c r="A146" s="59" t="s">
        <v>51</v>
      </c>
      <c r="B146" s="113"/>
      <c r="C146" s="46" t="s">
        <v>60</v>
      </c>
      <c r="D146" s="132">
        <f>G146*I146</f>
        <v>0</v>
      </c>
      <c r="E146" s="131">
        <f t="shared" si="21"/>
        <v>0</v>
      </c>
      <c r="F146" s="9"/>
      <c r="G146" s="17"/>
      <c r="I146" s="27">
        <v>3</v>
      </c>
      <c r="J146" s="27">
        <v>5</v>
      </c>
      <c r="K146" s="21"/>
    </row>
    <row r="147" spans="1:14" ht="11.25" customHeight="1" x14ac:dyDescent="0.15">
      <c r="B147" s="113"/>
      <c r="C147" s="43" t="s">
        <v>23</v>
      </c>
      <c r="D147" s="141">
        <f>SUM(D145:D146)</f>
        <v>0</v>
      </c>
      <c r="E147" s="142">
        <f>SUM(E145:E146)</f>
        <v>0</v>
      </c>
      <c r="F147" s="5"/>
      <c r="I147" s="39"/>
      <c r="J147" s="39"/>
      <c r="K147" s="39"/>
    </row>
    <row r="148" spans="1:14" ht="11.25" customHeight="1" x14ac:dyDescent="0.15">
      <c r="B148" s="113"/>
      <c r="C148" s="43"/>
      <c r="D148" s="43"/>
      <c r="E148" s="43"/>
      <c r="F148" s="5"/>
      <c r="I148" s="39"/>
      <c r="J148" s="39"/>
      <c r="K148" s="39"/>
    </row>
    <row r="149" spans="1:14" s="83" customFormat="1" ht="11.25" customHeight="1" x14ac:dyDescent="0.15">
      <c r="A149" s="59"/>
      <c r="B149" s="139" t="s">
        <v>108</v>
      </c>
      <c r="C149" s="45" t="s">
        <v>109</v>
      </c>
      <c r="D149" s="45"/>
      <c r="E149" s="45"/>
      <c r="F149" s="8"/>
      <c r="G149" s="18"/>
      <c r="I149" s="39"/>
      <c r="J149" s="39"/>
      <c r="K149" s="39"/>
      <c r="N149" s="84"/>
    </row>
    <row r="150" spans="1:14" ht="11.25" customHeight="1" x14ac:dyDescent="0.15">
      <c r="A150" s="59" t="s">
        <v>51</v>
      </c>
      <c r="B150" s="113"/>
      <c r="C150" s="46" t="s">
        <v>167</v>
      </c>
      <c r="D150" s="131">
        <f>G150*I150</f>
        <v>0</v>
      </c>
      <c r="E150" s="131">
        <f t="shared" ref="E150:E151" si="22">G150*J150</f>
        <v>0</v>
      </c>
      <c r="F150" s="9"/>
      <c r="G150" s="17"/>
      <c r="I150" s="27">
        <v>3</v>
      </c>
      <c r="J150" s="27">
        <v>5</v>
      </c>
      <c r="K150" s="21"/>
    </row>
    <row r="151" spans="1:14" ht="11.25" customHeight="1" x14ac:dyDescent="0.15">
      <c r="A151" s="59" t="s">
        <v>51</v>
      </c>
      <c r="B151" s="113"/>
      <c r="C151" s="46" t="s">
        <v>60</v>
      </c>
      <c r="D151" s="132">
        <f>G151*I151</f>
        <v>0</v>
      </c>
      <c r="E151" s="131">
        <f t="shared" si="22"/>
        <v>0</v>
      </c>
      <c r="F151" s="9"/>
      <c r="G151" s="17"/>
      <c r="I151" s="27">
        <v>3</v>
      </c>
      <c r="J151" s="27">
        <v>5</v>
      </c>
      <c r="K151" s="21"/>
    </row>
    <row r="152" spans="1:14" ht="11.25" customHeight="1" x14ac:dyDescent="0.15">
      <c r="B152" s="113"/>
      <c r="C152" s="43" t="s">
        <v>23</v>
      </c>
      <c r="D152" s="141">
        <f>SUM(D150:D151)</f>
        <v>0</v>
      </c>
      <c r="E152" s="142">
        <f>SUM(E150:E151)</f>
        <v>0</v>
      </c>
      <c r="F152" s="5"/>
      <c r="I152" s="39"/>
      <c r="J152" s="39"/>
      <c r="K152" s="39"/>
    </row>
    <row r="153" spans="1:14" ht="11.25" customHeight="1" x14ac:dyDescent="0.15">
      <c r="B153" s="113"/>
      <c r="C153" s="43"/>
      <c r="D153" s="43"/>
      <c r="E153" s="43"/>
      <c r="F153" s="5"/>
      <c r="I153" s="39"/>
      <c r="J153" s="39"/>
      <c r="K153" s="39"/>
    </row>
    <row r="154" spans="1:14" s="83" customFormat="1" ht="11.25" customHeight="1" x14ac:dyDescent="0.15">
      <c r="A154" s="59"/>
      <c r="B154" s="139" t="s">
        <v>110</v>
      </c>
      <c r="C154" s="45" t="s">
        <v>111</v>
      </c>
      <c r="D154" s="45"/>
      <c r="E154" s="45"/>
      <c r="F154" s="8"/>
      <c r="G154" s="18"/>
      <c r="I154" s="39"/>
      <c r="J154" s="39"/>
      <c r="K154" s="39"/>
      <c r="N154" s="84"/>
    </row>
    <row r="155" spans="1:14" ht="11.25" customHeight="1" x14ac:dyDescent="0.15">
      <c r="A155" s="59" t="s">
        <v>51</v>
      </c>
      <c r="B155" s="113"/>
      <c r="C155" s="46" t="s">
        <v>112</v>
      </c>
      <c r="D155" s="131">
        <f>G155*I155</f>
        <v>0</v>
      </c>
      <c r="E155" s="131">
        <f t="shared" ref="E155:E156" si="23">G155*J155</f>
        <v>0</v>
      </c>
      <c r="F155" s="9"/>
      <c r="G155" s="17"/>
      <c r="I155" s="27">
        <v>3</v>
      </c>
      <c r="J155" s="27">
        <v>5</v>
      </c>
      <c r="K155" s="21"/>
    </row>
    <row r="156" spans="1:14" ht="11.25" customHeight="1" x14ac:dyDescent="0.15">
      <c r="A156" s="59" t="s">
        <v>51</v>
      </c>
      <c r="B156" s="113"/>
      <c r="C156" s="46" t="s">
        <v>60</v>
      </c>
      <c r="D156" s="132">
        <f>G156*I156</f>
        <v>0</v>
      </c>
      <c r="E156" s="131">
        <f t="shared" si="23"/>
        <v>0</v>
      </c>
      <c r="F156" s="9"/>
      <c r="G156" s="17"/>
      <c r="I156" s="27">
        <v>3</v>
      </c>
      <c r="J156" s="27">
        <v>5</v>
      </c>
      <c r="K156" s="21"/>
    </row>
    <row r="157" spans="1:14" ht="11.25" customHeight="1" x14ac:dyDescent="0.15">
      <c r="B157" s="113"/>
      <c r="C157" s="43" t="s">
        <v>23</v>
      </c>
      <c r="D157" s="141">
        <f>SUM(D155:D156)</f>
        <v>0</v>
      </c>
      <c r="E157" s="142">
        <f>SUM(E155:E156)</f>
        <v>0</v>
      </c>
      <c r="F157" s="5"/>
      <c r="I157" s="39"/>
      <c r="J157" s="39"/>
      <c r="K157" s="39"/>
    </row>
    <row r="158" spans="1:14" ht="11.25" customHeight="1" x14ac:dyDescent="0.15">
      <c r="B158" s="113"/>
      <c r="C158" s="43"/>
      <c r="D158" s="43"/>
      <c r="E158" s="43"/>
      <c r="F158" s="5"/>
      <c r="I158" s="39"/>
      <c r="J158" s="39"/>
      <c r="K158" s="39"/>
    </row>
    <row r="159" spans="1:14" s="83" customFormat="1" ht="11.25" customHeight="1" x14ac:dyDescent="0.15">
      <c r="A159" s="59"/>
      <c r="B159" s="139" t="s">
        <v>113</v>
      </c>
      <c r="C159" s="45" t="s">
        <v>114</v>
      </c>
      <c r="D159" s="45"/>
      <c r="E159" s="45"/>
      <c r="F159" s="8"/>
      <c r="G159" s="18"/>
      <c r="I159" s="39"/>
      <c r="J159" s="39"/>
      <c r="K159" s="39"/>
      <c r="N159" s="84"/>
    </row>
    <row r="160" spans="1:14" ht="11.25" customHeight="1" x14ac:dyDescent="0.15">
      <c r="A160" s="59" t="s">
        <v>51</v>
      </c>
      <c r="B160" s="113"/>
      <c r="C160" s="46" t="s">
        <v>115</v>
      </c>
      <c r="D160" s="131">
        <f>G160*I160</f>
        <v>0</v>
      </c>
      <c r="E160" s="131">
        <f t="shared" ref="E160:E161" si="24">G160*J160</f>
        <v>0</v>
      </c>
      <c r="F160" s="9"/>
      <c r="G160" s="17"/>
      <c r="I160" s="27">
        <v>3</v>
      </c>
      <c r="J160" s="27">
        <v>5</v>
      </c>
      <c r="K160" s="21"/>
    </row>
    <row r="161" spans="1:11" ht="11.25" customHeight="1" x14ac:dyDescent="0.15">
      <c r="A161" s="59" t="s">
        <v>51</v>
      </c>
      <c r="B161" s="113"/>
      <c r="C161" s="46" t="s">
        <v>60</v>
      </c>
      <c r="D161" s="132">
        <f>G161*I161</f>
        <v>0</v>
      </c>
      <c r="E161" s="131">
        <f t="shared" si="24"/>
        <v>0</v>
      </c>
      <c r="F161" s="9"/>
      <c r="G161" s="17"/>
      <c r="I161" s="27">
        <v>3</v>
      </c>
      <c r="J161" s="27">
        <v>5</v>
      </c>
      <c r="K161" s="21"/>
    </row>
    <row r="162" spans="1:11" ht="11.25" customHeight="1" x14ac:dyDescent="0.15">
      <c r="B162" s="113"/>
      <c r="C162" s="43" t="s">
        <v>23</v>
      </c>
      <c r="D162" s="141">
        <f>SUM(D160:D161)</f>
        <v>0</v>
      </c>
      <c r="E162" s="142">
        <f>SUM(E160:E161)</f>
        <v>0</v>
      </c>
      <c r="F162" s="5"/>
      <c r="I162" s="39"/>
      <c r="J162" s="39"/>
      <c r="K162" s="39"/>
    </row>
    <row r="163" spans="1:11" ht="11.25" customHeight="1" x14ac:dyDescent="0.15">
      <c r="B163" s="113"/>
      <c r="C163" s="43"/>
      <c r="D163" s="141"/>
      <c r="E163" s="141"/>
      <c r="F163" s="5"/>
      <c r="I163" s="39"/>
      <c r="J163" s="39"/>
      <c r="K163" s="39"/>
    </row>
    <row r="164" spans="1:11" ht="11.25" customHeight="1" x14ac:dyDescent="0.15">
      <c r="B164" s="139" t="s">
        <v>116</v>
      </c>
      <c r="C164" s="45" t="s">
        <v>117</v>
      </c>
      <c r="D164" s="45"/>
      <c r="E164" s="45"/>
      <c r="F164" s="8"/>
      <c r="I164" s="39"/>
      <c r="J164" s="39"/>
      <c r="K164" s="39"/>
    </row>
    <row r="165" spans="1:11" ht="11.25" customHeight="1" x14ac:dyDescent="0.15">
      <c r="B165" s="113"/>
      <c r="C165" s="36" t="s">
        <v>118</v>
      </c>
      <c r="D165" s="131">
        <f>G165*I165</f>
        <v>0</v>
      </c>
      <c r="E165" s="131">
        <f t="shared" ref="E165:E167" si="25">G165*J165</f>
        <v>0</v>
      </c>
      <c r="F165" s="11"/>
      <c r="G165" s="17"/>
      <c r="I165" s="27">
        <v>3</v>
      </c>
      <c r="J165" s="27">
        <v>5</v>
      </c>
      <c r="K165" s="21"/>
    </row>
    <row r="166" spans="1:11" ht="11.25" customHeight="1" x14ac:dyDescent="0.15">
      <c r="B166" s="113"/>
      <c r="C166" s="36" t="s">
        <v>119</v>
      </c>
      <c r="D166" s="131">
        <f>G166*I166</f>
        <v>0</v>
      </c>
      <c r="E166" s="131">
        <f t="shared" si="25"/>
        <v>0</v>
      </c>
      <c r="F166" s="11"/>
      <c r="G166" s="17"/>
      <c r="I166" s="27">
        <v>3</v>
      </c>
      <c r="J166" s="27">
        <v>5</v>
      </c>
      <c r="K166" s="21"/>
    </row>
    <row r="167" spans="1:11" ht="11.25" customHeight="1" x14ac:dyDescent="0.15">
      <c r="B167" s="113"/>
      <c r="C167" s="36" t="s">
        <v>52</v>
      </c>
      <c r="D167" s="132">
        <f>G167*I167</f>
        <v>0</v>
      </c>
      <c r="E167" s="131">
        <f t="shared" si="25"/>
        <v>0</v>
      </c>
      <c r="F167" s="11"/>
      <c r="G167" s="17"/>
      <c r="I167" s="27">
        <v>3</v>
      </c>
      <c r="J167" s="27">
        <v>5</v>
      </c>
      <c r="K167" s="21"/>
    </row>
    <row r="168" spans="1:11" ht="11.25" customHeight="1" x14ac:dyDescent="0.15">
      <c r="B168" s="113"/>
      <c r="C168" s="43" t="s">
        <v>23</v>
      </c>
      <c r="D168" s="141">
        <f>SUM(D165:D167)</f>
        <v>0</v>
      </c>
      <c r="E168" s="142">
        <f>SUM(E165:E167)</f>
        <v>0</v>
      </c>
      <c r="F168" s="5"/>
      <c r="I168" s="39"/>
      <c r="J168" s="39"/>
      <c r="K168" s="39"/>
    </row>
    <row r="169" spans="1:11" ht="11.25" customHeight="1" x14ac:dyDescent="0.15">
      <c r="B169" s="113"/>
      <c r="C169" s="47"/>
      <c r="D169" s="47"/>
      <c r="E169" s="47"/>
      <c r="F169" s="10"/>
      <c r="I169" s="39"/>
      <c r="J169" s="39"/>
      <c r="K169" s="39"/>
    </row>
    <row r="170" spans="1:11" ht="11.25" customHeight="1" x14ac:dyDescent="0.15">
      <c r="B170" s="143" t="s">
        <v>120</v>
      </c>
      <c r="C170" s="45" t="s">
        <v>121</v>
      </c>
      <c r="D170" s="45"/>
      <c r="E170" s="45"/>
      <c r="F170" s="8"/>
      <c r="I170" s="39"/>
      <c r="J170" s="39"/>
      <c r="K170" s="39"/>
    </row>
    <row r="171" spans="1:11" ht="11.25" customHeight="1" x14ac:dyDescent="0.15">
      <c r="A171" s="59" t="s">
        <v>51</v>
      </c>
      <c r="B171" s="113"/>
      <c r="C171" s="41" t="s">
        <v>122</v>
      </c>
      <c r="D171" s="131">
        <f>G171*I171</f>
        <v>0</v>
      </c>
      <c r="E171" s="131">
        <f t="shared" ref="E171:E172" si="26">G171*J171</f>
        <v>0</v>
      </c>
      <c r="F171" s="11"/>
      <c r="G171" s="17"/>
      <c r="I171" s="27">
        <v>3</v>
      </c>
      <c r="J171" s="27">
        <v>5</v>
      </c>
      <c r="K171" s="21"/>
    </row>
    <row r="172" spans="1:11" ht="11.25" customHeight="1" x14ac:dyDescent="0.15">
      <c r="A172" s="59" t="s">
        <v>51</v>
      </c>
      <c r="B172" s="113"/>
      <c r="C172" s="36" t="s">
        <v>95</v>
      </c>
      <c r="D172" s="131"/>
      <c r="E172" s="131">
        <f t="shared" si="26"/>
        <v>0</v>
      </c>
      <c r="F172" s="11"/>
      <c r="G172" s="17"/>
      <c r="I172" s="27">
        <v>3</v>
      </c>
      <c r="J172" s="27">
        <v>5</v>
      </c>
      <c r="K172" s="21"/>
    </row>
    <row r="173" spans="1:11" ht="11.25" customHeight="1" x14ac:dyDescent="0.15">
      <c r="B173" s="113"/>
      <c r="C173" s="43" t="s">
        <v>23</v>
      </c>
      <c r="D173" s="142">
        <f>SUM(D171:D172)</f>
        <v>0</v>
      </c>
      <c r="E173" s="142">
        <f>SUM(E171:E172)</f>
        <v>0</v>
      </c>
      <c r="F173" s="5"/>
      <c r="I173" s="39"/>
      <c r="J173" s="39"/>
      <c r="K173" s="39"/>
    </row>
    <row r="174" spans="1:11" ht="11.25" customHeight="1" x14ac:dyDescent="0.15">
      <c r="B174" s="113"/>
      <c r="C174" s="44"/>
      <c r="D174" s="44"/>
      <c r="E174" s="44"/>
      <c r="F174" s="6"/>
      <c r="I174" s="39"/>
      <c r="J174" s="39"/>
      <c r="K174" s="39"/>
    </row>
    <row r="175" spans="1:11" ht="11.25" customHeight="1" x14ac:dyDescent="0.15">
      <c r="B175" s="143" t="s">
        <v>123</v>
      </c>
      <c r="C175" s="45" t="s">
        <v>124</v>
      </c>
      <c r="D175" s="45"/>
      <c r="E175" s="45"/>
      <c r="F175" s="8"/>
      <c r="I175" s="39"/>
      <c r="J175" s="39"/>
      <c r="K175" s="39"/>
    </row>
    <row r="176" spans="1:11" ht="11.25" customHeight="1" x14ac:dyDescent="0.15">
      <c r="B176" s="113"/>
      <c r="C176" s="20" t="s">
        <v>125</v>
      </c>
      <c r="D176" s="131">
        <f>G176*I176</f>
        <v>0</v>
      </c>
      <c r="E176" s="131">
        <f t="shared" ref="E176:E180" si="27">G176*J176</f>
        <v>0</v>
      </c>
      <c r="G176" s="16"/>
      <c r="I176" s="27">
        <v>3</v>
      </c>
      <c r="J176" s="27">
        <v>6</v>
      </c>
      <c r="K176" s="21"/>
    </row>
    <row r="177" spans="2:11" ht="11.25" customHeight="1" x14ac:dyDescent="0.15">
      <c r="B177" s="113"/>
      <c r="C177" s="154" t="s">
        <v>165</v>
      </c>
      <c r="D177" s="131">
        <f>G177*I177</f>
        <v>0</v>
      </c>
      <c r="E177" s="131">
        <f t="shared" si="27"/>
        <v>0</v>
      </c>
      <c r="G177" s="17"/>
      <c r="H177" s="85"/>
      <c r="I177" s="27">
        <v>3</v>
      </c>
      <c r="J177" s="27">
        <v>5</v>
      </c>
      <c r="K177" s="21"/>
    </row>
    <row r="178" spans="2:11" ht="24" customHeight="1" x14ac:dyDescent="0.15">
      <c r="B178" s="113"/>
      <c r="C178" s="155" t="s">
        <v>166</v>
      </c>
      <c r="D178" s="131">
        <f>G178*I178</f>
        <v>0</v>
      </c>
      <c r="E178" s="131">
        <f t="shared" si="27"/>
        <v>0</v>
      </c>
      <c r="G178" s="17"/>
      <c r="H178" s="85"/>
      <c r="I178" s="27">
        <v>3</v>
      </c>
      <c r="J178" s="27">
        <v>5</v>
      </c>
      <c r="K178" s="21"/>
    </row>
    <row r="179" spans="2:11" x14ac:dyDescent="0.15">
      <c r="B179" s="113"/>
      <c r="C179" s="49" t="s">
        <v>126</v>
      </c>
      <c r="D179" s="131">
        <f>G179*I179</f>
        <v>0</v>
      </c>
      <c r="E179" s="131">
        <f t="shared" si="27"/>
        <v>0</v>
      </c>
      <c r="F179" s="86"/>
      <c r="G179" s="17"/>
      <c r="H179" s="85"/>
      <c r="I179" s="27">
        <v>3</v>
      </c>
      <c r="J179" s="27">
        <v>5</v>
      </c>
      <c r="K179" s="21"/>
    </row>
    <row r="180" spans="2:11" ht="11.25" customHeight="1" x14ac:dyDescent="0.15">
      <c r="B180" s="113"/>
      <c r="C180" s="41" t="s">
        <v>127</v>
      </c>
      <c r="D180" s="131">
        <f>G180*I180</f>
        <v>0</v>
      </c>
      <c r="E180" s="131">
        <f t="shared" si="27"/>
        <v>0</v>
      </c>
      <c r="F180" s="12"/>
      <c r="G180" s="17"/>
      <c r="I180" s="27">
        <v>3</v>
      </c>
      <c r="J180" s="27">
        <v>5</v>
      </c>
      <c r="K180" s="21"/>
    </row>
    <row r="181" spans="2:11" ht="11.25" customHeight="1" x14ac:dyDescent="0.15">
      <c r="B181" s="113"/>
      <c r="C181" s="43" t="s">
        <v>23</v>
      </c>
      <c r="D181" s="142">
        <f>SUM(D176:D180)</f>
        <v>0</v>
      </c>
      <c r="E181" s="142">
        <f>SUM(E176:E180)</f>
        <v>0</v>
      </c>
      <c r="F181" s="5"/>
      <c r="H181" s="85"/>
      <c r="I181" s="39"/>
      <c r="J181" s="39"/>
      <c r="K181" s="39"/>
    </row>
    <row r="182" spans="2:11" ht="11.25" customHeight="1" x14ac:dyDescent="0.15">
      <c r="B182" s="113"/>
      <c r="C182" s="47"/>
      <c r="D182" s="47"/>
      <c r="E182" s="47"/>
      <c r="F182" s="10"/>
      <c r="H182" s="85"/>
      <c r="I182" s="39"/>
      <c r="J182" s="39"/>
      <c r="K182" s="39"/>
    </row>
    <row r="183" spans="2:11" ht="11.25" customHeight="1" x14ac:dyDescent="0.15">
      <c r="B183" s="113"/>
      <c r="C183" s="50" t="s">
        <v>128</v>
      </c>
      <c r="D183" s="145">
        <f>SUM(D181,D168,D162,D157,D152,D147,D142,D137,D130,D125,D114,D108,D102, D173, D70,D97,D92,D87,D81,D119,D75)</f>
        <v>0</v>
      </c>
      <c r="E183" s="145">
        <f>SUM(E70,E75,E81,E87,E92,E97,E102,E108,E114,E119,E125,E130,E137,E142,E147,E152,E157,E162,E168,E173,E181)</f>
        <v>0</v>
      </c>
      <c r="F183" s="4"/>
      <c r="G183" s="63"/>
      <c r="H183" s="85"/>
      <c r="I183" s="39"/>
      <c r="J183" s="39"/>
      <c r="K183" s="39"/>
    </row>
    <row r="184" spans="2:11" ht="11.25" customHeight="1" x14ac:dyDescent="0.15">
      <c r="B184" s="113"/>
      <c r="C184" s="101"/>
      <c r="D184" s="146"/>
      <c r="E184" s="146"/>
      <c r="F184" s="4"/>
      <c r="G184" s="63"/>
      <c r="H184" s="85"/>
      <c r="I184" s="39"/>
      <c r="J184" s="39"/>
      <c r="K184" s="39"/>
    </row>
    <row r="185" spans="2:11" ht="11.25" customHeight="1" x14ac:dyDescent="0.15">
      <c r="B185" s="113"/>
      <c r="C185" s="101"/>
      <c r="D185" s="146"/>
      <c r="E185" s="146"/>
      <c r="F185" s="4"/>
      <c r="G185" s="63"/>
      <c r="H185" s="85"/>
      <c r="I185" s="39"/>
      <c r="J185" s="39"/>
      <c r="K185" s="39"/>
    </row>
    <row r="186" spans="2:11" ht="11.25" customHeight="1" x14ac:dyDescent="0.15">
      <c r="B186" s="113"/>
      <c r="C186" s="43" t="s">
        <v>1</v>
      </c>
      <c r="D186" s="162"/>
      <c r="E186" s="162"/>
      <c r="F186" s="5"/>
      <c r="G186" s="63"/>
      <c r="H186" s="85"/>
      <c r="I186" s="39"/>
      <c r="J186" s="39"/>
      <c r="K186" s="39"/>
    </row>
    <row r="187" spans="2:11" ht="45" x14ac:dyDescent="0.15">
      <c r="B187" s="137">
        <v>4</v>
      </c>
      <c r="C187" s="51" t="s">
        <v>138</v>
      </c>
      <c r="D187" s="147" t="s">
        <v>153</v>
      </c>
      <c r="E187" s="109" t="s">
        <v>4</v>
      </c>
      <c r="F187" s="148"/>
      <c r="G187" s="110" t="s">
        <v>5</v>
      </c>
      <c r="H187" s="85"/>
      <c r="I187" s="102"/>
      <c r="J187" s="102"/>
      <c r="K187" s="39"/>
    </row>
    <row r="188" spans="2:11" ht="11.25" customHeight="1" x14ac:dyDescent="0.15">
      <c r="B188" s="113"/>
      <c r="C188" s="52" t="s">
        <v>140</v>
      </c>
      <c r="D188" s="149"/>
      <c r="E188" s="107">
        <v>120000</v>
      </c>
      <c r="F188" s="43"/>
      <c r="G188" s="53">
        <v>200000</v>
      </c>
      <c r="H188" s="85"/>
      <c r="I188" s="103"/>
      <c r="J188" s="103"/>
      <c r="K188" s="39"/>
    </row>
    <row r="189" spans="2:11" ht="11.25" customHeight="1" x14ac:dyDescent="0.15">
      <c r="B189" s="113"/>
      <c r="C189" s="52" t="s">
        <v>141</v>
      </c>
      <c r="D189" s="149"/>
      <c r="E189" s="107">
        <v>75000</v>
      </c>
      <c r="F189" s="43"/>
      <c r="G189" s="53">
        <v>130000</v>
      </c>
      <c r="H189" s="85"/>
      <c r="I189" s="103"/>
      <c r="J189" s="103"/>
      <c r="K189" s="39"/>
    </row>
    <row r="190" spans="2:11" ht="11.25" customHeight="1" x14ac:dyDescent="0.15">
      <c r="B190" s="113"/>
      <c r="C190" s="52" t="s">
        <v>142</v>
      </c>
      <c r="D190" s="149"/>
      <c r="E190" s="107">
        <v>80000</v>
      </c>
      <c r="F190" s="43"/>
      <c r="G190" s="53">
        <v>80000</v>
      </c>
      <c r="H190" s="85"/>
      <c r="I190" s="103"/>
      <c r="J190" s="103"/>
      <c r="K190" s="39"/>
    </row>
    <row r="191" spans="2:11" ht="11.25" customHeight="1" x14ac:dyDescent="0.15">
      <c r="B191" s="113"/>
      <c r="C191" s="52" t="s">
        <v>161</v>
      </c>
      <c r="D191" s="149"/>
      <c r="E191" s="107">
        <v>75000</v>
      </c>
      <c r="F191" s="43"/>
      <c r="G191" s="53">
        <v>125000</v>
      </c>
      <c r="H191" s="85"/>
      <c r="I191" s="103"/>
      <c r="J191" s="103"/>
      <c r="K191" s="39"/>
    </row>
    <row r="192" spans="2:11" ht="12" customHeight="1" x14ac:dyDescent="0.15">
      <c r="B192" s="113"/>
      <c r="C192" s="52" t="s">
        <v>150</v>
      </c>
      <c r="D192" s="106">
        <v>0</v>
      </c>
      <c r="E192" s="107">
        <f>1557000+(D192*1557000)</f>
        <v>1557000</v>
      </c>
      <c r="F192" s="43"/>
      <c r="G192" s="53">
        <f>2070000+(D192*2070000)</f>
        <v>2070000</v>
      </c>
      <c r="H192" s="85"/>
      <c r="I192" s="103"/>
      <c r="J192" s="103"/>
      <c r="K192" s="39"/>
    </row>
    <row r="193" spans="2:11" ht="12" customHeight="1" x14ac:dyDescent="0.15">
      <c r="B193" s="113"/>
      <c r="C193" s="52" t="s">
        <v>151</v>
      </c>
      <c r="D193" s="106">
        <v>0</v>
      </c>
      <c r="E193" s="107">
        <f>900000+(D193*900000)</f>
        <v>900000</v>
      </c>
      <c r="F193" s="43"/>
      <c r="G193" s="53">
        <f>1600000+(D193*1600000)</f>
        <v>1600000</v>
      </c>
      <c r="H193" s="85"/>
      <c r="I193" s="103"/>
      <c r="J193" s="103"/>
      <c r="K193" s="39"/>
    </row>
    <row r="194" spans="2:11" ht="11.25" customHeight="1" x14ac:dyDescent="0.15">
      <c r="B194" s="113"/>
      <c r="C194" s="52" t="s">
        <v>152</v>
      </c>
      <c r="D194" s="149"/>
      <c r="E194" s="107">
        <v>240000</v>
      </c>
      <c r="F194" s="5"/>
      <c r="G194" s="53">
        <v>340000</v>
      </c>
      <c r="H194" s="85"/>
      <c r="I194" s="103"/>
      <c r="J194" s="103"/>
      <c r="K194" s="39"/>
    </row>
    <row r="195" spans="2:11" ht="11.25" customHeight="1" x14ac:dyDescent="0.15">
      <c r="B195" s="113"/>
      <c r="C195" s="52"/>
      <c r="D195" s="149"/>
      <c r="E195" s="39"/>
      <c r="F195" s="5"/>
      <c r="G195" s="39"/>
      <c r="H195" s="85"/>
      <c r="I195" s="105"/>
      <c r="J195" s="105"/>
      <c r="K195" s="39"/>
    </row>
    <row r="196" spans="2:11" ht="11.25" customHeight="1" x14ac:dyDescent="0.15">
      <c r="B196" s="113"/>
      <c r="C196" s="50" t="s">
        <v>129</v>
      </c>
      <c r="D196" s="150"/>
      <c r="E196" s="108">
        <f>SUM(E188:E194)</f>
        <v>3047000</v>
      </c>
      <c r="F196" s="9"/>
      <c r="G196" s="54">
        <f>SUM(G188:G194)</f>
        <v>4545000</v>
      </c>
      <c r="H196" s="85"/>
      <c r="I196" s="104"/>
      <c r="J196" s="104"/>
      <c r="K196" s="39"/>
    </row>
    <row r="197" spans="2:11" ht="11.25" customHeight="1" x14ac:dyDescent="0.15">
      <c r="B197" s="113"/>
      <c r="C197" s="46"/>
      <c r="D197" s="46"/>
      <c r="E197" s="46"/>
      <c r="F197" s="9"/>
      <c r="G197" s="114"/>
      <c r="H197" s="85"/>
      <c r="I197" s="39"/>
      <c r="J197" s="39"/>
      <c r="K197" s="39"/>
    </row>
    <row r="198" spans="2:11" ht="19.5" x14ac:dyDescent="0.15">
      <c r="B198" s="137">
        <v>5</v>
      </c>
      <c r="C198" s="51" t="s">
        <v>130</v>
      </c>
      <c r="D198" s="55"/>
      <c r="E198" s="55"/>
      <c r="F198" s="15"/>
      <c r="G198" s="161" t="s">
        <v>145</v>
      </c>
      <c r="I198" s="157" t="s">
        <v>144</v>
      </c>
      <c r="J198" s="157"/>
      <c r="K198" s="39"/>
    </row>
    <row r="199" spans="2:11" ht="33.75" x14ac:dyDescent="0.15">
      <c r="B199" s="113"/>
      <c r="C199" s="100" t="s">
        <v>131</v>
      </c>
      <c r="D199" s="151" t="s">
        <v>132</v>
      </c>
      <c r="E199" s="151" t="s">
        <v>133</v>
      </c>
      <c r="F199" s="87"/>
      <c r="G199" s="161"/>
      <c r="I199" s="56" t="s">
        <v>4</v>
      </c>
      <c r="J199" s="56" t="s">
        <v>5</v>
      </c>
      <c r="K199" s="39"/>
    </row>
    <row r="200" spans="2:11" x14ac:dyDescent="0.15">
      <c r="B200" s="113"/>
      <c r="C200" s="112" t="s">
        <v>157</v>
      </c>
      <c r="D200" s="152">
        <f t="shared" ref="D200:D204" si="28">G200*I200</f>
        <v>0</v>
      </c>
      <c r="E200" s="152">
        <f t="shared" ref="E200:E204" si="29">G200*J200</f>
        <v>0</v>
      </c>
      <c r="F200" s="88"/>
      <c r="G200" s="111"/>
      <c r="I200" s="57">
        <v>800</v>
      </c>
      <c r="J200" s="57">
        <v>1400</v>
      </c>
      <c r="K200" s="39"/>
    </row>
    <row r="201" spans="2:11" x14ac:dyDescent="0.15">
      <c r="B201" s="113"/>
      <c r="C201" s="112" t="s">
        <v>154</v>
      </c>
      <c r="D201" s="152">
        <f t="shared" si="28"/>
        <v>0</v>
      </c>
      <c r="E201" s="152">
        <f t="shared" si="29"/>
        <v>0</v>
      </c>
      <c r="F201" s="88"/>
      <c r="G201" s="111"/>
      <c r="I201" s="57">
        <v>700</v>
      </c>
      <c r="J201" s="57">
        <v>1300</v>
      </c>
      <c r="K201" s="39"/>
    </row>
    <row r="202" spans="2:11" x14ac:dyDescent="0.15">
      <c r="B202" s="113"/>
      <c r="C202" s="112" t="s">
        <v>158</v>
      </c>
      <c r="D202" s="152">
        <f t="shared" si="28"/>
        <v>0</v>
      </c>
      <c r="E202" s="152">
        <f t="shared" si="29"/>
        <v>0</v>
      </c>
      <c r="F202" s="88"/>
      <c r="G202" s="111"/>
      <c r="I202" s="57">
        <v>3000</v>
      </c>
      <c r="J202" s="57">
        <v>4500</v>
      </c>
      <c r="K202" s="39"/>
    </row>
    <row r="203" spans="2:11" x14ac:dyDescent="0.15">
      <c r="B203" s="113"/>
      <c r="C203" s="112" t="s">
        <v>159</v>
      </c>
      <c r="D203" s="152">
        <f t="shared" si="28"/>
        <v>0</v>
      </c>
      <c r="E203" s="152">
        <f t="shared" si="29"/>
        <v>0</v>
      </c>
      <c r="F203" s="88"/>
      <c r="G203" s="111"/>
      <c r="I203" s="57">
        <v>3000</v>
      </c>
      <c r="J203" s="57">
        <v>4500</v>
      </c>
      <c r="K203" s="39"/>
    </row>
    <row r="204" spans="2:11" x14ac:dyDescent="0.15">
      <c r="B204" s="113"/>
      <c r="C204" s="112" t="s">
        <v>160</v>
      </c>
      <c r="D204" s="152">
        <f t="shared" si="28"/>
        <v>0</v>
      </c>
      <c r="E204" s="152">
        <f t="shared" si="29"/>
        <v>0</v>
      </c>
      <c r="F204" s="88"/>
      <c r="G204" s="111"/>
      <c r="I204" s="57">
        <v>2000</v>
      </c>
      <c r="J204" s="57">
        <v>3000</v>
      </c>
      <c r="K204" s="39"/>
    </row>
    <row r="205" spans="2:11" x14ac:dyDescent="0.15">
      <c r="B205" s="113"/>
      <c r="C205" s="20"/>
      <c r="D205" s="20"/>
      <c r="E205" s="20"/>
      <c r="I205" s="39"/>
      <c r="J205" s="39"/>
      <c r="K205" s="39"/>
    </row>
    <row r="206" spans="2:11" x14ac:dyDescent="0.15">
      <c r="B206" s="113"/>
      <c r="C206" s="50" t="s">
        <v>134</v>
      </c>
      <c r="D206" s="153">
        <f>SUM(D200:D204)</f>
        <v>0</v>
      </c>
      <c r="E206" s="153">
        <f>SUM(E200:E204)</f>
        <v>0</v>
      </c>
      <c r="I206" s="39"/>
      <c r="J206" s="39"/>
      <c r="K206" s="39"/>
    </row>
    <row r="207" spans="2:11" x14ac:dyDescent="0.15">
      <c r="B207" s="113"/>
      <c r="C207" s="42"/>
      <c r="D207" s="89"/>
      <c r="E207" s="89"/>
      <c r="I207" s="39"/>
      <c r="J207" s="39"/>
      <c r="K207" s="39"/>
    </row>
    <row r="208" spans="2:11" ht="12" thickBot="1" x14ac:dyDescent="0.2">
      <c r="B208" s="113"/>
      <c r="C208" s="20"/>
      <c r="D208" s="90"/>
      <c r="E208" s="20"/>
      <c r="I208" s="39"/>
      <c r="J208" s="39"/>
      <c r="K208" s="39"/>
    </row>
    <row r="209" spans="1:11" ht="19.5" x14ac:dyDescent="0.25">
      <c r="A209" s="59" t="s">
        <v>135</v>
      </c>
      <c r="B209" s="113"/>
      <c r="C209" s="58" t="s">
        <v>155</v>
      </c>
      <c r="D209" s="91">
        <f>SUM(D48,D63,D183,E196,D206)</f>
        <v>3047000</v>
      </c>
      <c r="E209" s="92"/>
      <c r="F209" s="72"/>
      <c r="G209" s="63"/>
      <c r="I209" s="39"/>
      <c r="J209" s="39"/>
      <c r="K209" s="39" t="s">
        <v>162</v>
      </c>
    </row>
    <row r="210" spans="1:11" ht="19.5" x14ac:dyDescent="0.25">
      <c r="B210" s="113"/>
      <c r="C210" s="58" t="s">
        <v>156</v>
      </c>
      <c r="D210" s="20"/>
      <c r="E210" s="91">
        <f>SUM(E48,E63,E183,G196,E206)</f>
        <v>4545000</v>
      </c>
    </row>
    <row r="211" spans="1:11" x14ac:dyDescent="0.15">
      <c r="B211" s="113"/>
      <c r="C211" s="20"/>
      <c r="D211" s="20"/>
      <c r="E211" s="20"/>
    </row>
    <row r="212" spans="1:11" ht="19.5" x14ac:dyDescent="0.25">
      <c r="B212" s="113"/>
      <c r="C212" s="58" t="s">
        <v>136</v>
      </c>
      <c r="D212" s="93">
        <f>D209+E210</f>
        <v>7592000</v>
      </c>
      <c r="E212" s="93"/>
    </row>
    <row r="213" spans="1:11" x14ac:dyDescent="0.15">
      <c r="B213" s="113"/>
      <c r="C213" s="20"/>
      <c r="D213" s="20"/>
      <c r="E213" s="20"/>
    </row>
  </sheetData>
  <sheetProtection algorithmName="SHA-512" hashValue="0v4gAyu4nUVDL0ZpIrQHgoZOq4aPT74+NaJ1OlsgRPuqiTlksWkn/rYgDGm7/9OWZ5/oQFxNneSXHL6bl11UQw==" saltValue="A44Tj54ALtaG2rtHKeDjaw==" spinCount="100000" sheet="1" selectLockedCells="1"/>
  <mergeCells count="2">
    <mergeCell ref="C8:G8"/>
    <mergeCell ref="I198:J198"/>
  </mergeCells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8328050-003e-440c-9366-0bb500d84bb6">SW00-31750852-12162</_dlc_DocId>
    <_dlc_DocIdUrl xmlns="18328050-003e-440c-9366-0bb500d84bb6">
      <Url>https://samenwerken.rws.nl/sites/vpr0000648/_layouts/15/DocIdRedir.aspx?ID=SW00-31750852-12162</Url>
      <Description>SW00-31750852-12162</Description>
    </_dlc_DocIdUrl>
    <Document_x0020_locatie xmlns="5b1d9f6a-0455-4590-9b01-7fb2be3a851f">WP 8 - Projectmanagement en -beheersing</Document_x0020_locatie>
    <Werkpakket xmlns="18328050-003e-440c-9366-0bb500d84bb6">
      <Value>WP 8 - Projectmanagement en -beheersing</Value>
    </Werkpakket>
    <Eigenaar_x0020_document xmlns="5b1d9f6a-0455-4590-9b01-7fb2be3a851f">
      <UserInfo>
        <DisplayName/>
        <AccountId xsi:nil="true"/>
        <AccountType/>
      </UserInfo>
    </Eigenaar_x0020_document>
    <Einde_x0020_looptijd xmlns="5b1d9f6a-0455-4590-9b01-7fb2be3a851f" xsi:nil="true"/>
    <MIVSP_x0020_2_x002e_0 xmlns="5b1d9f6a-0455-4590-9b01-7fb2be3a851f">false</MIVSP_x0020_2_x002e_0>
    <Locatie_x0020_in_x0020_windgebied xmlns="18328050-003e-440c-9366-0bb500d84bb6">
      <Value>---</Value>
    </Locatie_x0020_in_x0020_windgebied>
    <RWS_x0020_Classificatie xmlns="18328050-003e-440c-9366-0bb500d84bb6">RWS bedrijfsvertrouwelijk</RWS_x0020_Classificatie>
    <CM_x0020_Zaaknummer xmlns="18328050-003e-440c-9366-0bb500d84bb6">---</CM_x0020_Zaaknummer>
    <Archief xmlns="18328050-003e-440c-9366-0bb500d84bb6">false</Archief>
    <CM_x0020_Aanbesteding xmlns="18328050-003e-440c-9366-0bb500d84bb6">---</CM_x0020_Aanbesteding>
    <Sensorgroep xmlns="18328050-003e-440c-9366-0bb500d84bb6">---</Sensorgroep>
    <CM xmlns="18328050-003e-440c-9366-0bb500d84bb6">---</CM>
    <CM_x0020_financiële_x0020_documentatie xmlns="18328050-003e-440c-9366-0bb500d84bb6">---</CM_x0020_financiële_x0020_documentatie>
    <CM_x0020_overleggen xmlns="18328050-003e-440c-9366-0bb500d84bb6">---</CM_x0020_overleggen>
    <CM_x0020_Voortgangsrapportage xmlns="18328050-003e-440c-9366-0bb500d84bb6">---</CM_x0020_Voortgangsrapportage>
    <Organisatie_x002f_Stakeholder xmlns="18328050-003e-440c-9366-0bb500d84bb6">---</Organisatie_x002f_Stakeholder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M - Contract Management" ma:contentTypeID="0x0101004D21C22E44ED014BAF4C2283A87F8ECD0037506CBA95F62A4786A30C81C42E8545" ma:contentTypeVersion="9" ma:contentTypeDescription="" ma:contentTypeScope="" ma:versionID="1bfef4c6859f36b7beaa89b595c09fae">
  <xsd:schema xmlns:xsd="http://www.w3.org/2001/XMLSchema" xmlns:xs="http://www.w3.org/2001/XMLSchema" xmlns:p="http://schemas.microsoft.com/office/2006/metadata/properties" xmlns:ns2="18328050-003e-440c-9366-0bb500d84bb6" xmlns:ns3="5b1d9f6a-0455-4590-9b01-7fb2be3a851f" targetNamespace="http://schemas.microsoft.com/office/2006/metadata/properties" ma:root="true" ma:fieldsID="a368d756f163f691e95098a393074161" ns2:_="" ns3:_="">
    <xsd:import namespace="18328050-003e-440c-9366-0bb500d84bb6"/>
    <xsd:import namespace="5b1d9f6a-0455-4590-9b01-7fb2be3a85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M" minOccurs="0"/>
                <xsd:element ref="ns2:CM_x0020_Aanbesteding" minOccurs="0"/>
                <xsd:element ref="ns2:CM_x0020_financiële_x0020_documentatie" minOccurs="0"/>
                <xsd:element ref="ns2:CM_x0020_overleggen" minOccurs="0"/>
                <xsd:element ref="ns2:CM_x0020_Voortgangsrapportage" minOccurs="0"/>
                <xsd:element ref="ns2:CM_x0020_Zaaknummer" minOccurs="0"/>
                <xsd:element ref="ns2:Sensorgroep" minOccurs="0"/>
                <xsd:element ref="ns2:Werkpakket" minOccurs="0"/>
                <xsd:element ref="ns2:Locatie_x0020_in_x0020_windgebied" minOccurs="0"/>
                <xsd:element ref="ns2:Organisatie_x002f_Stakeholder" minOccurs="0"/>
                <xsd:element ref="ns2:RWS_x0020_Classificatie" minOccurs="0"/>
                <xsd:element ref="ns2:Archief" minOccurs="0"/>
                <xsd:element ref="ns3:MIVSP_x0020_2_x002e_0" minOccurs="0"/>
                <xsd:element ref="ns3:Document_x0020_locatie" minOccurs="0"/>
                <xsd:element ref="ns3:Einde_x0020_looptijd" minOccurs="0"/>
                <xsd:element ref="ns3:Eigenaar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28050-003e-440c-9366-0bb500d84b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CM" ma:index="11" nillable="true" ma:displayName="CM" ma:default="---" ma:format="Dropdown" ma:internalName="CM">
      <xsd:simpleType>
        <xsd:restriction base="dms:Choice">
          <xsd:enumeration value="---"/>
          <xsd:enumeration value="Aanbestedings docs"/>
          <xsd:enumeration value="Inkoopdocs"/>
          <xsd:enumeration value="Inschrijving"/>
          <xsd:enumeration value="Leveranciers plannen"/>
          <xsd:enumeration value="Opdrachtbon"/>
          <xsd:enumeration value="Overeenkomst"/>
          <xsd:enumeration value="SCB"/>
          <xsd:enumeration value="VTW"/>
        </xsd:restriction>
      </xsd:simpleType>
    </xsd:element>
    <xsd:element name="CM_x0020_Aanbesteding" ma:index="12" nillable="true" ma:displayName="CM Aanbesteding" ma:default="---" ma:format="Dropdown" ma:internalName="CM_x0020_Aanbesteding">
      <xsd:simpleType>
        <xsd:restriction base="dms:Choice">
          <xsd:enumeration value="---"/>
          <xsd:enumeration value="Gunning criteria"/>
          <xsd:enumeration value="Inkoopplan"/>
          <xsd:enumeration value="Inschrijving"/>
          <xsd:enumeration value="Kick off"/>
          <xsd:enumeration value="Nota van toelichting"/>
          <xsd:enumeration value="VSA"/>
          <xsd:enumeration value="VSB"/>
          <xsd:enumeration value="VSE"/>
          <xsd:enumeration value="VSP"/>
        </xsd:restriction>
      </xsd:simpleType>
    </xsd:element>
    <xsd:element name="CM_x0020_financiële_x0020_documentatie" ma:index="13" nillable="true" ma:displayName="CM Financiële documentatie" ma:default="---" ma:format="Dropdown" ma:internalName="CM_x0020_financi_x00eb_le_x0020_documentatie">
      <xsd:simpleType>
        <xsd:restriction base="dms:Choice">
          <xsd:enumeration value="---"/>
          <xsd:enumeration value="ATB"/>
          <xsd:enumeration value="Factuur"/>
          <xsd:enumeration value="Nacalculatie"/>
          <xsd:enumeration value="Offerte"/>
          <xsd:enumeration value="Ontledingsstaat"/>
          <xsd:enumeration value="PV"/>
          <xsd:enumeration value="Raming"/>
        </xsd:restriction>
      </xsd:simpleType>
    </xsd:element>
    <xsd:element name="CM_x0020_overleggen" ma:index="14" nillable="true" ma:displayName="CM Overleggen" ma:default="---" ma:format="Dropdown" ma:internalName="CM_x0020_overleggen">
      <xsd:simpleType>
        <xsd:restriction base="dms:Choice">
          <xsd:enumeration value="---"/>
          <xsd:enumeration value="Actielijst"/>
          <xsd:enumeration value="Agenda"/>
          <xsd:enumeration value="Besluiten"/>
          <xsd:enumeration value="Verslagen"/>
        </xsd:restriction>
      </xsd:simpleType>
    </xsd:element>
    <xsd:element name="CM_x0020_Voortgangsrapportage" ma:index="15" nillable="true" ma:displayName="CM Voortgangsrapportage" ma:default="---" ma:format="Dropdown" ma:internalName="CM_x0020_Voortgangsrapportage">
      <xsd:simpleType>
        <xsd:restriction base="dms:Choice">
          <xsd:enumeration value="---"/>
          <xsd:enumeration value="Afwijkingenregister"/>
          <xsd:enumeration value="Change register"/>
          <xsd:enumeration value="Leveringsregister"/>
          <xsd:enumeration value="Planning"/>
          <xsd:enumeration value="Voortgangsrapportage"/>
          <xsd:enumeration value="Risicoregister"/>
          <xsd:enumeration value="VTW register"/>
        </xsd:restriction>
      </xsd:simpleType>
    </xsd:element>
    <xsd:element name="CM_x0020_Zaaknummer" ma:index="16" nillable="true" ma:displayName="CM zaaknummer" ma:default="---" ma:format="Dropdown" ma:internalName="CM_x0020_Zaaknummer">
      <xsd:simpleType>
        <xsd:restriction base="dms:Choice">
          <xsd:enumeration value="---"/>
          <xsd:enumeration value="310502480045"/>
          <xsd:enumeration value="31122403"/>
          <xsd:enumeration value="31134944"/>
          <xsd:enumeration value="31135105"/>
          <xsd:enumeration value="311351050001"/>
          <xsd:enumeration value="311351050002"/>
          <xsd:enumeration value="31135137"/>
          <xsd:enumeration value="311351370001"/>
          <xsd:enumeration value="311351370002"/>
          <xsd:enumeration value="311351370003"/>
          <xsd:enumeration value="311351370004"/>
          <xsd:enumeration value="311351370005"/>
          <xsd:enumeration value="311351370007"/>
          <xsd:enumeration value="31136048"/>
          <xsd:enumeration value="311392015"/>
          <xsd:enumeration value="31153671"/>
          <xsd:enumeration value="31153707"/>
          <xsd:enumeration value="311537070001"/>
          <xsd:enumeration value="31155688"/>
          <xsd:enumeration value="311562750001"/>
          <xsd:enumeration value="31157661"/>
          <xsd:enumeration value="31158656"/>
          <xsd:enumeration value="31160127"/>
          <xsd:enumeration value="31161119"/>
          <xsd:enumeration value="31163265"/>
          <xsd:enumeration value="31167234"/>
          <xsd:enumeration value="31167240"/>
          <xsd:enumeration value="31167267"/>
          <xsd:enumeration value="31167284"/>
          <xsd:enumeration value="31173321"/>
        </xsd:restriction>
      </xsd:simpleType>
    </xsd:element>
    <xsd:element name="Sensorgroep" ma:index="17" nillable="true" ma:displayName="Sensorgroep" ma:default="---" ma:format="Dropdown" ma:internalName="Sensorgroep">
      <xsd:simpleType>
        <xsd:restriction base="dms:Choice">
          <xsd:enumeration value="---"/>
          <xsd:enumeration value="Nautische sensoren"/>
          <xsd:enumeration value="Ecologische sensoren"/>
          <xsd:enumeration value="Hydro/Meteo sensoren"/>
          <xsd:enumeration value="Overige sensoren"/>
          <xsd:enumeration value="Infra"/>
        </xsd:restriction>
      </xsd:simpleType>
    </xsd:element>
    <xsd:element name="Werkpakket" ma:index="18" nillable="true" ma:displayName="Werkpakket" ma:default="---" ma:internalName="Werkpakk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---"/>
                    <xsd:enumeration value="WP 1 - Nautische sensoren"/>
                    <xsd:enumeration value="WP 2 - Ecologische sensoren"/>
                    <xsd:enumeration value="WP 3 - Hydro en Meteo sensoren"/>
                    <xsd:enumeration value="WP 4 - Infrastructure"/>
                    <xsd:enumeration value="WP 5 - OEC en werf"/>
                    <xsd:enumeration value="WP 6 - Algemeen"/>
                    <xsd:enumeration value="WP 7 - Beheer"/>
                    <xsd:enumeration value="WP 8 - Projectmanagement en -beheersing"/>
                    <xsd:enumeration value="WP 9 - Security Monitoring en Maintenance"/>
                    <xsd:enumeration value="WPA - Archief Robert"/>
                  </xsd:restriction>
                </xsd:simpleType>
              </xsd:element>
            </xsd:sequence>
          </xsd:extension>
        </xsd:complexContent>
      </xsd:complexType>
    </xsd:element>
    <xsd:element name="Locatie_x0020_in_x0020_windgebied" ma:index="19" nillable="true" ma:displayName="Locatie in windgebied" ma:default="---" ma:internalName="Locatie_x0020_in_x0020_windgebi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---"/>
                    <xsd:enumeration value="Algemeen"/>
                    <xsd:enumeration value="BSA"/>
                    <xsd:enumeration value="BSB"/>
                    <xsd:enumeration value="BSA-WTG"/>
                    <xsd:enumeration value="BSA-landstation"/>
                    <xsd:enumeration value="HKZA"/>
                    <xsd:enumeration value="HKZB"/>
                    <xsd:enumeration value="HKZA-WTG"/>
                    <xsd:enumeration value="HKZA-landstation"/>
                    <xsd:enumeration value="HKN"/>
                    <xsd:enumeration value="HKN-WTG"/>
                    <xsd:enumeration value="HKN-landstation"/>
                    <xsd:enumeration value="HKWA"/>
                    <xsd:enumeration value="HKWB"/>
                    <xsd:enumeration value="HKWA-WTG"/>
                    <xsd:enumeration value="HKWA-landstation"/>
                    <xsd:enumeration value="K14"/>
                    <xsd:enumeration value="LTD"/>
                    <xsd:enumeration value="LTD-landstation"/>
                    <xsd:enumeration value="OEC"/>
                    <xsd:enumeration value="OEC-A"/>
                    <xsd:enumeration value="OEC-B"/>
                    <xsd:enumeration value="OEC-DSH"/>
                    <xsd:enumeration value="IJVA"/>
                    <xsd:enumeration value="IJVB"/>
                    <xsd:enumeration value="IJVC"/>
                  </xsd:restriction>
                </xsd:simpleType>
              </xsd:element>
            </xsd:sequence>
          </xsd:extension>
        </xsd:complexContent>
      </xsd:complexType>
    </xsd:element>
    <xsd:element name="Organisatie_x002f_Stakeholder" ma:index="20" nillable="true" ma:displayName="Organisatie/Stakeholder" ma:default="---" ma:format="Dropdown" ma:indexed="true" ma:internalName="Organisatie_x002F_Stakeholder">
      <xsd:simpleType>
        <xsd:restriction base="dms:Choice">
          <xsd:enumeration value="---"/>
          <xsd:enumeration value="Blauwwind"/>
          <xsd:enumeration value="Crosswind"/>
          <xsd:enumeration value="Customs Support"/>
          <xsd:enumeration value="Dekimo"/>
          <xsd:enumeration value="Delta Safety"/>
          <xsd:enumeration value="Douane"/>
          <xsd:enumeration value="E&amp;Y"/>
          <xsd:enumeration value="EFI"/>
          <xsd:enumeration value="Eneco"/>
          <xsd:enumeration value="KNMI"/>
          <xsd:enumeration value="KPN"/>
          <xsd:enumeration value="Kustwacht"/>
          <xsd:enumeration value="MKO"/>
          <xsd:enumeration value="NAM"/>
          <xsd:enumeration value="Oosters Metaal"/>
          <xsd:enumeration value="Orsted"/>
          <xsd:enumeration value="Petrofac"/>
          <xsd:enumeration value="Rijksrederij"/>
          <xsd:enumeration value="Radio Holland"/>
          <xsd:enumeration value="Rittal"/>
          <xsd:enumeration value="Robin Radar"/>
          <xsd:enumeration value="RWS inkoop"/>
          <xsd:enumeration value="Saab"/>
          <xsd:enumeration value="Saab Tein vof"/>
          <xsd:enumeration value="SILS"/>
          <xsd:enumeration value="Sima Charters"/>
          <xsd:enumeration value="Spie"/>
          <xsd:enumeration value="SPL"/>
          <xsd:enumeration value="SRK"/>
          <xsd:enumeration value="Stuurgroep MIVSP"/>
          <xsd:enumeration value="TAB-SVM"/>
          <xsd:enumeration value="TAB-WM"/>
          <xsd:enumeration value="Tennet"/>
          <xsd:enumeration value="Terma"/>
          <xsd:enumeration value="TNO"/>
          <xsd:enumeration value="van der Straaten"/>
          <xsd:enumeration value="Vattenfall"/>
          <xsd:enumeration value="Wesemann"/>
          <xsd:enumeration value="Zee &amp; Delta"/>
          <xsd:enumeration value="ZX"/>
        </xsd:restriction>
      </xsd:simpleType>
    </xsd:element>
    <xsd:element name="RWS_x0020_Classificatie" ma:index="21" nillable="true" ma:displayName="RWS classificatie" ma:default="RWS informatie" ma:format="Dropdown" ma:internalName="RWS_x0020_Classificatie">
      <xsd:simpleType>
        <xsd:restriction base="dms:Choice">
          <xsd:enumeration value="RWS informatie"/>
          <xsd:enumeration value="RWS bedrijfsvertrouwelijk"/>
          <xsd:enumeration value="RWS departementaal vertrouwelijk"/>
        </xsd:restriction>
      </xsd:simpleType>
    </xsd:element>
    <xsd:element name="Archief" ma:index="22" nillable="true" ma:displayName="Archief" ma:default="0" ma:indexed="true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d9f6a-0455-4590-9b01-7fb2be3a851f" elementFormDefault="qualified">
    <xsd:import namespace="http://schemas.microsoft.com/office/2006/documentManagement/types"/>
    <xsd:import namespace="http://schemas.microsoft.com/office/infopath/2007/PartnerControls"/>
    <xsd:element name="MIVSP_x0020_2_x002e_0" ma:index="23" nillable="true" ma:displayName="MIVSP 2.0" ma:default="0" ma:internalName="MIVSP_x0020_2_x002e_0">
      <xsd:simpleType>
        <xsd:restriction base="dms:Boolean"/>
      </xsd:simpleType>
    </xsd:element>
    <xsd:element name="Document_x0020_locatie" ma:index="24" nillable="true" ma:displayName="Document locatie" ma:description="Hiermee kan de fysieke locatie in de bibliotheek vermeld worden." ma:format="Dropdown" ma:internalName="Document_x0020_locatie">
      <xsd:simpleType>
        <xsd:restriction base="dms:Choice">
          <xsd:enumeration value="Root van de bibliotheek"/>
          <xsd:enumeration value="WP 1 - Nautische sensoren"/>
          <xsd:enumeration value="WP 1 - Nautische sensoren/financieel"/>
          <xsd:enumeration value="WP 1 - Nautische sensoren/Kustwacht - IRK"/>
          <xsd:enumeration value="WP 1 - Nautische sensoren/Minimale machtigingen"/>
          <xsd:enumeration value="WP 1 - Nautische sensoren/Radar doc"/>
          <xsd:enumeration value="WP 1 - Nautische sensoren/Review documenten"/>
          <xsd:enumeration value="WP 1 - Nautische sensoren/Terma docs HKZ en HKN system integration"/>
          <xsd:enumeration value="WP 2 - Ecologische sensoren"/>
          <xsd:enumeration value="WP 3 - Hydro en Meteo sensoren"/>
          <xsd:enumeration value="WP 4 - Infrastructure"/>
          <xsd:enumeration value="WP 5 - OEC en werf"/>
          <xsd:enumeration value="WP 6 - Algemeen"/>
          <xsd:enumeration value="WP 7 - Beheer"/>
          <xsd:enumeration value="WP 8 - Projectmanagement en -beheersing"/>
          <xsd:enumeration value="WP 9 - Security Monitoring en Maintenance"/>
        </xsd:restriction>
      </xsd:simpleType>
    </xsd:element>
    <xsd:element name="Einde_x0020_looptijd" ma:index="25" nillable="true" ma:displayName="Einde looptijd" ma:format="DateOnly" ma:internalName="Einde_x0020_looptijd">
      <xsd:simpleType>
        <xsd:restriction base="dms:DateTime"/>
      </xsd:simpleType>
    </xsd:element>
    <xsd:element name="Eigenaar_x0020_document" ma:index="26" nillable="true" ma:displayName="Eigenaar document" ma:list="UserInfo" ma:SharePointGroup="45" ma:internalName="Eigenaar_x0020_document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005FC-079E-4F9A-96F0-27ECE395348D}">
  <ds:schemaRefs>
    <ds:schemaRef ds:uri="http://purl.org/dc/elements/1.1/"/>
    <ds:schemaRef ds:uri="http://schemas.microsoft.com/office/infopath/2007/PartnerControls"/>
    <ds:schemaRef ds:uri="18328050-003e-440c-9366-0bb500d84bb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b1d9f6a-0455-4590-9b01-7fb2be3a851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6468E1-4393-4CC0-B77D-0DBF77537C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BBBF2A0-FB09-4E06-A26F-53FCBA0F2D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D595CC7-3B67-4A4A-9180-D8B4DD0FF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28050-003e-440c-9366-0bb500d84bb6"/>
    <ds:schemaRef ds:uri="5b1d9f6a-0455-4590-9b01-7fb2be3a8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ORGINEEL</vt:lpstr>
      <vt:lpstr>ORGINEEL!Afdrukbereik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Doeze Jager, Siem (GPO)</dc:creator>
  <cp:keywords/>
  <dc:description/>
  <cp:lastModifiedBy>Jeronimus, Andre (CIV)</cp:lastModifiedBy>
  <cp:revision/>
  <dcterms:created xsi:type="dcterms:W3CDTF">2017-05-15T09:34:10Z</dcterms:created>
  <dcterms:modified xsi:type="dcterms:W3CDTF">2024-06-03T12:54:30Z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E 31193174 - Prijzenformulier E&amp;I MIVSP 2.1.xlsx</vt:lpwstr>
  </property>
  <property fmtid="{D5CDD505-2E9C-101B-9397-08002B2CF9AE}" pid="3" name="RWS Classificatie">
    <vt:lpwstr>RWS bedrijfsvertrouwelijk</vt:lpwstr>
  </property>
  <property fmtid="{D5CDD505-2E9C-101B-9397-08002B2CF9AE}" pid="4" name="ContentTypeId">
    <vt:lpwstr>0x0101004D21C22E44ED014BAF4C2283A87F8ECD0037506CBA95F62A4786A30C81C42E8545</vt:lpwstr>
  </property>
  <property fmtid="{D5CDD505-2E9C-101B-9397-08002B2CF9AE}" pid="5" name="Archief">
    <vt:bool>false</vt:bool>
  </property>
  <property fmtid="{D5CDD505-2E9C-101B-9397-08002B2CF9AE}" pid="6" name="_dlc_DocIdItemGuid">
    <vt:lpwstr>645cdd90-54f5-443d-85b8-9364e7e36aa2</vt:lpwstr>
  </property>
</Properties>
</file>