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HASgreenacademyaccountantsdiensten/Gedeelde documenten/General/0,5 versie aanbestedingsdocumenten/"/>
    </mc:Choice>
  </mc:AlternateContent>
  <xr:revisionPtr revIDLastSave="546" documentId="13_ncr:1_{2B8F7731-0F35-8D40-9EEE-B879E7C7F932}" xr6:coauthVersionLast="47" xr6:coauthVersionMax="47" xr10:uidLastSave="{B0FB255E-7E03-9A41-A072-6760E0E8ECC6}"/>
  <bookViews>
    <workbookView xWindow="68800" yWindow="760" windowWidth="35840" windowHeight="19840" xr2:uid="{26A0E56A-9CA4-EB40-BF12-5B4691CBE874}"/>
  </bookViews>
  <sheets>
    <sheet name="Waard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2" l="1"/>
  <c r="G42" i="2"/>
  <c r="G46" i="2"/>
  <c r="E39" i="2"/>
  <c r="E42" i="2"/>
  <c r="E46" i="2"/>
  <c r="C39" i="2"/>
  <c r="C42" i="2"/>
  <c r="C46" i="2"/>
  <c r="G24" i="2"/>
  <c r="G27" i="2"/>
  <c r="G31" i="2"/>
  <c r="E24" i="2"/>
  <c r="E27" i="2"/>
  <c r="E31" i="2"/>
  <c r="C24" i="2"/>
  <c r="C27" i="2"/>
  <c r="C31" i="2"/>
  <c r="D13" i="2"/>
  <c r="D14" i="2" s="1"/>
  <c r="C13" i="2"/>
  <c r="C14" i="2" s="1"/>
  <c r="B13" i="2"/>
  <c r="B16" i="2" s="1"/>
  <c r="E4" i="2"/>
  <c r="E5" i="2"/>
  <c r="D4" i="2"/>
  <c r="D5" i="2"/>
  <c r="C4" i="2"/>
  <c r="B4" i="2"/>
  <c r="B5" i="2"/>
  <c r="F6" i="2"/>
  <c r="E7" i="2"/>
  <c r="D16" i="2"/>
  <c r="C16" i="2"/>
  <c r="D7" i="2"/>
  <c r="C7" i="2"/>
  <c r="B7" i="2"/>
  <c r="E15" i="2"/>
  <c r="C5" i="2"/>
  <c r="B19" i="2"/>
  <c r="F7" i="2"/>
  <c r="F5" i="2"/>
  <c r="F3" i="2"/>
  <c r="E12" i="2"/>
  <c r="E16" i="2" l="1"/>
  <c r="B14" i="2"/>
  <c r="E14" i="2" s="1"/>
</calcChain>
</file>

<file path=xl/sharedStrings.xml><?xml version="1.0" encoding="utf-8"?>
<sst xmlns="http://schemas.openxmlformats.org/spreadsheetml/2006/main" count="67" uniqueCount="39">
  <si>
    <t>Totaal:</t>
  </si>
  <si>
    <t>Percentage</t>
  </si>
  <si>
    <t>5 uitmuntend</t>
  </si>
  <si>
    <t xml:space="preserve"> </t>
  </si>
  <si>
    <t>4 goed</t>
  </si>
  <si>
    <t>3 voldoende</t>
  </si>
  <si>
    <t>2 matig</t>
  </si>
  <si>
    <t>1 onvoldoende</t>
  </si>
  <si>
    <t>KO</t>
  </si>
  <si>
    <t>SCORE</t>
  </si>
  <si>
    <t>Totaal kwaliteit</t>
  </si>
  <si>
    <t>K0= uitsluiting van verdere deelname.</t>
  </si>
  <si>
    <t>indien Inschrijver tweemaal of meer matig scoort zal zij worden uitgesloten.</t>
  </si>
  <si>
    <t>4. Partnerschap en onafhankelijke rol</t>
  </si>
  <si>
    <t>1. Duurzaamheid en MVO</t>
  </si>
  <si>
    <t>3.Adviesrol/kennis op aandachtsgebieden</t>
  </si>
  <si>
    <t>inschrijver 1</t>
  </si>
  <si>
    <t>inschrijver 2</t>
  </si>
  <si>
    <t>prijs</t>
  </si>
  <si>
    <t xml:space="preserve"> HAS24ACC1 OPEN VRAGEN + bijbehorende waarde beoordeling</t>
  </si>
  <si>
    <t>HAS24ACC1 HET INTERVIEW + bijbehorende waarde beoordeling</t>
  </si>
  <si>
    <t>inschrijver 3</t>
  </si>
  <si>
    <t>score</t>
  </si>
  <si>
    <t>waarde</t>
  </si>
  <si>
    <t>prijsscore</t>
  </si>
  <si>
    <t>score kwaliteit</t>
  </si>
  <si>
    <t>eindscore</t>
  </si>
  <si>
    <t>rekenvoorbeelden</t>
  </si>
  <si>
    <t>en wint de aanbesteding</t>
  </si>
  <si>
    <t xml:space="preserve"> vraag 1</t>
  </si>
  <si>
    <t xml:space="preserve"> vraag 2</t>
  </si>
  <si>
    <t xml:space="preserve"> vraag 3</t>
  </si>
  <si>
    <t>scenario 1</t>
  </si>
  <si>
    <t>scenario 2</t>
  </si>
  <si>
    <t xml:space="preserve">2. Werkwijze jaarrekening (interim en eindejaarscontrole) en bekostigingscontrole (assurancerapporten) en gesubsidieerd onderzoek </t>
  </si>
  <si>
    <t>Indien Inschrijver tweemaal of meer matig scoort zal zij worden uitgesloten.</t>
  </si>
  <si>
    <t>Alle afrondingen zijn op basis van 2 decimalen</t>
  </si>
  <si>
    <t>Inschrijver 1 heeft de hoogste eindscore</t>
  </si>
  <si>
    <t>Inschrijver 3 heeft de hoogste eindscore en wint de 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</si>
</sst>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&quot;€&quot;\ #,##0.00"/>
    <numFmt numFmtId="165" formatCode="_(* #,##0_);_(* \(#,##0\);_(* &quot;-&quot;??_);_(@_)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Raleway"/>
    </font>
    <font>
      <sz val="10"/>
      <color theme="1"/>
      <name val="Raleway"/>
    </font>
    <font>
      <b/>
      <sz val="10"/>
      <color rgb="FF000000"/>
      <name val="Raleway"/>
    </font>
    <font>
      <sz val="10"/>
      <color rgb="FF000000"/>
      <name val="Raleway"/>
    </font>
    <font>
      <sz val="10"/>
      <color rgb="FFFF0000"/>
      <name val="Raleway"/>
    </font>
    <font>
      <b/>
      <sz val="10"/>
      <color rgb="FFFF0000"/>
      <name val="Raleway"/>
    </font>
    <font>
      <b/>
      <sz val="8"/>
      <color rgb="FF000000"/>
      <name val="Raleway"/>
    </font>
    <font>
      <sz val="8"/>
      <color theme="1"/>
      <name val="Raleway"/>
    </font>
    <font>
      <b/>
      <sz val="8"/>
      <color rgb="FFFF0000"/>
      <name val="Raleway"/>
    </font>
    <font>
      <sz val="12"/>
      <color theme="9" tint="-0.249977111117893"/>
      <name val="Raleway"/>
    </font>
    <font>
      <b/>
      <sz val="20"/>
      <color theme="0"/>
      <name val="Raleway"/>
    </font>
    <font>
      <b/>
      <sz val="10"/>
      <color theme="1"/>
      <name val="Raleway"/>
    </font>
    <font>
      <b/>
      <sz val="26"/>
      <color theme="0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5" borderId="0" xfId="0" applyFont="1" applyFill="1"/>
    <xf numFmtId="0" fontId="2" fillId="0" borderId="0" xfId="0" applyFont="1"/>
    <xf numFmtId="0" fontId="3" fillId="0" borderId="0" xfId="0" applyFont="1"/>
    <xf numFmtId="0" fontId="4" fillId="4" borderId="1" xfId="0" applyFont="1" applyFill="1" applyBorder="1" applyAlignment="1">
      <alignment horizontal="justify" vertical="center" wrapText="1"/>
    </xf>
    <xf numFmtId="9" fontId="4" fillId="4" borderId="1" xfId="1" applyFont="1" applyFill="1" applyBorder="1" applyAlignment="1">
      <alignment horizontal="center" vertical="center" wrapText="1"/>
    </xf>
    <xf numFmtId="9" fontId="3" fillId="0" borderId="1" xfId="1" applyFont="1" applyBorder="1"/>
    <xf numFmtId="0" fontId="4" fillId="3" borderId="2" xfId="0" applyFont="1" applyFill="1" applyBorder="1" applyAlignment="1">
      <alignment horizontal="justify" vertical="center" wrapText="1"/>
    </xf>
    <xf numFmtId="0" fontId="6" fillId="0" borderId="0" xfId="0" applyFont="1"/>
    <xf numFmtId="0" fontId="3" fillId="0" borderId="1" xfId="0" applyFont="1" applyBorder="1"/>
    <xf numFmtId="0" fontId="4" fillId="3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justify" vertical="center" wrapText="1"/>
    </xf>
    <xf numFmtId="44" fontId="9" fillId="0" borderId="0" xfId="2" applyFont="1"/>
    <xf numFmtId="164" fontId="10" fillId="0" borderId="0" xfId="0" applyNumberFormat="1" applyFont="1"/>
    <xf numFmtId="44" fontId="9" fillId="5" borderId="0" xfId="2" applyFont="1" applyFill="1"/>
    <xf numFmtId="0" fontId="9" fillId="5" borderId="0" xfId="0" applyFont="1" applyFill="1"/>
    <xf numFmtId="0" fontId="3" fillId="5" borderId="0" xfId="0" applyFont="1" applyFill="1"/>
    <xf numFmtId="0" fontId="11" fillId="0" borderId="0" xfId="0" applyFont="1"/>
    <xf numFmtId="44" fontId="2" fillId="0" borderId="0" xfId="2" applyFont="1"/>
    <xf numFmtId="44" fontId="2" fillId="0" borderId="0" xfId="0" applyNumberFormat="1" applyFont="1"/>
    <xf numFmtId="165" fontId="5" fillId="2" borderId="4" xfId="3" applyNumberFormat="1" applyFont="1" applyFill="1" applyBorder="1" applyAlignment="1">
      <alignment horizontal="justify" vertical="center" wrapText="1"/>
    </xf>
    <xf numFmtId="165" fontId="3" fillId="6" borderId="1" xfId="3" applyNumberFormat="1" applyFont="1" applyFill="1" applyBorder="1"/>
    <xf numFmtId="165" fontId="6" fillId="2" borderId="4" xfId="3" applyNumberFormat="1" applyFont="1" applyFill="1" applyBorder="1" applyAlignment="1">
      <alignment horizontal="justify" vertical="center" wrapText="1"/>
    </xf>
    <xf numFmtId="165" fontId="6" fillId="6" borderId="1" xfId="3" applyNumberFormat="1" applyFont="1" applyFill="1" applyBorder="1"/>
    <xf numFmtId="43" fontId="2" fillId="6" borderId="1" xfId="3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44" fontId="2" fillId="5" borderId="8" xfId="2" applyFont="1" applyFill="1" applyBorder="1"/>
    <xf numFmtId="0" fontId="2" fillId="0" borderId="8" xfId="0" applyFont="1" applyBorder="1"/>
    <xf numFmtId="0" fontId="2" fillId="0" borderId="9" xfId="0" applyFont="1" applyBorder="1"/>
    <xf numFmtId="165" fontId="2" fillId="7" borderId="9" xfId="3" applyNumberFormat="1" applyFont="1" applyFill="1" applyBorder="1"/>
    <xf numFmtId="44" fontId="2" fillId="0" borderId="8" xfId="2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0" fontId="3" fillId="5" borderId="8" xfId="0" applyFont="1" applyFill="1" applyBorder="1"/>
    <xf numFmtId="44" fontId="2" fillId="0" borderId="8" xfId="2" applyFont="1" applyFill="1" applyBorder="1"/>
    <xf numFmtId="2" fontId="2" fillId="7" borderId="9" xfId="0" applyNumberFormat="1" applyFont="1" applyFill="1" applyBorder="1"/>
    <xf numFmtId="0" fontId="2" fillId="0" borderId="6" xfId="0" applyFont="1" applyBorder="1"/>
    <xf numFmtId="44" fontId="2" fillId="7" borderId="6" xfId="2" applyFont="1" applyFill="1" applyBorder="1"/>
    <xf numFmtId="44" fontId="2" fillId="0" borderId="6" xfId="2" applyFont="1" applyFill="1" applyBorder="1"/>
    <xf numFmtId="0" fontId="2" fillId="7" borderId="6" xfId="0" applyFont="1" applyFill="1" applyBorder="1"/>
    <xf numFmtId="0" fontId="14" fillId="8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4">
    <cellStyle name="Komma" xfId="3" builtinId="3"/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2646</xdr:colOff>
      <xdr:row>0</xdr:row>
      <xdr:rowOff>0</xdr:rowOff>
    </xdr:from>
    <xdr:to>
      <xdr:col>0</xdr:col>
      <xdr:colOff>1112626</xdr:colOff>
      <xdr:row>0</xdr:row>
      <xdr:rowOff>1109980</xdr:rowOff>
    </xdr:to>
    <xdr:pic>
      <xdr:nvPicPr>
        <xdr:cNvPr id="2" name="Afbeelding 1" descr="HAS green academy | Den Bosch">
          <a:extLst>
            <a:ext uri="{FF2B5EF4-FFF2-40B4-BE49-F238E27FC236}">
              <a16:creationId xmlns:a16="http://schemas.microsoft.com/office/drawing/2014/main" id="{3468DE21-2D9F-667E-FB3A-3F67E70A7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" y="0"/>
          <a:ext cx="1109980" cy="11099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J48"/>
  <sheetViews>
    <sheetView showGridLines="0" tabSelected="1" topLeftCell="A10" zoomScale="145" zoomScaleNormal="145" workbookViewId="0">
      <selection activeCell="A11" sqref="A11:E17"/>
    </sheetView>
  </sheetViews>
  <sheetFormatPr baseColWidth="10" defaultColWidth="11" defaultRowHeight="16" x14ac:dyDescent="0.2"/>
  <cols>
    <col min="1" max="1" width="22" style="2" customWidth="1"/>
    <col min="2" max="10" width="20.83203125" style="2" customWidth="1"/>
    <col min="11" max="13" width="11" style="2"/>
    <col min="14" max="14" width="14.33203125" style="2" bestFit="1" customWidth="1"/>
    <col min="15" max="17" width="11" style="2"/>
    <col min="18" max="18" width="14.6640625" style="2" bestFit="1" customWidth="1"/>
    <col min="19" max="20" width="11" style="2"/>
    <col min="21" max="21" width="13.5" style="2" bestFit="1" customWidth="1"/>
    <col min="22" max="16384" width="11" style="2"/>
  </cols>
  <sheetData>
    <row r="1" spans="1:9" ht="88" customHeight="1" thickBot="1" x14ac:dyDescent="0.25">
      <c r="A1" s="47" t="s">
        <v>19</v>
      </c>
      <c r="B1" s="48"/>
      <c r="C1" s="48"/>
      <c r="D1" s="48"/>
      <c r="E1" s="48"/>
      <c r="F1" s="48"/>
      <c r="G1" s="48"/>
      <c r="H1" s="3"/>
      <c r="I1" s="3"/>
    </row>
    <row r="2" spans="1:9" ht="128" customHeight="1" thickBot="1" x14ac:dyDescent="0.25">
      <c r="A2" s="28" t="s">
        <v>9</v>
      </c>
      <c r="B2" s="27" t="s">
        <v>14</v>
      </c>
      <c r="C2" s="27" t="s">
        <v>34</v>
      </c>
      <c r="D2" s="27" t="s">
        <v>15</v>
      </c>
      <c r="E2" s="27" t="s">
        <v>13</v>
      </c>
      <c r="F2" s="25" t="s">
        <v>0</v>
      </c>
    </row>
    <row r="3" spans="1:9" ht="17" thickBot="1" x14ac:dyDescent="0.25">
      <c r="A3" s="4" t="s">
        <v>1</v>
      </c>
      <c r="B3" s="5">
        <v>0.35</v>
      </c>
      <c r="C3" s="5">
        <v>0.25</v>
      </c>
      <c r="D3" s="5">
        <v>0.3</v>
      </c>
      <c r="E3" s="5">
        <v>0.1</v>
      </c>
      <c r="F3" s="6">
        <f>SUM(B3:E3)</f>
        <v>0.99999999999999989</v>
      </c>
    </row>
    <row r="4" spans="1:9" ht="17" thickBot="1" x14ac:dyDescent="0.25">
      <c r="A4" s="7" t="s">
        <v>2</v>
      </c>
      <c r="B4" s="20">
        <f>B3*F4</f>
        <v>154</v>
      </c>
      <c r="C4" s="20">
        <f>C3*F4</f>
        <v>110</v>
      </c>
      <c r="D4" s="20">
        <f>D3*F4</f>
        <v>132</v>
      </c>
      <c r="E4" s="20">
        <f>F4*E3</f>
        <v>44</v>
      </c>
      <c r="F4" s="21">
        <v>440</v>
      </c>
    </row>
    <row r="5" spans="1:9" ht="17" thickBot="1" x14ac:dyDescent="0.25">
      <c r="A5" s="7" t="s">
        <v>4</v>
      </c>
      <c r="B5" s="20">
        <f>B4*0.6</f>
        <v>92.399999999999991</v>
      </c>
      <c r="C5" s="20">
        <f t="shared" ref="C5" si="0">C4*0.9</f>
        <v>99</v>
      </c>
      <c r="D5" s="20">
        <f>D4*0.6</f>
        <v>79.2</v>
      </c>
      <c r="E5" s="20">
        <f t="shared" ref="E5" si="1">E4*0.9</f>
        <v>39.6</v>
      </c>
      <c r="F5" s="21">
        <f>SUM(B5:E5)</f>
        <v>310.2</v>
      </c>
    </row>
    <row r="6" spans="1:9" ht="17" thickBot="1" x14ac:dyDescent="0.25">
      <c r="A6" s="7" t="s">
        <v>5</v>
      </c>
      <c r="B6" s="20">
        <v>0</v>
      </c>
      <c r="C6" s="20">
        <v>0</v>
      </c>
      <c r="D6" s="20">
        <v>0</v>
      </c>
      <c r="E6" s="20">
        <v>0</v>
      </c>
      <c r="F6" s="21">
        <f>SUM(B6:E6)</f>
        <v>0</v>
      </c>
    </row>
    <row r="7" spans="1:9" ht="17" customHeight="1" thickBot="1" x14ac:dyDescent="0.25">
      <c r="A7" s="7" t="s">
        <v>6</v>
      </c>
      <c r="B7" s="22">
        <f>0-B4</f>
        <v>-154</v>
      </c>
      <c r="C7" s="22">
        <f t="shared" ref="C7:D7" si="2">0-C4</f>
        <v>-110</v>
      </c>
      <c r="D7" s="22">
        <f t="shared" si="2"/>
        <v>-132</v>
      </c>
      <c r="E7" s="22">
        <f t="shared" ref="E7" si="3">0-E4</f>
        <v>-44</v>
      </c>
      <c r="F7" s="23">
        <f>SUM(C7:E7)</f>
        <v>-286</v>
      </c>
      <c r="G7" s="8" t="s">
        <v>35</v>
      </c>
    </row>
    <row r="8" spans="1:9" ht="17" customHeight="1" thickBot="1" x14ac:dyDescent="0.25">
      <c r="A8" s="7" t="s">
        <v>7</v>
      </c>
      <c r="B8" s="26" t="s">
        <v>8</v>
      </c>
      <c r="C8" s="26" t="s">
        <v>8</v>
      </c>
      <c r="D8" s="26" t="s">
        <v>8</v>
      </c>
      <c r="E8" s="26" t="s">
        <v>8</v>
      </c>
      <c r="F8" s="9"/>
      <c r="G8" s="8" t="s">
        <v>11</v>
      </c>
    </row>
    <row r="9" spans="1:9" x14ac:dyDescent="0.2">
      <c r="A9" s="3"/>
      <c r="B9" s="3"/>
      <c r="C9" s="3"/>
      <c r="D9" s="3"/>
      <c r="E9" s="3"/>
      <c r="F9" s="3"/>
      <c r="G9" s="3"/>
    </row>
    <row r="10" spans="1:9" ht="66" customHeight="1" thickBot="1" x14ac:dyDescent="0.25">
      <c r="A10" s="48" t="s">
        <v>20</v>
      </c>
      <c r="B10" s="48"/>
      <c r="C10" s="48"/>
      <c r="D10" s="48"/>
      <c r="E10" s="48"/>
      <c r="F10" s="48"/>
      <c r="G10" s="48"/>
      <c r="I10" s="3"/>
    </row>
    <row r="11" spans="1:9" ht="93" customHeight="1" thickBot="1" x14ac:dyDescent="0.25">
      <c r="A11" s="28" t="s">
        <v>9</v>
      </c>
      <c r="B11" s="27" t="s">
        <v>29</v>
      </c>
      <c r="C11" s="27" t="s">
        <v>30</v>
      </c>
      <c r="D11" s="27" t="s">
        <v>31</v>
      </c>
      <c r="E11" s="25" t="s">
        <v>0</v>
      </c>
      <c r="F11" s="8"/>
    </row>
    <row r="12" spans="1:9" ht="17" thickBot="1" x14ac:dyDescent="0.25">
      <c r="A12" s="4" t="s">
        <v>1</v>
      </c>
      <c r="B12" s="5">
        <v>0.33</v>
      </c>
      <c r="C12" s="5">
        <v>0.33</v>
      </c>
      <c r="D12" s="5">
        <v>0.34</v>
      </c>
      <c r="E12" s="6">
        <f>SUM(B12:D12)</f>
        <v>1</v>
      </c>
    </row>
    <row r="13" spans="1:9" ht="17" thickBot="1" x14ac:dyDescent="0.25">
      <c r="A13" s="10" t="s">
        <v>2</v>
      </c>
      <c r="B13" s="20">
        <f>B12*E13</f>
        <v>85.8</v>
      </c>
      <c r="C13" s="20">
        <f>E13*C12</f>
        <v>85.8</v>
      </c>
      <c r="D13" s="20">
        <f>D12*E13</f>
        <v>88.4</v>
      </c>
      <c r="E13" s="21">
        <v>260</v>
      </c>
    </row>
    <row r="14" spans="1:9" ht="17" thickBot="1" x14ac:dyDescent="0.25">
      <c r="A14" s="10" t="s">
        <v>4</v>
      </c>
      <c r="B14" s="20">
        <f>B13*0.9</f>
        <v>77.22</v>
      </c>
      <c r="C14" s="20">
        <f>C13*0.9</f>
        <v>77.22</v>
      </c>
      <c r="D14" s="20">
        <f>D13*0.9</f>
        <v>79.56</v>
      </c>
      <c r="E14" s="21">
        <f>SUM(A14:D14)</f>
        <v>234</v>
      </c>
    </row>
    <row r="15" spans="1:9" ht="17" thickBot="1" x14ac:dyDescent="0.25">
      <c r="A15" s="10" t="s">
        <v>5</v>
      </c>
      <c r="B15" s="20">
        <v>0</v>
      </c>
      <c r="C15" s="20">
        <v>0</v>
      </c>
      <c r="D15" s="20">
        <v>0</v>
      </c>
      <c r="E15" s="21">
        <f>SUM(A15:D15)</f>
        <v>0</v>
      </c>
    </row>
    <row r="16" spans="1:9" ht="17" thickBot="1" x14ac:dyDescent="0.25">
      <c r="A16" s="10" t="s">
        <v>6</v>
      </c>
      <c r="B16" s="22">
        <f>0-B13</f>
        <v>-85.8</v>
      </c>
      <c r="C16" s="22">
        <f t="shared" ref="C16:D16" si="4">0-C13</f>
        <v>-85.8</v>
      </c>
      <c r="D16" s="22">
        <f t="shared" si="4"/>
        <v>-88.4</v>
      </c>
      <c r="E16" s="23">
        <f>SUM(A16:D16)</f>
        <v>-260</v>
      </c>
      <c r="F16" s="49" t="s">
        <v>12</v>
      </c>
      <c r="G16" s="50"/>
      <c r="H16" s="50"/>
      <c r="I16" s="50"/>
    </row>
    <row r="17" spans="1:10" ht="17" thickBot="1" x14ac:dyDescent="0.25">
      <c r="A17" s="10" t="s">
        <v>7</v>
      </c>
      <c r="B17" s="26" t="s">
        <v>8</v>
      </c>
      <c r="C17" s="26" t="s">
        <v>8</v>
      </c>
      <c r="D17" s="26" t="s">
        <v>8</v>
      </c>
      <c r="E17" s="9"/>
      <c r="F17" s="8" t="s">
        <v>11</v>
      </c>
    </row>
    <row r="18" spans="1:10" ht="17" thickBo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5" customHeight="1" thickBot="1" x14ac:dyDescent="0.25">
      <c r="A19" s="11" t="s">
        <v>10</v>
      </c>
      <c r="B19" s="24">
        <f>F4+E13</f>
        <v>700</v>
      </c>
      <c r="C19" s="3"/>
      <c r="D19" s="51" t="s">
        <v>36</v>
      </c>
      <c r="E19" s="51"/>
      <c r="F19" s="12"/>
      <c r="G19" s="12" t="s">
        <v>3</v>
      </c>
      <c r="H19" s="13" t="s">
        <v>3</v>
      </c>
      <c r="I19" s="3"/>
      <c r="J19" s="3"/>
    </row>
    <row r="20" spans="1:10" x14ac:dyDescent="0.2">
      <c r="A20" s="3"/>
      <c r="B20" s="3"/>
      <c r="C20" s="3"/>
      <c r="D20" s="3"/>
      <c r="E20" s="14" t="s">
        <v>3</v>
      </c>
      <c r="F20" s="14"/>
      <c r="G20" s="14"/>
      <c r="H20" s="15"/>
    </row>
    <row r="21" spans="1:10" ht="44" customHeight="1" x14ac:dyDescent="0.2">
      <c r="A21" s="43" t="s">
        <v>27</v>
      </c>
      <c r="B21" s="43"/>
      <c r="C21" s="43"/>
      <c r="D21" s="43"/>
      <c r="E21" s="43"/>
      <c r="F21" s="43"/>
      <c r="G21" s="43"/>
    </row>
    <row r="22" spans="1:10" x14ac:dyDescent="0.2">
      <c r="A22" s="44" t="s">
        <v>32</v>
      </c>
      <c r="C22" s="40" t="s">
        <v>16</v>
      </c>
      <c r="D22" s="1"/>
      <c r="E22" s="39" t="s">
        <v>17</v>
      </c>
      <c r="G22" s="39" t="s">
        <v>21</v>
      </c>
    </row>
    <row r="23" spans="1:10" x14ac:dyDescent="0.2">
      <c r="A23" s="45"/>
      <c r="B23" s="2" t="s">
        <v>18</v>
      </c>
      <c r="C23" s="29">
        <v>115000</v>
      </c>
      <c r="E23" s="33">
        <v>125000</v>
      </c>
      <c r="G23" s="33">
        <v>160000</v>
      </c>
    </row>
    <row r="24" spans="1:10" x14ac:dyDescent="0.2">
      <c r="A24" s="45"/>
      <c r="B24" s="2" t="s">
        <v>22</v>
      </c>
      <c r="C24" s="30">
        <f>C23/C23</f>
        <v>1</v>
      </c>
      <c r="E24" s="30">
        <f>C23/E23</f>
        <v>0.92</v>
      </c>
      <c r="G24" s="30">
        <f>C23/G23</f>
        <v>0.71875</v>
      </c>
    </row>
    <row r="25" spans="1:10" x14ac:dyDescent="0.2">
      <c r="A25" s="45"/>
      <c r="B25" s="2" t="s">
        <v>23</v>
      </c>
      <c r="C25" s="30">
        <v>300</v>
      </c>
      <c r="E25" s="30">
        <v>300</v>
      </c>
      <c r="G25" s="30">
        <v>300</v>
      </c>
    </row>
    <row r="26" spans="1:10" x14ac:dyDescent="0.2">
      <c r="A26" s="45"/>
      <c r="C26" s="30"/>
      <c r="E26" s="30"/>
      <c r="G26" s="30"/>
    </row>
    <row r="27" spans="1:10" x14ac:dyDescent="0.2">
      <c r="A27" s="45"/>
      <c r="B27" s="2" t="s">
        <v>24</v>
      </c>
      <c r="C27" s="30">
        <f>C25*C24</f>
        <v>300</v>
      </c>
      <c r="E27" s="30">
        <f>E25*E24</f>
        <v>276</v>
      </c>
      <c r="G27" s="34">
        <f>G25*G24</f>
        <v>215.625</v>
      </c>
    </row>
    <row r="28" spans="1:10" x14ac:dyDescent="0.2">
      <c r="A28" s="45"/>
      <c r="C28" s="30"/>
      <c r="E28" s="30"/>
      <c r="G28" s="30"/>
    </row>
    <row r="29" spans="1:10" x14ac:dyDescent="0.2">
      <c r="A29" s="45"/>
      <c r="C29" s="30"/>
      <c r="E29" s="30"/>
      <c r="G29" s="30"/>
    </row>
    <row r="30" spans="1:10" x14ac:dyDescent="0.2">
      <c r="A30" s="45"/>
      <c r="B30" s="2" t="s">
        <v>25</v>
      </c>
      <c r="C30" s="31">
        <v>700</v>
      </c>
      <c r="E30" s="31">
        <v>500</v>
      </c>
      <c r="G30" s="31">
        <v>300</v>
      </c>
    </row>
    <row r="31" spans="1:10" x14ac:dyDescent="0.2">
      <c r="A31" s="46"/>
      <c r="B31" s="2" t="s">
        <v>26</v>
      </c>
      <c r="C31" s="32">
        <f>C30+C27</f>
        <v>1000</v>
      </c>
      <c r="E31" s="31">
        <f>E30+E27</f>
        <v>776</v>
      </c>
      <c r="G31" s="35">
        <f>G30+G27</f>
        <v>515.625</v>
      </c>
    </row>
    <row r="32" spans="1:10" x14ac:dyDescent="0.2">
      <c r="C32" s="17" t="s">
        <v>37</v>
      </c>
    </row>
    <row r="33" spans="1:10" x14ac:dyDescent="0.2">
      <c r="C33" s="17" t="s">
        <v>28</v>
      </c>
      <c r="D33" s="17"/>
    </row>
    <row r="36" spans="1:10" x14ac:dyDescent="0.2">
      <c r="A36" s="44" t="s">
        <v>33</v>
      </c>
      <c r="C36" s="41" t="s">
        <v>16</v>
      </c>
      <c r="D36" s="1"/>
      <c r="E36" s="39" t="s">
        <v>17</v>
      </c>
      <c r="G36" s="42" t="s">
        <v>21</v>
      </c>
      <c r="J36" s="2" t="s">
        <v>3</v>
      </c>
    </row>
    <row r="37" spans="1:10" x14ac:dyDescent="0.2">
      <c r="A37" s="45"/>
      <c r="B37" s="15"/>
      <c r="C37" s="36"/>
      <c r="D37" s="16"/>
      <c r="E37" s="30"/>
      <c r="G37" s="30"/>
    </row>
    <row r="38" spans="1:10" x14ac:dyDescent="0.2">
      <c r="A38" s="45"/>
      <c r="B38" s="2" t="s">
        <v>18</v>
      </c>
      <c r="C38" s="37">
        <v>115000</v>
      </c>
      <c r="D38" s="18"/>
      <c r="E38" s="33">
        <v>125000</v>
      </c>
      <c r="F38" s="18"/>
      <c r="G38" s="33">
        <v>130000</v>
      </c>
      <c r="J38" s="19" t="s">
        <v>3</v>
      </c>
    </row>
    <row r="39" spans="1:10" x14ac:dyDescent="0.2">
      <c r="A39" s="45"/>
      <c r="B39" s="2" t="s">
        <v>22</v>
      </c>
      <c r="C39" s="30">
        <f>C38/C38</f>
        <v>1</v>
      </c>
      <c r="E39" s="30">
        <f>C38/E38</f>
        <v>0.92</v>
      </c>
      <c r="G39" s="34">
        <f>C38/G38</f>
        <v>0.88461538461538458</v>
      </c>
    </row>
    <row r="40" spans="1:10" x14ac:dyDescent="0.2">
      <c r="A40" s="45"/>
      <c r="B40" s="2" t="s">
        <v>23</v>
      </c>
      <c r="C40" s="30">
        <v>300</v>
      </c>
      <c r="E40" s="30">
        <v>300</v>
      </c>
      <c r="G40" s="30">
        <v>300</v>
      </c>
    </row>
    <row r="41" spans="1:10" x14ac:dyDescent="0.2">
      <c r="A41" s="45"/>
      <c r="C41" s="30"/>
      <c r="E41" s="30"/>
      <c r="G41" s="30"/>
    </row>
    <row r="42" spans="1:10" x14ac:dyDescent="0.2">
      <c r="A42" s="45"/>
      <c r="B42" s="2" t="s">
        <v>24</v>
      </c>
      <c r="C42" s="30">
        <f>C40*C39</f>
        <v>300</v>
      </c>
      <c r="E42" s="30">
        <f>E40*E39</f>
        <v>276</v>
      </c>
      <c r="G42" s="34">
        <f>G40*G39</f>
        <v>265.38461538461536</v>
      </c>
    </row>
    <row r="43" spans="1:10" x14ac:dyDescent="0.2">
      <c r="A43" s="45"/>
      <c r="C43" s="30"/>
      <c r="E43" s="30"/>
      <c r="G43" s="30"/>
    </row>
    <row r="44" spans="1:10" x14ac:dyDescent="0.2">
      <c r="A44" s="45"/>
      <c r="C44" s="30"/>
      <c r="E44" s="30"/>
      <c r="G44" s="30"/>
    </row>
    <row r="45" spans="1:10" x14ac:dyDescent="0.2">
      <c r="A45" s="45"/>
      <c r="B45" s="2" t="s">
        <v>25</v>
      </c>
      <c r="C45" s="31">
        <v>0</v>
      </c>
      <c r="E45" s="31">
        <v>450</v>
      </c>
      <c r="G45" s="31">
        <v>600</v>
      </c>
    </row>
    <row r="46" spans="1:10" x14ac:dyDescent="0.2">
      <c r="A46" s="46"/>
      <c r="B46" s="2" t="s">
        <v>26</v>
      </c>
      <c r="C46" s="31">
        <f>C45+C42</f>
        <v>300</v>
      </c>
      <c r="E46" s="31">
        <f>E45+E42</f>
        <v>726</v>
      </c>
      <c r="G46" s="38">
        <f>G45+G42</f>
        <v>865.38461538461536</v>
      </c>
    </row>
    <row r="48" spans="1:10" x14ac:dyDescent="0.2">
      <c r="G48" s="17" t="s">
        <v>38</v>
      </c>
    </row>
  </sheetData>
  <sheetProtection algorithmName="SHA-512" hashValue="62sqtS/v6yt+7LgCzclxbsGqaz6ordhDYV8b42MmXy3wECET6iVQ7YtjaDRGtoyd4n92yUWCNH91fe8qa4pS/w==" saltValue="lEQp2UzJV5Ud28UQCD+mXw==" spinCount="100000" sheet="1" objects="1" scenarios="1"/>
  <mergeCells count="7">
    <mergeCell ref="A21:G21"/>
    <mergeCell ref="A22:A31"/>
    <mergeCell ref="A36:A46"/>
    <mergeCell ref="A1:G1"/>
    <mergeCell ref="A10:G10"/>
    <mergeCell ref="F16:I16"/>
    <mergeCell ref="D19:E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E4C78CE1-4A23-4084-B0AF-5F18BBBCC2D8}"/>
</file>

<file path=customXml/itemProps2.xml><?xml version="1.0" encoding="utf-8"?>
<ds:datastoreItem xmlns:ds="http://schemas.openxmlformats.org/officeDocument/2006/customXml" ds:itemID="{C35A9B63-F715-4102-A36B-05F7775B58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A49E8F-5F04-4CB6-A1A1-AE37F0AF8264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22730203-7262-4285-a397-a83b1d43d92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Rob Bennink</cp:lastModifiedBy>
  <cp:revision/>
  <dcterms:created xsi:type="dcterms:W3CDTF">2020-03-23T12:24:07Z</dcterms:created>
  <dcterms:modified xsi:type="dcterms:W3CDTF">2024-06-27T07:54:19Z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0x0101002D38CB3375CBAD4E9A78FFD2A4E69645</vt:lpwstr>
  </property>
  <property fmtid="{D5CDD505-2E9C-101B-9397-08002B2CF9AE}" pid="3" name="MediaServiceImageTags">
    <vt:lpwstr/>
  </property>
</Properties>
</file>