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Echt-Susteren\EA\2025\"/>
    </mc:Choice>
  </mc:AlternateContent>
  <xr:revisionPtr revIDLastSave="0" documentId="13_ncr:1_{4B22272F-2C12-4858-BE09-1D35E514700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General Info" sheetId="1" r:id="rId1"/>
    <sheet name="Polisblad" sheetId="25" r:id="rId2"/>
    <sheet name="Bestand dd 1 januari 2024" sheetId="24" r:id="rId3"/>
  </sheets>
  <definedNames>
    <definedName name="_xlnm.Print_Area" localSheetId="2">'Bestand dd 1 januari 2024'!$A$1:$K$128</definedName>
    <definedName name="_xlnm.Print_Titles" localSheetId="2">'Bestand dd 1 januari 2024'!$1:$5</definedName>
    <definedName name="afr">#REF!</definedName>
    <definedName name="afrind">'General Info'!$B$19</definedName>
    <definedName name="cad">'Bestand dd 1 januari 2024'!$AA$128</definedName>
    <definedName name="ign">'General Info'!$B$5</definedName>
    <definedName name="igo">'General Info'!$B$6</definedName>
    <definedName name="iin">'General Info'!$B$7</definedName>
    <definedName name="iio">'General Info'!$B$8</definedName>
    <definedName name="index">'Bestand dd 1 januari 2024'!$W$128</definedName>
    <definedName name="index2002">'Bestand dd 1 januari 2024'!#REF!</definedName>
    <definedName name="premieGM">'General Info'!$B$13</definedName>
    <definedName name="premieOW">'General Info'!$B$14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24" l="1"/>
  <c r="J8" i="24" l="1"/>
  <c r="X8" i="24"/>
  <c r="Y8" i="24"/>
  <c r="AA8" i="24" s="1"/>
  <c r="Z8" i="24"/>
  <c r="I8" i="24"/>
  <c r="K8" i="24" s="1"/>
  <c r="I7" i="24"/>
  <c r="O21" i="24"/>
  <c r="O22" i="24"/>
  <c r="O8" i="24"/>
  <c r="S20" i="24"/>
  <c r="S17" i="24"/>
  <c r="S28" i="24"/>
  <c r="S27" i="24"/>
  <c r="S26" i="24"/>
  <c r="S25" i="24"/>
  <c r="S24" i="24"/>
  <c r="S23" i="24"/>
  <c r="S22" i="24"/>
  <c r="S21" i="24"/>
  <c r="S19" i="24"/>
  <c r="S18" i="24"/>
  <c r="C8" i="25"/>
  <c r="O86" i="24" l="1"/>
  <c r="O87" i="24"/>
  <c r="O88" i="24"/>
  <c r="O89" i="24"/>
  <c r="O90" i="24"/>
  <c r="O91" i="24"/>
  <c r="O92" i="24"/>
  <c r="O93" i="24"/>
  <c r="O94" i="24"/>
  <c r="O95" i="24"/>
  <c r="O96" i="24"/>
  <c r="O97" i="24"/>
  <c r="O98" i="24"/>
  <c r="O99" i="24"/>
  <c r="O100" i="24"/>
  <c r="O101" i="24"/>
  <c r="O102" i="24"/>
  <c r="O103" i="24"/>
  <c r="O104" i="24"/>
  <c r="O105" i="24"/>
  <c r="O106" i="24"/>
  <c r="O107" i="24"/>
  <c r="O108" i="24"/>
  <c r="O109" i="24"/>
  <c r="O110" i="24"/>
  <c r="O111" i="24"/>
  <c r="O112" i="24"/>
  <c r="O113" i="24"/>
  <c r="O114" i="24"/>
  <c r="O115" i="24"/>
  <c r="O116" i="24"/>
  <c r="O117" i="24"/>
  <c r="O118" i="24"/>
  <c r="O119" i="24"/>
  <c r="O120" i="24"/>
  <c r="O121" i="24"/>
  <c r="O122" i="24"/>
  <c r="O123" i="24"/>
  <c r="O124" i="24"/>
  <c r="O125" i="24"/>
  <c r="O126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O43" i="24"/>
  <c r="O44" i="24"/>
  <c r="O45" i="24"/>
  <c r="O46" i="24"/>
  <c r="O47" i="24"/>
  <c r="O48" i="24"/>
  <c r="O49" i="24"/>
  <c r="O50" i="24"/>
  <c r="O51" i="24"/>
  <c r="O52" i="24"/>
  <c r="O53" i="24"/>
  <c r="O54" i="24"/>
  <c r="O55" i="24"/>
  <c r="O56" i="24"/>
  <c r="O57" i="24"/>
  <c r="O58" i="24"/>
  <c r="O59" i="24"/>
  <c r="O60" i="24"/>
  <c r="O61" i="24"/>
  <c r="O62" i="24"/>
  <c r="O63" i="24"/>
  <c r="O64" i="24"/>
  <c r="O65" i="24"/>
  <c r="O66" i="24"/>
  <c r="O67" i="24"/>
  <c r="O68" i="24"/>
  <c r="O69" i="24"/>
  <c r="O70" i="24"/>
  <c r="O71" i="24"/>
  <c r="O72" i="24"/>
  <c r="O73" i="24"/>
  <c r="O74" i="24"/>
  <c r="O75" i="24"/>
  <c r="O76" i="24"/>
  <c r="O77" i="24"/>
  <c r="O78" i="24"/>
  <c r="O79" i="24"/>
  <c r="O80" i="24"/>
  <c r="O81" i="24"/>
  <c r="N82" i="24"/>
  <c r="Z127" i="24"/>
  <c r="V127" i="24"/>
  <c r="R127" i="24"/>
  <c r="N127" i="24"/>
  <c r="R82" i="24"/>
  <c r="J127" i="24"/>
  <c r="C6" i="25"/>
  <c r="C7" i="25"/>
  <c r="C11" i="25"/>
  <c r="C12" i="25"/>
  <c r="D32" i="25"/>
  <c r="X38" i="24"/>
  <c r="H37" i="24"/>
  <c r="T37" i="24" s="1"/>
  <c r="H36" i="24"/>
  <c r="T36" i="24" s="1"/>
  <c r="H35" i="24"/>
  <c r="T35" i="24" s="1"/>
  <c r="X32" i="24"/>
  <c r="X30" i="24"/>
  <c r="H29" i="24"/>
  <c r="T29" i="24" s="1"/>
  <c r="H28" i="24"/>
  <c r="H22" i="24"/>
  <c r="H21" i="24"/>
  <c r="H20" i="24"/>
  <c r="I19" i="24"/>
  <c r="U19" i="24" s="1"/>
  <c r="H7" i="24"/>
  <c r="U7" i="24"/>
  <c r="J7" i="24"/>
  <c r="H9" i="24"/>
  <c r="I9" i="24"/>
  <c r="U9" i="24" s="1"/>
  <c r="J9" i="24"/>
  <c r="V9" i="24" s="1"/>
  <c r="H10" i="24"/>
  <c r="T10" i="24" s="1"/>
  <c r="I10" i="24"/>
  <c r="J10" i="24"/>
  <c r="V10" i="24" s="1"/>
  <c r="H11" i="24"/>
  <c r="I11" i="24"/>
  <c r="J11" i="24"/>
  <c r="V11" i="24" s="1"/>
  <c r="H12" i="24"/>
  <c r="I12" i="24"/>
  <c r="J12" i="24"/>
  <c r="V12" i="24" s="1"/>
  <c r="H13" i="24"/>
  <c r="I13" i="24"/>
  <c r="U13" i="24" s="1"/>
  <c r="J13" i="24"/>
  <c r="V13" i="24" s="1"/>
  <c r="H14" i="24"/>
  <c r="I14" i="24"/>
  <c r="J14" i="24"/>
  <c r="V14" i="24" s="1"/>
  <c r="H15" i="24"/>
  <c r="I15" i="24"/>
  <c r="U15" i="24" s="1"/>
  <c r="J15" i="24"/>
  <c r="H16" i="24"/>
  <c r="T16" i="24" s="1"/>
  <c r="I16" i="24"/>
  <c r="J16" i="24"/>
  <c r="V16" i="24" s="1"/>
  <c r="H17" i="24"/>
  <c r="T17" i="24" s="1"/>
  <c r="H18" i="24"/>
  <c r="H19" i="24"/>
  <c r="T19" i="24" s="1"/>
  <c r="H23" i="24"/>
  <c r="T23" i="24" s="1"/>
  <c r="H24" i="24"/>
  <c r="H25" i="24"/>
  <c r="H26" i="24"/>
  <c r="T26" i="24" s="1"/>
  <c r="H27" i="24"/>
  <c r="T27" i="24" s="1"/>
  <c r="Z7" i="24"/>
  <c r="Z9" i="24"/>
  <c r="Z10" i="24"/>
  <c r="Z11" i="24"/>
  <c r="Z12" i="24"/>
  <c r="Z13" i="24"/>
  <c r="Z14" i="24"/>
  <c r="Z15" i="24"/>
  <c r="Z16" i="24"/>
  <c r="Z40" i="24"/>
  <c r="Z41" i="24"/>
  <c r="Z42" i="24"/>
  <c r="Z43" i="24"/>
  <c r="Z44" i="24"/>
  <c r="Z45" i="24"/>
  <c r="Z46" i="24"/>
  <c r="Z47" i="24"/>
  <c r="Z48" i="24"/>
  <c r="Z49" i="24"/>
  <c r="Z50" i="24"/>
  <c r="Z51" i="24"/>
  <c r="Z52" i="24"/>
  <c r="Z53" i="24"/>
  <c r="Z54" i="24"/>
  <c r="Z55" i="24"/>
  <c r="Z56" i="24"/>
  <c r="Z57" i="24"/>
  <c r="Z58" i="24"/>
  <c r="Z59" i="24"/>
  <c r="Z60" i="24"/>
  <c r="Z61" i="24"/>
  <c r="Z62" i="24"/>
  <c r="Z63" i="24"/>
  <c r="Z64" i="24"/>
  <c r="Z65" i="24"/>
  <c r="Z66" i="24"/>
  <c r="Z67" i="24"/>
  <c r="Z68" i="24"/>
  <c r="Z69" i="24"/>
  <c r="Z70" i="24"/>
  <c r="Z71" i="24"/>
  <c r="Z72" i="24"/>
  <c r="Z73" i="24"/>
  <c r="Z74" i="24"/>
  <c r="Z75" i="24"/>
  <c r="Z76" i="24"/>
  <c r="Z77" i="24"/>
  <c r="Z78" i="24"/>
  <c r="Z79" i="24"/>
  <c r="Z80" i="24"/>
  <c r="O7" i="24"/>
  <c r="S9" i="24"/>
  <c r="S10" i="24"/>
  <c r="S11" i="24"/>
  <c r="S12" i="24"/>
  <c r="S13" i="24"/>
  <c r="S14" i="24"/>
  <c r="S15" i="24"/>
  <c r="S16" i="24"/>
  <c r="S29" i="24"/>
  <c r="S30" i="24"/>
  <c r="S31" i="24"/>
  <c r="S32" i="24"/>
  <c r="S33" i="24"/>
  <c r="S34" i="24"/>
  <c r="S35" i="24"/>
  <c r="S36" i="24"/>
  <c r="S37" i="24"/>
  <c r="S38" i="24"/>
  <c r="S39" i="24"/>
  <c r="S40" i="24"/>
  <c r="S41" i="24"/>
  <c r="S42" i="24"/>
  <c r="S43" i="24"/>
  <c r="S44" i="24"/>
  <c r="S45" i="24"/>
  <c r="S46" i="24"/>
  <c r="S47" i="24"/>
  <c r="S48" i="24"/>
  <c r="S49" i="24"/>
  <c r="S50" i="24"/>
  <c r="S51" i="24"/>
  <c r="S52" i="24"/>
  <c r="S53" i="24"/>
  <c r="S54" i="24"/>
  <c r="S55" i="24"/>
  <c r="S56" i="24"/>
  <c r="S57" i="24"/>
  <c r="S58" i="24"/>
  <c r="S59" i="24"/>
  <c r="S60" i="24"/>
  <c r="S61" i="24"/>
  <c r="S62" i="24"/>
  <c r="S63" i="24"/>
  <c r="S64" i="24"/>
  <c r="S65" i="24"/>
  <c r="S66" i="24"/>
  <c r="S67" i="24"/>
  <c r="S68" i="24"/>
  <c r="S69" i="24"/>
  <c r="S70" i="24"/>
  <c r="S71" i="24"/>
  <c r="S72" i="24"/>
  <c r="S73" i="24"/>
  <c r="S74" i="24"/>
  <c r="S75" i="24"/>
  <c r="S76" i="24"/>
  <c r="S77" i="24"/>
  <c r="S78" i="24"/>
  <c r="S79" i="24"/>
  <c r="S80" i="24"/>
  <c r="S7" i="24"/>
  <c r="V60" i="24"/>
  <c r="J40" i="24"/>
  <c r="V40" i="24" s="1"/>
  <c r="J41" i="24"/>
  <c r="V41" i="24" s="1"/>
  <c r="J42" i="24"/>
  <c r="V42" i="24" s="1"/>
  <c r="J43" i="24"/>
  <c r="V43" i="24" s="1"/>
  <c r="J44" i="24"/>
  <c r="V44" i="24" s="1"/>
  <c r="J45" i="24"/>
  <c r="V45" i="24" s="1"/>
  <c r="J46" i="24"/>
  <c r="V46" i="24" s="1"/>
  <c r="J47" i="24"/>
  <c r="V47" i="24" s="1"/>
  <c r="J48" i="24"/>
  <c r="V48" i="24" s="1"/>
  <c r="J49" i="24"/>
  <c r="V49" i="24" s="1"/>
  <c r="J50" i="24"/>
  <c r="V50" i="24" s="1"/>
  <c r="J51" i="24"/>
  <c r="V51" i="24" s="1"/>
  <c r="J52" i="24"/>
  <c r="V52" i="24" s="1"/>
  <c r="J53" i="24"/>
  <c r="V53" i="24" s="1"/>
  <c r="J54" i="24"/>
  <c r="V54" i="24" s="1"/>
  <c r="J55" i="24"/>
  <c r="V55" i="24" s="1"/>
  <c r="J56" i="24"/>
  <c r="J57" i="24"/>
  <c r="V57" i="24" s="1"/>
  <c r="J58" i="24"/>
  <c r="V58" i="24" s="1"/>
  <c r="J59" i="24"/>
  <c r="V59" i="24" s="1"/>
  <c r="J60" i="24"/>
  <c r="J61" i="24"/>
  <c r="V61" i="24" s="1"/>
  <c r="J62" i="24"/>
  <c r="V62" i="24" s="1"/>
  <c r="J63" i="24"/>
  <c r="V63" i="24" s="1"/>
  <c r="J64" i="24"/>
  <c r="J65" i="24"/>
  <c r="V65" i="24" s="1"/>
  <c r="J66" i="24"/>
  <c r="V66" i="24" s="1"/>
  <c r="J67" i="24"/>
  <c r="V67" i="24" s="1"/>
  <c r="J68" i="24"/>
  <c r="V68" i="24" s="1"/>
  <c r="J69" i="24"/>
  <c r="V69" i="24" s="1"/>
  <c r="J70" i="24"/>
  <c r="V70" i="24" s="1"/>
  <c r="J71" i="24"/>
  <c r="V71" i="24" s="1"/>
  <c r="J72" i="24"/>
  <c r="J73" i="24"/>
  <c r="V73" i="24" s="1"/>
  <c r="J74" i="24"/>
  <c r="V74" i="24" s="1"/>
  <c r="J75" i="24"/>
  <c r="V75" i="24" s="1"/>
  <c r="J76" i="24"/>
  <c r="V76" i="24" s="1"/>
  <c r="J77" i="24"/>
  <c r="V77" i="24" s="1"/>
  <c r="J78" i="24"/>
  <c r="V78" i="24" s="1"/>
  <c r="J79" i="24"/>
  <c r="V79" i="24" s="1"/>
  <c r="J80" i="24"/>
  <c r="V80" i="24" s="1"/>
  <c r="V7" i="24"/>
  <c r="M127" i="24"/>
  <c r="O85" i="24"/>
  <c r="T11" i="24"/>
  <c r="T12" i="24"/>
  <c r="H31" i="24"/>
  <c r="T31" i="24" s="1"/>
  <c r="H33" i="24"/>
  <c r="T33" i="24" s="1"/>
  <c r="H34" i="24"/>
  <c r="T34" i="24" s="1"/>
  <c r="H39" i="24"/>
  <c r="T39" i="24" s="1"/>
  <c r="T40" i="24"/>
  <c r="T42" i="24"/>
  <c r="T43" i="24"/>
  <c r="T44" i="24"/>
  <c r="T46" i="24"/>
  <c r="T48" i="24"/>
  <c r="H49" i="24"/>
  <c r="T49" i="24" s="1"/>
  <c r="T50" i="24"/>
  <c r="H51" i="24"/>
  <c r="T51" i="24" s="1"/>
  <c r="H52" i="24"/>
  <c r="T52" i="24" s="1"/>
  <c r="H53" i="24"/>
  <c r="H54" i="24"/>
  <c r="T54" i="24" s="1"/>
  <c r="H55" i="24"/>
  <c r="T55" i="24" s="1"/>
  <c r="H56" i="24"/>
  <c r="T56" i="24" s="1"/>
  <c r="H57" i="24"/>
  <c r="H58" i="24"/>
  <c r="T58" i="24" s="1"/>
  <c r="H59" i="24"/>
  <c r="T59" i="24" s="1"/>
  <c r="H60" i="24"/>
  <c r="T60" i="24" s="1"/>
  <c r="H61" i="24"/>
  <c r="H62" i="24"/>
  <c r="T62" i="24" s="1"/>
  <c r="H63" i="24"/>
  <c r="T63" i="24" s="1"/>
  <c r="H64" i="24"/>
  <c r="T64" i="24" s="1"/>
  <c r="H65" i="24"/>
  <c r="T65" i="24" s="1"/>
  <c r="H66" i="24"/>
  <c r="T66" i="24" s="1"/>
  <c r="H67" i="24"/>
  <c r="T67" i="24" s="1"/>
  <c r="H68" i="24"/>
  <c r="T68" i="24" s="1"/>
  <c r="H69" i="24"/>
  <c r="H70" i="24"/>
  <c r="T70" i="24" s="1"/>
  <c r="H71" i="24"/>
  <c r="H72" i="24"/>
  <c r="T72" i="24" s="1"/>
  <c r="H73" i="24"/>
  <c r="H74" i="24"/>
  <c r="T74" i="24" s="1"/>
  <c r="H75" i="24"/>
  <c r="T75" i="24" s="1"/>
  <c r="H76" i="24"/>
  <c r="T76" i="24" s="1"/>
  <c r="H77" i="24"/>
  <c r="H78" i="24"/>
  <c r="H79" i="24"/>
  <c r="H80" i="24"/>
  <c r="H85" i="24"/>
  <c r="T85" i="24" s="1"/>
  <c r="H86" i="24"/>
  <c r="T86" i="24" s="1"/>
  <c r="H87" i="24"/>
  <c r="T87" i="24" s="1"/>
  <c r="H88" i="24"/>
  <c r="H89" i="24"/>
  <c r="H90" i="24"/>
  <c r="T90" i="24" s="1"/>
  <c r="H91" i="24"/>
  <c r="H92" i="24"/>
  <c r="T92" i="24" s="1"/>
  <c r="H93" i="24"/>
  <c r="T93" i="24" s="1"/>
  <c r="H94" i="24"/>
  <c r="T94" i="24" s="1"/>
  <c r="H95" i="24"/>
  <c r="H96" i="24"/>
  <c r="T96" i="24" s="1"/>
  <c r="H97" i="24"/>
  <c r="H98" i="24"/>
  <c r="T98" i="24" s="1"/>
  <c r="H99" i="24"/>
  <c r="T99" i="24" s="1"/>
  <c r="H100" i="24"/>
  <c r="T100" i="24" s="1"/>
  <c r="H101" i="24"/>
  <c r="T101" i="24" s="1"/>
  <c r="H102" i="24"/>
  <c r="T102" i="24" s="1"/>
  <c r="H103" i="24"/>
  <c r="H104" i="24"/>
  <c r="T104" i="24" s="1"/>
  <c r="H105" i="24"/>
  <c r="T105" i="24" s="1"/>
  <c r="H106" i="24"/>
  <c r="H107" i="24"/>
  <c r="T107" i="24" s="1"/>
  <c r="H108" i="24"/>
  <c r="T108" i="24" s="1"/>
  <c r="H109" i="24"/>
  <c r="T109" i="24" s="1"/>
  <c r="H110" i="24"/>
  <c r="H111" i="24"/>
  <c r="T111" i="24" s="1"/>
  <c r="H112" i="24"/>
  <c r="T112" i="24" s="1"/>
  <c r="H113" i="24"/>
  <c r="T113" i="24" s="1"/>
  <c r="H114" i="24"/>
  <c r="T114" i="24" s="1"/>
  <c r="H115" i="24"/>
  <c r="H116" i="24"/>
  <c r="T116" i="24" s="1"/>
  <c r="H117" i="24"/>
  <c r="H118" i="24"/>
  <c r="T118" i="24" s="1"/>
  <c r="H119" i="24"/>
  <c r="T119" i="24" s="1"/>
  <c r="H120" i="24"/>
  <c r="T120" i="24" s="1"/>
  <c r="H121" i="24"/>
  <c r="T121" i="24" s="1"/>
  <c r="H122" i="24"/>
  <c r="T122" i="24" s="1"/>
  <c r="H123" i="24"/>
  <c r="T123" i="24" s="1"/>
  <c r="H124" i="24"/>
  <c r="T124" i="24" s="1"/>
  <c r="H125" i="24"/>
  <c r="H126" i="24"/>
  <c r="T126" i="24" s="1"/>
  <c r="X110" i="24"/>
  <c r="Y110" i="24"/>
  <c r="I110" i="24"/>
  <c r="U110" i="24" s="1"/>
  <c r="S110" i="24"/>
  <c r="X111" i="24"/>
  <c r="Y111" i="24"/>
  <c r="I111" i="24"/>
  <c r="U111" i="24" s="1"/>
  <c r="S111" i="24"/>
  <c r="X109" i="24"/>
  <c r="Y109" i="24"/>
  <c r="I109" i="24"/>
  <c r="U109" i="24" s="1"/>
  <c r="S109" i="24"/>
  <c r="X108" i="24"/>
  <c r="Y108" i="24"/>
  <c r="I108" i="24"/>
  <c r="U108" i="24" s="1"/>
  <c r="S108" i="24"/>
  <c r="X107" i="24"/>
  <c r="Y107" i="24"/>
  <c r="I107" i="24"/>
  <c r="U107" i="24" s="1"/>
  <c r="S107" i="24"/>
  <c r="X61" i="24"/>
  <c r="Y61" i="24"/>
  <c r="I61" i="24"/>
  <c r="U61" i="24" s="1"/>
  <c r="X60" i="24"/>
  <c r="Y60" i="24"/>
  <c r="I60" i="24"/>
  <c r="U60" i="24" s="1"/>
  <c r="X59" i="24"/>
  <c r="Y59" i="24"/>
  <c r="I59" i="24"/>
  <c r="X65" i="24"/>
  <c r="Y65" i="24"/>
  <c r="I65" i="24"/>
  <c r="U65" i="24" s="1"/>
  <c r="X64" i="24"/>
  <c r="Y64" i="24"/>
  <c r="I64" i="24"/>
  <c r="X66" i="24"/>
  <c r="Y66" i="24"/>
  <c r="I66" i="24"/>
  <c r="U66" i="24" s="1"/>
  <c r="X63" i="24"/>
  <c r="AA63" i="24" s="1"/>
  <c r="Y63" i="24"/>
  <c r="I63" i="24"/>
  <c r="U63" i="24" s="1"/>
  <c r="X62" i="24"/>
  <c r="Y62" i="24"/>
  <c r="I62" i="24"/>
  <c r="X113" i="24"/>
  <c r="Y113" i="24"/>
  <c r="I113" i="24"/>
  <c r="U113" i="24" s="1"/>
  <c r="S113" i="24"/>
  <c r="X114" i="24"/>
  <c r="Y114" i="24"/>
  <c r="I114" i="24"/>
  <c r="U114" i="24" s="1"/>
  <c r="S114" i="24"/>
  <c r="X115" i="24"/>
  <c r="Y115" i="24"/>
  <c r="I115" i="24"/>
  <c r="U115" i="24" s="1"/>
  <c r="S115" i="24"/>
  <c r="X116" i="24"/>
  <c r="Y116" i="24"/>
  <c r="I116" i="24"/>
  <c r="U116" i="24" s="1"/>
  <c r="S116" i="24"/>
  <c r="X117" i="24"/>
  <c r="Y117" i="24"/>
  <c r="I117" i="24"/>
  <c r="U117" i="24" s="1"/>
  <c r="S117" i="24"/>
  <c r="X118" i="24"/>
  <c r="Y118" i="24"/>
  <c r="I118" i="24"/>
  <c r="U118" i="24" s="1"/>
  <c r="S118" i="24"/>
  <c r="X119" i="24"/>
  <c r="Y119" i="24"/>
  <c r="I119" i="24"/>
  <c r="U119" i="24" s="1"/>
  <c r="S119" i="24"/>
  <c r="X112" i="24"/>
  <c r="Y112" i="24"/>
  <c r="I112" i="24"/>
  <c r="U112" i="24" s="1"/>
  <c r="S112" i="24"/>
  <c r="X120" i="24"/>
  <c r="Y120" i="24"/>
  <c r="I120" i="24"/>
  <c r="U120" i="24" s="1"/>
  <c r="S120" i="24"/>
  <c r="X121" i="24"/>
  <c r="Y121" i="24"/>
  <c r="I121" i="24"/>
  <c r="U121" i="24" s="1"/>
  <c r="S121" i="24"/>
  <c r="X122" i="24"/>
  <c r="Y122" i="24"/>
  <c r="I122" i="24"/>
  <c r="S122" i="24"/>
  <c r="X123" i="24"/>
  <c r="Y123" i="24"/>
  <c r="I123" i="24"/>
  <c r="U123" i="24" s="1"/>
  <c r="S123" i="24"/>
  <c r="X106" i="24"/>
  <c r="Y106" i="24"/>
  <c r="I106" i="24"/>
  <c r="U106" i="24" s="1"/>
  <c r="S106" i="24"/>
  <c r="X55" i="24"/>
  <c r="AA55" i="24" s="1"/>
  <c r="Y55" i="24"/>
  <c r="I55" i="24"/>
  <c r="X56" i="24"/>
  <c r="Y56" i="24"/>
  <c r="I56" i="24"/>
  <c r="X57" i="24"/>
  <c r="AA57" i="24" s="1"/>
  <c r="Y57" i="24"/>
  <c r="I57" i="24"/>
  <c r="U57" i="24" s="1"/>
  <c r="X58" i="24"/>
  <c r="Y58" i="24"/>
  <c r="I58" i="24"/>
  <c r="U58" i="24" s="1"/>
  <c r="X67" i="24"/>
  <c r="Y67" i="24"/>
  <c r="I67" i="24"/>
  <c r="U67" i="24" s="1"/>
  <c r="X68" i="24"/>
  <c r="Y68" i="24"/>
  <c r="I68" i="24"/>
  <c r="U68" i="24" s="1"/>
  <c r="X69" i="24"/>
  <c r="Y69" i="24"/>
  <c r="I69" i="24"/>
  <c r="U69" i="24" s="1"/>
  <c r="X70" i="24"/>
  <c r="Y70" i="24"/>
  <c r="I70" i="24"/>
  <c r="U70" i="24" s="1"/>
  <c r="X71" i="24"/>
  <c r="Y71" i="24"/>
  <c r="I71" i="24"/>
  <c r="U71" i="24" s="1"/>
  <c r="X72" i="24"/>
  <c r="Y72" i="24"/>
  <c r="I72" i="24"/>
  <c r="U72" i="24" s="1"/>
  <c r="X73" i="24"/>
  <c r="Y73" i="24"/>
  <c r="I73" i="24"/>
  <c r="U73" i="24" s="1"/>
  <c r="X54" i="24"/>
  <c r="Y54" i="24"/>
  <c r="I54" i="24"/>
  <c r="X77" i="24"/>
  <c r="Y77" i="24"/>
  <c r="I77" i="24"/>
  <c r="U77" i="24" s="1"/>
  <c r="X76" i="24"/>
  <c r="Y76" i="24"/>
  <c r="I76" i="24"/>
  <c r="U76" i="24" s="1"/>
  <c r="X75" i="24"/>
  <c r="Y75" i="24"/>
  <c r="I75" i="24"/>
  <c r="U75" i="24" s="1"/>
  <c r="X74" i="24"/>
  <c r="Y74" i="24"/>
  <c r="I74" i="24"/>
  <c r="X52" i="24"/>
  <c r="AA52" i="24" s="1"/>
  <c r="Y52" i="24"/>
  <c r="I52" i="24"/>
  <c r="U52" i="24" s="1"/>
  <c r="X50" i="24"/>
  <c r="Y50" i="24"/>
  <c r="I50" i="24"/>
  <c r="U50" i="24" s="1"/>
  <c r="X49" i="24"/>
  <c r="Y49" i="24"/>
  <c r="I49" i="24"/>
  <c r="U49" i="24" s="1"/>
  <c r="X51" i="24"/>
  <c r="Y51" i="24"/>
  <c r="I51" i="24"/>
  <c r="U51" i="24" s="1"/>
  <c r="X48" i="24"/>
  <c r="Y48" i="24"/>
  <c r="I48" i="24"/>
  <c r="U48" i="24" s="1"/>
  <c r="X46" i="24"/>
  <c r="Y46" i="24"/>
  <c r="I46" i="24"/>
  <c r="U46" i="24" s="1"/>
  <c r="X47" i="24"/>
  <c r="Y47" i="24"/>
  <c r="I47" i="24"/>
  <c r="U47" i="24" s="1"/>
  <c r="X44" i="24"/>
  <c r="Y44" i="24"/>
  <c r="I44" i="24"/>
  <c r="X43" i="24"/>
  <c r="Y43" i="24"/>
  <c r="I43" i="24"/>
  <c r="U43" i="24" s="1"/>
  <c r="X42" i="24"/>
  <c r="Y42" i="24"/>
  <c r="I42" i="24"/>
  <c r="U42" i="24" s="1"/>
  <c r="X41" i="24"/>
  <c r="Y41" i="24"/>
  <c r="I41" i="24"/>
  <c r="X40" i="24"/>
  <c r="Y40" i="24"/>
  <c r="I40" i="24"/>
  <c r="U40" i="24" s="1"/>
  <c r="X39" i="24"/>
  <c r="X36" i="24"/>
  <c r="X34" i="24"/>
  <c r="X33" i="24"/>
  <c r="X31" i="24"/>
  <c r="X27" i="24"/>
  <c r="X26" i="24"/>
  <c r="X25" i="24"/>
  <c r="X24" i="24"/>
  <c r="X23" i="24"/>
  <c r="X126" i="24"/>
  <c r="Y126" i="24"/>
  <c r="X125" i="24"/>
  <c r="Y125" i="24"/>
  <c r="X124" i="24"/>
  <c r="Y124" i="24"/>
  <c r="X105" i="24"/>
  <c r="Y105" i="24"/>
  <c r="X104" i="24"/>
  <c r="Y104" i="24"/>
  <c r="X103" i="24"/>
  <c r="Y103" i="24"/>
  <c r="X102" i="24"/>
  <c r="Y102" i="24"/>
  <c r="X101" i="24"/>
  <c r="Y101" i="24"/>
  <c r="X100" i="24"/>
  <c r="Y100" i="24"/>
  <c r="X99" i="24"/>
  <c r="Y99" i="24"/>
  <c r="X98" i="24"/>
  <c r="Y98" i="24"/>
  <c r="X97" i="24"/>
  <c r="Y97" i="24"/>
  <c r="X96" i="24"/>
  <c r="Y96" i="24"/>
  <c r="X95" i="24"/>
  <c r="Y95" i="24"/>
  <c r="X94" i="24"/>
  <c r="Y94" i="24"/>
  <c r="X93" i="24"/>
  <c r="Y93" i="24"/>
  <c r="X92" i="24"/>
  <c r="Y92" i="24"/>
  <c r="X91" i="24"/>
  <c r="Y91" i="24"/>
  <c r="X90" i="24"/>
  <c r="Y90" i="24"/>
  <c r="X89" i="24"/>
  <c r="Y89" i="24"/>
  <c r="X88" i="24"/>
  <c r="Y88" i="24"/>
  <c r="X87" i="24"/>
  <c r="Y87" i="24"/>
  <c r="X86" i="24"/>
  <c r="Y86" i="24"/>
  <c r="X85" i="24"/>
  <c r="Y85" i="24"/>
  <c r="X80" i="24"/>
  <c r="Y80" i="24"/>
  <c r="X79" i="24"/>
  <c r="Y79" i="24"/>
  <c r="X78" i="24"/>
  <c r="Y78" i="24"/>
  <c r="X53" i="24"/>
  <c r="Y53" i="24"/>
  <c r="X45" i="24"/>
  <c r="Y45" i="24"/>
  <c r="X22" i="24"/>
  <c r="X21" i="24"/>
  <c r="X19" i="24"/>
  <c r="Y19" i="24"/>
  <c r="X18" i="24"/>
  <c r="X17" i="24"/>
  <c r="X16" i="24"/>
  <c r="Y16" i="24"/>
  <c r="X15" i="24"/>
  <c r="Y15" i="24"/>
  <c r="X14" i="24"/>
  <c r="Y14" i="24"/>
  <c r="X13" i="24"/>
  <c r="Y13" i="24"/>
  <c r="X12" i="24"/>
  <c r="Y12" i="24"/>
  <c r="X11" i="24"/>
  <c r="Y11" i="24"/>
  <c r="X10" i="24"/>
  <c r="Y10" i="24"/>
  <c r="X9" i="24"/>
  <c r="Y9" i="24"/>
  <c r="X7" i="24"/>
  <c r="Y7" i="24"/>
  <c r="I126" i="24"/>
  <c r="I125" i="24"/>
  <c r="U125" i="24" s="1"/>
  <c r="I124" i="24"/>
  <c r="I105" i="24"/>
  <c r="U105" i="24" s="1"/>
  <c r="I104" i="24"/>
  <c r="U104" i="24" s="1"/>
  <c r="I103" i="24"/>
  <c r="U103" i="24" s="1"/>
  <c r="I102" i="24"/>
  <c r="U102" i="24" s="1"/>
  <c r="I101" i="24"/>
  <c r="I100" i="24"/>
  <c r="U100" i="24" s="1"/>
  <c r="I99" i="24"/>
  <c r="U99" i="24" s="1"/>
  <c r="I98" i="24"/>
  <c r="U98" i="24" s="1"/>
  <c r="I97" i="24"/>
  <c r="U97" i="24" s="1"/>
  <c r="I96" i="24"/>
  <c r="I95" i="24"/>
  <c r="U95" i="24" s="1"/>
  <c r="I94" i="24"/>
  <c r="U94" i="24" s="1"/>
  <c r="I93" i="24"/>
  <c r="I92" i="24"/>
  <c r="I91" i="24"/>
  <c r="U91" i="24" s="1"/>
  <c r="I90" i="24"/>
  <c r="U90" i="24" s="1"/>
  <c r="I89" i="24"/>
  <c r="U89" i="24" s="1"/>
  <c r="I88" i="24"/>
  <c r="U88" i="24" s="1"/>
  <c r="I87" i="24"/>
  <c r="I86" i="24"/>
  <c r="U86" i="24" s="1"/>
  <c r="I85" i="24"/>
  <c r="U85" i="24" s="1"/>
  <c r="I80" i="24"/>
  <c r="U80" i="24" s="1"/>
  <c r="I79" i="24"/>
  <c r="U79" i="24" s="1"/>
  <c r="I78" i="24"/>
  <c r="U78" i="24" s="1"/>
  <c r="I53" i="24"/>
  <c r="U53" i="24" s="1"/>
  <c r="I45" i="24"/>
  <c r="U45" i="24" s="1"/>
  <c r="U16" i="24"/>
  <c r="Q82" i="24"/>
  <c r="P82" i="24"/>
  <c r="S104" i="24"/>
  <c r="S105" i="24"/>
  <c r="S124" i="24"/>
  <c r="S126" i="24"/>
  <c r="S125" i="24"/>
  <c r="S103" i="24"/>
  <c r="S97" i="24"/>
  <c r="S99" i="24"/>
  <c r="S100" i="24"/>
  <c r="S101" i="24"/>
  <c r="S102" i="24"/>
  <c r="S92" i="24"/>
  <c r="S93" i="24"/>
  <c r="S89" i="24"/>
  <c r="S98" i="24"/>
  <c r="S90" i="24"/>
  <c r="S91" i="24"/>
  <c r="S87" i="24"/>
  <c r="S88" i="24"/>
  <c r="S94" i="24"/>
  <c r="S96" i="24"/>
  <c r="S85" i="24"/>
  <c r="S86" i="24"/>
  <c r="S95" i="24"/>
  <c r="Q127" i="24"/>
  <c r="P127" i="24"/>
  <c r="L127" i="24"/>
  <c r="AA73" i="24" l="1"/>
  <c r="AB73" i="24" s="1"/>
  <c r="K14" i="24"/>
  <c r="AA72" i="24"/>
  <c r="Q128" i="24"/>
  <c r="P128" i="24"/>
  <c r="AA69" i="24"/>
  <c r="AA78" i="24"/>
  <c r="AA74" i="24"/>
  <c r="AA64" i="24"/>
  <c r="AB64" i="24" s="1"/>
  <c r="AA56" i="24"/>
  <c r="AA79" i="24"/>
  <c r="R128" i="24"/>
  <c r="AA15" i="24"/>
  <c r="AA51" i="24"/>
  <c r="AA58" i="24"/>
  <c r="AB58" i="24" s="1"/>
  <c r="AA62" i="24"/>
  <c r="AB62" i="24" s="1"/>
  <c r="AA71" i="24"/>
  <c r="AB71" i="24" s="1"/>
  <c r="O82" i="24"/>
  <c r="AA76" i="24"/>
  <c r="AB76" i="24" s="1"/>
  <c r="AA60" i="24"/>
  <c r="AB60" i="24" s="1"/>
  <c r="K9" i="24"/>
  <c r="AA11" i="24"/>
  <c r="AB11" i="24" s="1"/>
  <c r="AA70" i="24"/>
  <c r="AB70" i="24" s="1"/>
  <c r="AA53" i="24"/>
  <c r="AB53" i="24" s="1"/>
  <c r="AA77" i="24"/>
  <c r="AB77" i="24" s="1"/>
  <c r="AA61" i="24"/>
  <c r="AB61" i="24" s="1"/>
  <c r="AA75" i="24"/>
  <c r="AA66" i="24"/>
  <c r="AB66" i="24" s="1"/>
  <c r="AA54" i="24"/>
  <c r="AA43" i="24"/>
  <c r="AB43" i="24" s="1"/>
  <c r="AA80" i="24"/>
  <c r="AA68" i="24"/>
  <c r="AB68" i="24" s="1"/>
  <c r="AA59" i="24"/>
  <c r="AB59" i="24" s="1"/>
  <c r="AA48" i="24"/>
  <c r="AA65" i="24"/>
  <c r="AB65" i="24" s="1"/>
  <c r="AA67" i="24"/>
  <c r="AB67" i="24" s="1"/>
  <c r="O127" i="24"/>
  <c r="K10" i="24"/>
  <c r="W65" i="24"/>
  <c r="W49" i="24"/>
  <c r="K11" i="24"/>
  <c r="W52" i="24"/>
  <c r="W70" i="24"/>
  <c r="N128" i="24"/>
  <c r="B8" i="25" s="1"/>
  <c r="D8" i="25" s="1"/>
  <c r="T9" i="24"/>
  <c r="W9" i="24" s="1"/>
  <c r="AA42" i="24"/>
  <c r="AA50" i="24"/>
  <c r="AB50" i="24" s="1"/>
  <c r="W63" i="24"/>
  <c r="K7" i="24"/>
  <c r="K15" i="24"/>
  <c r="K13" i="24"/>
  <c r="W68" i="24"/>
  <c r="W60" i="24"/>
  <c r="W76" i="24"/>
  <c r="AA46" i="24"/>
  <c r="AB46" i="24" s="1"/>
  <c r="U14" i="24"/>
  <c r="AA7" i="24"/>
  <c r="AB7" i="24" s="1"/>
  <c r="AA16" i="24"/>
  <c r="AB16" i="24" s="1"/>
  <c r="AA49" i="24"/>
  <c r="AB49" i="24" s="1"/>
  <c r="AA44" i="24"/>
  <c r="AB44" i="24" s="1"/>
  <c r="AA47" i="24"/>
  <c r="AB47" i="24" s="1"/>
  <c r="AA41" i="24"/>
  <c r="AB41" i="24" s="1"/>
  <c r="AA40" i="24"/>
  <c r="AB40" i="24" s="1"/>
  <c r="AA45" i="24"/>
  <c r="AB45" i="24" s="1"/>
  <c r="W48" i="24"/>
  <c r="W40" i="24"/>
  <c r="K47" i="24"/>
  <c r="W46" i="24"/>
  <c r="Y33" i="24"/>
  <c r="I33" i="24"/>
  <c r="U33" i="24" s="1"/>
  <c r="Y35" i="24"/>
  <c r="I35" i="24"/>
  <c r="U35" i="24" s="1"/>
  <c r="I37" i="24"/>
  <c r="U37" i="24" s="1"/>
  <c r="Y37" i="24"/>
  <c r="I34" i="24"/>
  <c r="Y34" i="24"/>
  <c r="X35" i="24"/>
  <c r="H38" i="24"/>
  <c r="T38" i="24" s="1"/>
  <c r="H30" i="24"/>
  <c r="T30" i="24" s="1"/>
  <c r="X29" i="24"/>
  <c r="X37" i="24"/>
  <c r="H32" i="24"/>
  <c r="T32" i="24" s="1"/>
  <c r="AA9" i="24"/>
  <c r="AB9" i="24" s="1"/>
  <c r="AA13" i="24"/>
  <c r="AB13" i="24" s="1"/>
  <c r="AA10" i="24"/>
  <c r="AB10" i="24" s="1"/>
  <c r="AA14" i="24"/>
  <c r="AB14" i="24" s="1"/>
  <c r="AA12" i="24"/>
  <c r="AB12" i="24" s="1"/>
  <c r="Z19" i="24"/>
  <c r="AA19" i="24" s="1"/>
  <c r="AB19" i="24" s="1"/>
  <c r="J19" i="24"/>
  <c r="V19" i="24" s="1"/>
  <c r="W19" i="24" s="1"/>
  <c r="T20" i="24"/>
  <c r="I26" i="24"/>
  <c r="U26" i="24" s="1"/>
  <c r="Y26" i="24"/>
  <c r="I17" i="24"/>
  <c r="U17" i="24" s="1"/>
  <c r="Y17" i="24"/>
  <c r="Y27" i="24"/>
  <c r="I27" i="24"/>
  <c r="U27" i="24" s="1"/>
  <c r="I23" i="24"/>
  <c r="U23" i="24" s="1"/>
  <c r="Y23" i="24"/>
  <c r="L82" i="24"/>
  <c r="L128" i="24" s="1"/>
  <c r="X28" i="24"/>
  <c r="X20" i="24"/>
  <c r="V15" i="24"/>
  <c r="K12" i="24"/>
  <c r="T7" i="24"/>
  <c r="W7" i="24" s="1"/>
  <c r="K16" i="24"/>
  <c r="T21" i="24"/>
  <c r="T22" i="24"/>
  <c r="W16" i="24"/>
  <c r="W66" i="24"/>
  <c r="W58" i="24"/>
  <c r="W50" i="24"/>
  <c r="W42" i="24"/>
  <c r="W72" i="24"/>
  <c r="W75" i="24"/>
  <c r="W67" i="24"/>
  <c r="W51" i="24"/>
  <c r="W43" i="24"/>
  <c r="K79" i="24"/>
  <c r="K71" i="24"/>
  <c r="K72" i="24"/>
  <c r="K64" i="24"/>
  <c r="K56" i="24"/>
  <c r="V72" i="24"/>
  <c r="V64" i="24"/>
  <c r="V56" i="24"/>
  <c r="K73" i="24"/>
  <c r="K57" i="24"/>
  <c r="K41" i="24"/>
  <c r="K80" i="24"/>
  <c r="K40" i="24"/>
  <c r="K78" i="24"/>
  <c r="T57" i="24"/>
  <c r="W57" i="24" s="1"/>
  <c r="K77" i="24"/>
  <c r="K69" i="24"/>
  <c r="K61" i="24"/>
  <c r="K53" i="24"/>
  <c r="K45" i="24"/>
  <c r="T41" i="24"/>
  <c r="K65" i="24"/>
  <c r="K48" i="24"/>
  <c r="K63" i="24"/>
  <c r="K55" i="24"/>
  <c r="K46" i="24"/>
  <c r="K70" i="24"/>
  <c r="K62" i="24"/>
  <c r="K54" i="24"/>
  <c r="K44" i="24"/>
  <c r="K68" i="24"/>
  <c r="K60" i="24"/>
  <c r="K52" i="24"/>
  <c r="K43" i="24"/>
  <c r="K75" i="24"/>
  <c r="K76" i="24"/>
  <c r="K67" i="24"/>
  <c r="K59" i="24"/>
  <c r="K51" i="24"/>
  <c r="K42" i="24"/>
  <c r="K50" i="24"/>
  <c r="K74" i="24"/>
  <c r="K66" i="24"/>
  <c r="K58" i="24"/>
  <c r="K49" i="24"/>
  <c r="K92" i="24"/>
  <c r="K124" i="24"/>
  <c r="K101" i="24"/>
  <c r="K85" i="24"/>
  <c r="U64" i="24"/>
  <c r="AB74" i="24"/>
  <c r="AA120" i="24"/>
  <c r="AB120" i="24" s="1"/>
  <c r="K126" i="24"/>
  <c r="K94" i="24"/>
  <c r="U101" i="24"/>
  <c r="W101" i="24" s="1"/>
  <c r="U126" i="24"/>
  <c r="W126" i="24" s="1"/>
  <c r="K100" i="24"/>
  <c r="K87" i="24"/>
  <c r="U44" i="24"/>
  <c r="W44" i="24" s="1"/>
  <c r="K104" i="24"/>
  <c r="AB48" i="24"/>
  <c r="AA88" i="24"/>
  <c r="AB88" i="24" s="1"/>
  <c r="AA92" i="24"/>
  <c r="AB92" i="24" s="1"/>
  <c r="AA100" i="24"/>
  <c r="AB100" i="24" s="1"/>
  <c r="AA126" i="24"/>
  <c r="AB126" i="24" s="1"/>
  <c r="AA116" i="24"/>
  <c r="AB116" i="24" s="1"/>
  <c r="W86" i="24"/>
  <c r="K108" i="24"/>
  <c r="U41" i="24"/>
  <c r="K118" i="24"/>
  <c r="AA101" i="24"/>
  <c r="AB101" i="24" s="1"/>
  <c r="K102" i="24"/>
  <c r="K86" i="24"/>
  <c r="AA124" i="24"/>
  <c r="AB124" i="24" s="1"/>
  <c r="AB42" i="24"/>
  <c r="AA111" i="24"/>
  <c r="AB111" i="24" s="1"/>
  <c r="AA95" i="24"/>
  <c r="AB95" i="24" s="1"/>
  <c r="AA118" i="24"/>
  <c r="AB118" i="24" s="1"/>
  <c r="W102" i="24"/>
  <c r="AB57" i="24"/>
  <c r="AA89" i="24"/>
  <c r="AB89" i="24" s="1"/>
  <c r="AA93" i="24"/>
  <c r="AB93" i="24" s="1"/>
  <c r="AA97" i="24"/>
  <c r="AB97" i="24" s="1"/>
  <c r="T47" i="24"/>
  <c r="W47" i="24" s="1"/>
  <c r="W105" i="24"/>
  <c r="K99" i="24"/>
  <c r="AA94" i="24"/>
  <c r="AB94" i="24" s="1"/>
  <c r="AA98" i="24"/>
  <c r="AB98" i="24" s="1"/>
  <c r="AB72" i="24"/>
  <c r="W112" i="24"/>
  <c r="AB63" i="24"/>
  <c r="T78" i="24"/>
  <c r="W78" i="24" s="1"/>
  <c r="W94" i="24"/>
  <c r="AA112" i="24"/>
  <c r="AB112" i="24" s="1"/>
  <c r="AA113" i="24"/>
  <c r="AB113" i="24" s="1"/>
  <c r="AA106" i="24"/>
  <c r="AB106" i="24" s="1"/>
  <c r="K123" i="24"/>
  <c r="K107" i="24"/>
  <c r="K90" i="24"/>
  <c r="AB75" i="24"/>
  <c r="AB80" i="24"/>
  <c r="AA104" i="24"/>
  <c r="AB104" i="24" s="1"/>
  <c r="W118" i="24"/>
  <c r="U10" i="24"/>
  <c r="W10" i="24" s="1"/>
  <c r="T69" i="24"/>
  <c r="W69" i="24" s="1"/>
  <c r="U87" i="24"/>
  <c r="W87" i="24" s="1"/>
  <c r="AA90" i="24"/>
  <c r="AB90" i="24" s="1"/>
  <c r="AB69" i="24"/>
  <c r="AA117" i="24"/>
  <c r="AB117" i="24" s="1"/>
  <c r="AA114" i="24"/>
  <c r="AB114" i="24" s="1"/>
  <c r="K106" i="24"/>
  <c r="W98" i="24"/>
  <c r="AB79" i="24"/>
  <c r="AA87" i="24"/>
  <c r="AB87" i="24" s="1"/>
  <c r="AB55" i="24"/>
  <c r="AA119" i="24"/>
  <c r="AB119" i="24" s="1"/>
  <c r="AA115" i="24"/>
  <c r="AB115" i="24" s="1"/>
  <c r="W104" i="24"/>
  <c r="K88" i="24"/>
  <c r="U74" i="24"/>
  <c r="W74" i="24" s="1"/>
  <c r="AB15" i="24"/>
  <c r="AA96" i="24"/>
  <c r="AB96" i="24" s="1"/>
  <c r="AA99" i="24"/>
  <c r="AB99" i="24" s="1"/>
  <c r="AA102" i="24"/>
  <c r="AB102" i="24" s="1"/>
  <c r="W123" i="24"/>
  <c r="T61" i="24"/>
  <c r="W61" i="24" s="1"/>
  <c r="K113" i="24"/>
  <c r="T45" i="24"/>
  <c r="W45" i="24" s="1"/>
  <c r="K105" i="24"/>
  <c r="W107" i="24"/>
  <c r="W99" i="24"/>
  <c r="AA123" i="24"/>
  <c r="AB123" i="24" s="1"/>
  <c r="K117" i="24"/>
  <c r="T15" i="24"/>
  <c r="K96" i="24"/>
  <c r="H127" i="24"/>
  <c r="B11" i="25" s="1"/>
  <c r="D11" i="25" s="1"/>
  <c r="T13" i="24"/>
  <c r="W13" i="24" s="1"/>
  <c r="T106" i="24"/>
  <c r="W106" i="24" s="1"/>
  <c r="T79" i="24"/>
  <c r="W79" i="24" s="1"/>
  <c r="W90" i="24"/>
  <c r="T53" i="24"/>
  <c r="W53" i="24" s="1"/>
  <c r="T88" i="24"/>
  <c r="W88" i="24" s="1"/>
  <c r="K98" i="24"/>
  <c r="W85" i="24"/>
  <c r="W109" i="24"/>
  <c r="T91" i="24"/>
  <c r="W91" i="24" s="1"/>
  <c r="K91" i="24"/>
  <c r="K119" i="24"/>
  <c r="W116" i="24"/>
  <c r="U92" i="24"/>
  <c r="W92" i="24" s="1"/>
  <c r="K110" i="24"/>
  <c r="T110" i="24"/>
  <c r="W110" i="24" s="1"/>
  <c r="T80" i="24"/>
  <c r="W80" i="24" s="1"/>
  <c r="T71" i="24"/>
  <c r="W71" i="24" s="1"/>
  <c r="I127" i="24"/>
  <c r="B12" i="25" s="1"/>
  <c r="D12" i="25" s="1"/>
  <c r="T95" i="24"/>
  <c r="W95" i="24" s="1"/>
  <c r="K95" i="24"/>
  <c r="AB51" i="24"/>
  <c r="U122" i="24"/>
  <c r="W122" i="24" s="1"/>
  <c r="K122" i="24"/>
  <c r="K120" i="24"/>
  <c r="U96" i="24"/>
  <c r="U124" i="24"/>
  <c r="W124" i="24" s="1"/>
  <c r="U54" i="24"/>
  <c r="W54" i="24" s="1"/>
  <c r="U56" i="24"/>
  <c r="W56" i="24" s="1"/>
  <c r="U55" i="24"/>
  <c r="W55" i="24" s="1"/>
  <c r="K121" i="24"/>
  <c r="T117" i="24"/>
  <c r="W117" i="24" s="1"/>
  <c r="K116" i="24"/>
  <c r="T125" i="24"/>
  <c r="W125" i="24" s="1"/>
  <c r="K125" i="24"/>
  <c r="K112" i="24"/>
  <c r="K89" i="24"/>
  <c r="T89" i="24"/>
  <c r="W89" i="24" s="1"/>
  <c r="T115" i="24"/>
  <c r="W115" i="24" s="1"/>
  <c r="K115" i="24"/>
  <c r="AA110" i="24"/>
  <c r="AB110" i="24" s="1"/>
  <c r="U12" i="24"/>
  <c r="W12" i="24" s="1"/>
  <c r="T28" i="24"/>
  <c r="T73" i="24"/>
  <c r="W73" i="24" s="1"/>
  <c r="W111" i="24"/>
  <c r="K111" i="24"/>
  <c r="T25" i="24"/>
  <c r="AA86" i="24"/>
  <c r="AB86" i="24" s="1"/>
  <c r="Y127" i="24"/>
  <c r="AA103" i="24"/>
  <c r="AB103" i="24" s="1"/>
  <c r="T77" i="24"/>
  <c r="W77" i="24" s="1"/>
  <c r="K109" i="24"/>
  <c r="AA91" i="24"/>
  <c r="AB91" i="24" s="1"/>
  <c r="AA121" i="24"/>
  <c r="AB121" i="24" s="1"/>
  <c r="W108" i="24"/>
  <c r="AB54" i="24"/>
  <c r="AB56" i="24"/>
  <c r="AA122" i="24"/>
  <c r="AB122" i="24" s="1"/>
  <c r="U62" i="24"/>
  <c r="W62" i="24" s="1"/>
  <c r="U59" i="24"/>
  <c r="W59" i="24" s="1"/>
  <c r="AA108" i="24"/>
  <c r="AB108" i="24" s="1"/>
  <c r="AA109" i="24"/>
  <c r="AB109" i="24" s="1"/>
  <c r="W100" i="24"/>
  <c r="X127" i="24"/>
  <c r="AA107" i="24"/>
  <c r="AB107" i="24" s="1"/>
  <c r="W114" i="24"/>
  <c r="T18" i="24"/>
  <c r="K97" i="24"/>
  <c r="AA125" i="24"/>
  <c r="AB125" i="24" s="1"/>
  <c r="U93" i="24"/>
  <c r="W93" i="24" s="1"/>
  <c r="K93" i="24"/>
  <c r="T14" i="24"/>
  <c r="AA105" i="24"/>
  <c r="AB105" i="24" s="1"/>
  <c r="U11" i="24"/>
  <c r="W11" i="24" s="1"/>
  <c r="K103" i="24"/>
  <c r="T103" i="24"/>
  <c r="W103" i="24" s="1"/>
  <c r="T24" i="24"/>
  <c r="W121" i="24"/>
  <c r="T97" i="24"/>
  <c r="W97" i="24" s="1"/>
  <c r="W119" i="24"/>
  <c r="W113" i="24"/>
  <c r="W120" i="24"/>
  <c r="AB78" i="24"/>
  <c r="AA85" i="24"/>
  <c r="AB85" i="24" s="1"/>
  <c r="AB52" i="24"/>
  <c r="K114" i="24"/>
  <c r="S127" i="24"/>
  <c r="S82" i="24"/>
  <c r="O128" i="24" l="1"/>
  <c r="S128" i="24"/>
  <c r="W14" i="24"/>
  <c r="W15" i="24"/>
  <c r="W64" i="24"/>
  <c r="H82" i="24"/>
  <c r="Y38" i="24"/>
  <c r="I38" i="24"/>
  <c r="Y31" i="24"/>
  <c r="I31" i="24"/>
  <c r="J35" i="24"/>
  <c r="V35" i="24" s="1"/>
  <c r="W35" i="24" s="1"/>
  <c r="Z35" i="24"/>
  <c r="AA35" i="24" s="1"/>
  <c r="AB35" i="24" s="1"/>
  <c r="U34" i="24"/>
  <c r="Y29" i="24"/>
  <c r="I29" i="24"/>
  <c r="J33" i="24"/>
  <c r="Z33" i="24"/>
  <c r="AA33" i="24" s="1"/>
  <c r="AB33" i="24" s="1"/>
  <c r="Y39" i="24"/>
  <c r="I39" i="24"/>
  <c r="Y36" i="24"/>
  <c r="I36" i="24"/>
  <c r="X82" i="24"/>
  <c r="X128" i="24" s="1"/>
  <c r="K19" i="24"/>
  <c r="J23" i="24"/>
  <c r="Z23" i="24"/>
  <c r="AA23" i="24" s="1"/>
  <c r="AB23" i="24" s="1"/>
  <c r="Y21" i="24"/>
  <c r="I21" i="24"/>
  <c r="Z27" i="24"/>
  <c r="AA27" i="24" s="1"/>
  <c r="AB27" i="24" s="1"/>
  <c r="J27" i="24"/>
  <c r="I20" i="24"/>
  <c r="Y20" i="24"/>
  <c r="Y22" i="24"/>
  <c r="I22" i="24"/>
  <c r="Z26" i="24"/>
  <c r="AA26" i="24" s="1"/>
  <c r="AB26" i="24" s="1"/>
  <c r="J26" i="24"/>
  <c r="V26" i="24" s="1"/>
  <c r="W26" i="24" s="1"/>
  <c r="W41" i="24"/>
  <c r="U127" i="24"/>
  <c r="W96" i="24"/>
  <c r="W127" i="24" s="1"/>
  <c r="AB127" i="24"/>
  <c r="T82" i="24"/>
  <c r="K127" i="24"/>
  <c r="T127" i="24"/>
  <c r="AA127" i="24"/>
  <c r="R136" i="24" l="1"/>
  <c r="T128" i="24"/>
  <c r="H128" i="24"/>
  <c r="B6" i="25"/>
  <c r="Y32" i="24"/>
  <c r="I32" i="24"/>
  <c r="Y30" i="24"/>
  <c r="I30" i="24"/>
  <c r="U38" i="24"/>
  <c r="U31" i="24"/>
  <c r="U39" i="24"/>
  <c r="Z37" i="24"/>
  <c r="AA37" i="24" s="1"/>
  <c r="AB37" i="24" s="1"/>
  <c r="J37" i="24"/>
  <c r="U29" i="24"/>
  <c r="V33" i="24"/>
  <c r="W33" i="24" s="1"/>
  <c r="K33" i="24"/>
  <c r="U36" i="24"/>
  <c r="K35" i="24"/>
  <c r="K26" i="24"/>
  <c r="U20" i="24"/>
  <c r="U22" i="24"/>
  <c r="K23" i="24"/>
  <c r="V23" i="24"/>
  <c r="W23" i="24" s="1"/>
  <c r="U21" i="24"/>
  <c r="Y24" i="24"/>
  <c r="I24" i="24"/>
  <c r="V27" i="24"/>
  <c r="W27" i="24" s="1"/>
  <c r="K27" i="24"/>
  <c r="I28" i="24"/>
  <c r="Y28" i="24"/>
  <c r="I18" i="24"/>
  <c r="Y18" i="24"/>
  <c r="M82" i="24"/>
  <c r="M128" i="24" s="1"/>
  <c r="J17" i="24"/>
  <c r="Z17" i="24"/>
  <c r="I25" i="24"/>
  <c r="Y25" i="24"/>
  <c r="AA17" i="24" l="1"/>
  <c r="D6" i="25"/>
  <c r="U30" i="24"/>
  <c r="Z34" i="24"/>
  <c r="AA34" i="24" s="1"/>
  <c r="AB34" i="24" s="1"/>
  <c r="J34" i="24"/>
  <c r="V37" i="24"/>
  <c r="W37" i="24" s="1"/>
  <c r="K37" i="24"/>
  <c r="U32" i="24"/>
  <c r="AB17" i="24"/>
  <c r="U28" i="24"/>
  <c r="V17" i="24"/>
  <c r="K17" i="24"/>
  <c r="Y82" i="24"/>
  <c r="Y128" i="24" s="1"/>
  <c r="U25" i="24"/>
  <c r="U18" i="24"/>
  <c r="I82" i="24"/>
  <c r="U24" i="24"/>
  <c r="W17" i="24" l="1"/>
  <c r="B7" i="25"/>
  <c r="I128" i="24"/>
  <c r="Z31" i="24"/>
  <c r="AA31" i="24" s="1"/>
  <c r="AB31" i="24" s="1"/>
  <c r="J31" i="24"/>
  <c r="J29" i="24"/>
  <c r="Z29" i="24"/>
  <c r="AA29" i="24" s="1"/>
  <c r="AB29" i="24" s="1"/>
  <c r="Z38" i="24"/>
  <c r="AA38" i="24" s="1"/>
  <c r="AB38" i="24" s="1"/>
  <c r="J38" i="24"/>
  <c r="Z39" i="24"/>
  <c r="AA39" i="24" s="1"/>
  <c r="AB39" i="24" s="1"/>
  <c r="J39" i="24"/>
  <c r="Z36" i="24"/>
  <c r="AA36" i="24" s="1"/>
  <c r="AB36" i="24" s="1"/>
  <c r="V34" i="24"/>
  <c r="W34" i="24" s="1"/>
  <c r="K34" i="24"/>
  <c r="U82" i="24"/>
  <c r="U128" i="24" s="1"/>
  <c r="J20" i="24"/>
  <c r="Z20" i="24"/>
  <c r="AA20" i="24" s="1"/>
  <c r="AB20" i="24" s="1"/>
  <c r="J22" i="24"/>
  <c r="Z22" i="24"/>
  <c r="AA22" i="24" s="1"/>
  <c r="AB22" i="24" s="1"/>
  <c r="Z21" i="24"/>
  <c r="AA21" i="24" s="1"/>
  <c r="AB21" i="24" s="1"/>
  <c r="J21" i="24"/>
  <c r="D7" i="25" l="1"/>
  <c r="D15" i="25" s="1"/>
  <c r="B15" i="25"/>
  <c r="Z32" i="24"/>
  <c r="AA32" i="24" s="1"/>
  <c r="AB32" i="24" s="1"/>
  <c r="J32" i="24"/>
  <c r="V29" i="24"/>
  <c r="W29" i="24" s="1"/>
  <c r="K29" i="24"/>
  <c r="V39" i="24"/>
  <c r="K39" i="24"/>
  <c r="V31" i="24"/>
  <c r="W31" i="24" s="1"/>
  <c r="K31" i="24"/>
  <c r="V38" i="24"/>
  <c r="W38" i="24" s="1"/>
  <c r="K38" i="24"/>
  <c r="V36" i="24"/>
  <c r="W36" i="24" s="1"/>
  <c r="K36" i="24"/>
  <c r="Z30" i="24"/>
  <c r="AA30" i="24" s="1"/>
  <c r="AB30" i="24" s="1"/>
  <c r="J30" i="24"/>
  <c r="J24" i="24"/>
  <c r="Z24" i="24"/>
  <c r="AA24" i="24" s="1"/>
  <c r="AB24" i="24" s="1"/>
  <c r="V20" i="24"/>
  <c r="W20" i="24" s="1"/>
  <c r="K20" i="24"/>
  <c r="J28" i="24"/>
  <c r="Z28" i="24"/>
  <c r="AA28" i="24" s="1"/>
  <c r="AB28" i="24" s="1"/>
  <c r="V22" i="24"/>
  <c r="W22" i="24" s="1"/>
  <c r="K22" i="24"/>
  <c r="V21" i="24"/>
  <c r="W21" i="24" s="1"/>
  <c r="K21" i="24"/>
  <c r="J25" i="24"/>
  <c r="Z25" i="24"/>
  <c r="AA25" i="24" s="1"/>
  <c r="AB25" i="24" s="1"/>
  <c r="Z18" i="24"/>
  <c r="J18" i="24"/>
  <c r="W39" i="24" l="1"/>
  <c r="J82" i="24"/>
  <c r="J128" i="24" s="1"/>
  <c r="K128" i="24" s="1"/>
  <c r="AA18" i="24"/>
  <c r="AB18" i="24" s="1"/>
  <c r="AB82" i="24" s="1"/>
  <c r="AB128" i="24" s="1"/>
  <c r="Z82" i="24"/>
  <c r="Z128" i="24" s="1"/>
  <c r="V30" i="24"/>
  <c r="W30" i="24" s="1"/>
  <c r="K30" i="24"/>
  <c r="V32" i="24"/>
  <c r="W32" i="24" s="1"/>
  <c r="K32" i="24"/>
  <c r="V28" i="24"/>
  <c r="W28" i="24" s="1"/>
  <c r="K28" i="24"/>
  <c r="V24" i="24"/>
  <c r="W24" i="24" s="1"/>
  <c r="K24" i="24"/>
  <c r="K18" i="24"/>
  <c r="V18" i="24"/>
  <c r="W18" i="24" s="1"/>
  <c r="V25" i="24"/>
  <c r="W25" i="24" s="1"/>
  <c r="K25" i="24"/>
  <c r="AA82" i="24" l="1"/>
  <c r="V82" i="24"/>
  <c r="V128" i="24" s="1"/>
  <c r="K82" i="24"/>
  <c r="W82" i="24"/>
  <c r="W128" i="24" s="1"/>
  <c r="B23" i="25" s="1"/>
  <c r="AA128" i="24" l="1"/>
  <c r="B21" i="25" s="1"/>
  <c r="B22" i="25" s="1"/>
  <c r="B24" i="25" s="1"/>
</calcChain>
</file>

<file path=xl/sharedStrings.xml><?xml version="1.0" encoding="utf-8"?>
<sst xmlns="http://schemas.openxmlformats.org/spreadsheetml/2006/main" count="468" uniqueCount="210">
  <si>
    <t>Index-cijfers:</t>
  </si>
  <si>
    <t>Omschrijving:</t>
  </si>
  <si>
    <t>Indexcijfer:</t>
  </si>
  <si>
    <t>Index geb Troostwijk nw</t>
  </si>
  <si>
    <t>Index geb Troostwijk oud</t>
  </si>
  <si>
    <t>Index inv troostwijk nw</t>
  </si>
  <si>
    <t>Index inv troostwijk oud</t>
  </si>
  <si>
    <t xml:space="preserve"> </t>
  </si>
  <si>
    <t>Afronding index</t>
  </si>
  <si>
    <t>Gemeentelijk Bezit:</t>
  </si>
  <si>
    <t>1. Gebouwen</t>
  </si>
  <si>
    <t>2. Inventaris</t>
  </si>
  <si>
    <t>Stand per 1 januari 2023:</t>
  </si>
  <si>
    <t>mutaties 2023:</t>
  </si>
  <si>
    <t>Index per 1 januari 2023:</t>
  </si>
  <si>
    <t>Stand per 1 januari 2024:</t>
  </si>
  <si>
    <t xml:space="preserve">Verrekening termijn </t>
  </si>
  <si>
    <t xml:space="preserve">jaarpremie per </t>
  </si>
  <si>
    <t xml:space="preserve">reeds verrekend met </t>
  </si>
  <si>
    <t>nota nr.</t>
  </si>
  <si>
    <t>premie-boeking/restitutie</t>
  </si>
  <si>
    <t>Attentie: Lees eerst de instructies onderaan deze lijst.</t>
  </si>
  <si>
    <t>Stand per 1 januari 2024 (na indexering)</t>
  </si>
  <si>
    <t>Stand per 31 december 2023</t>
  </si>
  <si>
    <t>Stand per 1 januari 2023</t>
  </si>
  <si>
    <t>Indexering per 1 januari  2024:</t>
  </si>
  <si>
    <t>Mutaties termijn 1 januari 2023/2024:</t>
  </si>
  <si>
    <t>Adres:</t>
  </si>
  <si>
    <t>No.</t>
  </si>
  <si>
    <t>Plaats</t>
  </si>
  <si>
    <t>Omschrijving</t>
  </si>
  <si>
    <t>Bouwaard</t>
  </si>
  <si>
    <t>Taxatiedatum:</t>
  </si>
  <si>
    <t>Gebouwen:</t>
  </si>
  <si>
    <t>Inventaris:</t>
  </si>
  <si>
    <t>Totaal</t>
  </si>
  <si>
    <t>Premieverr. 50%</t>
  </si>
  <si>
    <t>reserve</t>
  </si>
  <si>
    <t>Totaal Gemeentelijk Bezit:</t>
  </si>
  <si>
    <t>Reserve</t>
  </si>
  <si>
    <t>Eindtotaal:</t>
  </si>
  <si>
    <t>Instructies voor het bijwerken van dit bestand:</t>
  </si>
  <si>
    <t>Algemeen:</t>
  </si>
  <si>
    <t>In deze spreadsheet zijn allleen die kolommen zichtbaar gemaakt die voor u voor het bijwerken van belang zijn.</t>
  </si>
  <si>
    <t>De niet zichtbare kolommen zijn verborgen omdat zich daarin rekenformules bevinden die niet mogen worden overschreven of gewist.</t>
  </si>
  <si>
    <t>Dat wordt dan uiteindelijk de stand per 31 december van dit jaar</t>
  </si>
  <si>
    <t>Wijziging van de bedragen op bestaande objecten</t>
  </si>
  <si>
    <t>Afvoering van bestaande objecten:</t>
  </si>
  <si>
    <t>Let op: Ofschoon het object moet worden afgevoerd dient de regel zelf nog te blijven staan.</t>
  </si>
  <si>
    <t>Derhalve zoals vermeld alleen het verzekerde bedrag op 0 stellen. Meer niet! De regel zelf laten staan.</t>
  </si>
  <si>
    <t>Opvoering van nieuwe objecten</t>
  </si>
  <si>
    <t>Onder bijna iedere sectie zijn een aantal regels aangemaakt die met het woord "Reserve"begint.</t>
  </si>
  <si>
    <t>Alle niet genoemde verborgen kolommen worden vanzelf op de achtergronden aangepast.</t>
  </si>
  <si>
    <t>Nieuwe Markt 55 Echt</t>
  </si>
  <si>
    <t>Edisonweg 35 Echt</t>
  </si>
  <si>
    <t>Ruytersweg 30</t>
  </si>
  <si>
    <t>Wijnstraat 53 Echt (torenspits Grachtstraat Echt)</t>
  </si>
  <si>
    <t>Reinoud van Gelderstraat 38</t>
  </si>
  <si>
    <t xml:space="preserve">Diverse locatie </t>
  </si>
  <si>
    <t xml:space="preserve">Camerabewakingscamera's 4  woningen  </t>
  </si>
  <si>
    <t xml:space="preserve">Computer apparatuur / ICT omgeving </t>
  </si>
  <si>
    <t>Computerapparatuur/12 laptops en 1 printer</t>
  </si>
  <si>
    <t>Echt</t>
  </si>
  <si>
    <t>Susteren</t>
  </si>
  <si>
    <t xml:space="preserve"> Echt </t>
  </si>
  <si>
    <t>Kantoor/stadskantoor en nieuwbouw verzekerd Excl. BTW</t>
  </si>
  <si>
    <t>gemeente diensten/gemeenteloods</t>
  </si>
  <si>
    <t>uitvaartcentrum/aula en werkruimte</t>
  </si>
  <si>
    <t>Torenspits incl. begraafplaats aan de Grachtstraat Echt</t>
  </si>
  <si>
    <t>brandweerkazerne</t>
  </si>
  <si>
    <t>Buiten kunst</t>
  </si>
  <si>
    <t xml:space="preserve">Susteren 2 adressen, Maria Hoop, Maasbracht </t>
  </si>
  <si>
    <t>Servicecentrum MER</t>
  </si>
  <si>
    <t>Banderthof, Wilhelminalaan 151</t>
  </si>
  <si>
    <t>steen/hard</t>
  </si>
  <si>
    <t>wordt nog getaxeerd</t>
  </si>
  <si>
    <t>Zonnepanelen:</t>
  </si>
  <si>
    <t>Ja</t>
  </si>
  <si>
    <t>Electronica</t>
  </si>
  <si>
    <t>Bandertlaan 7 Echt</t>
  </si>
  <si>
    <t xml:space="preserve">Aardenweg 35 </t>
  </si>
  <si>
    <t>Burgemeester Willemeplein 4</t>
  </si>
  <si>
    <t>R.v.Gelderstraat 61</t>
  </si>
  <si>
    <t>R.v.Gelderstraat 61 A</t>
  </si>
  <si>
    <t xml:space="preserve">Burgemeester Willemplein 1 </t>
  </si>
  <si>
    <t>Eyckholtstraat 23 Roosteren</t>
  </si>
  <si>
    <t>Louerstraat 17</t>
  </si>
  <si>
    <t>Sportpark Heilige Kamp, Eyckholstraat 27</t>
  </si>
  <si>
    <t>Diepstraat 3D Echt</t>
  </si>
  <si>
    <t>Hubertusstraat 1A Echt</t>
  </si>
  <si>
    <t>Karel 5 straat 49 Koningsbosch</t>
  </si>
  <si>
    <t>sportcomlpex(sporthal/turnhal + zwembad + horeca) en verduurzaming</t>
  </si>
  <si>
    <t>steen / hard</t>
  </si>
  <si>
    <t xml:space="preserve">clubhuis/kantine </t>
  </si>
  <si>
    <t>Nieuwstadt</t>
  </si>
  <si>
    <t xml:space="preserve">kantine voetbalclub </t>
  </si>
  <si>
    <t>sporthal Reinoudhal + horeca</t>
  </si>
  <si>
    <t>Cultureel Centrum den Hook</t>
  </si>
  <si>
    <t>sporthal de Sjirp + horeca</t>
  </si>
  <si>
    <t>Roosteren</t>
  </si>
  <si>
    <t>sportzaal + horeca/ De Albertzaal</t>
  </si>
  <si>
    <t>clublokaal tennis en handbalclub</t>
  </si>
  <si>
    <t>kantine/kleedruimten + horeca</t>
  </si>
  <si>
    <t>gemeentelijke gymnastiekzaal</t>
  </si>
  <si>
    <t>school gemeentelijke sportzaal</t>
  </si>
  <si>
    <t>Koningsbosch</t>
  </si>
  <si>
    <t>school gemeentelijke gymnastiekzaal</t>
  </si>
  <si>
    <t>wordt in mei 2022 getaxeerd</t>
  </si>
  <si>
    <t>Mussenstraat 6</t>
  </si>
  <si>
    <t xml:space="preserve">Jeugdhuis Pius X </t>
  </si>
  <si>
    <t>Cypresstraat 58</t>
  </si>
  <si>
    <t xml:space="preserve">Buurthuis St. Joris </t>
  </si>
  <si>
    <t>Caulitenstraat 6</t>
  </si>
  <si>
    <t>St. Joost</t>
  </si>
  <si>
    <t>Gemeenschapshuis "t Trefpunt</t>
  </si>
  <si>
    <t>Vleutstraat 22-24</t>
  </si>
  <si>
    <t xml:space="preserve">Gemeenschapshuis </t>
  </si>
  <si>
    <t xml:space="preserve">Plats 1 </t>
  </si>
  <si>
    <t>cultureel centrum (rijksmonument)</t>
  </si>
  <si>
    <t>Bovenste straat 34/34A</t>
  </si>
  <si>
    <t>Oude Stoba (leegstand0</t>
  </si>
  <si>
    <t>Eyckholstraat 8-11 Roosteren</t>
  </si>
  <si>
    <t>Sportpad 11A</t>
  </si>
  <si>
    <t>Groepsaccomodatie (Opvang vluchtelingen)</t>
  </si>
  <si>
    <t>Kapelaan Verdonschotstraat 5</t>
  </si>
  <si>
    <t xml:space="preserve">Gemeenschapshuis Os Heem incl. zonnepanelen </t>
  </si>
  <si>
    <t xml:space="preserve">Houtstraat 7 </t>
  </si>
  <si>
    <t>Gemeenschapshuis</t>
  </si>
  <si>
    <t>Bandertlaan 13</t>
  </si>
  <si>
    <t>Cube (multifunctioneel gemeenschapsaccommodatie)</t>
  </si>
  <si>
    <t>Steen/hard</t>
  </si>
  <si>
    <t>ja</t>
  </si>
  <si>
    <t>Huiskamer Bandert</t>
  </si>
  <si>
    <t>(voormalig gilde opleidingen) leegstand</t>
  </si>
  <si>
    <t>Kindcentrum De Eik</t>
  </si>
  <si>
    <t>school Connect College</t>
  </si>
  <si>
    <t>beton/beton</t>
  </si>
  <si>
    <t>Mariahoop</t>
  </si>
  <si>
    <t>bijzondere basisschool De Bolleberg</t>
  </si>
  <si>
    <t>bijzondere basisschool Maria Goretti</t>
  </si>
  <si>
    <t>bijzondere basisschool Patricius</t>
  </si>
  <si>
    <t>bijzondere basisschool Op de Slek</t>
  </si>
  <si>
    <t>Bijzondere basisschool De Violier</t>
  </si>
  <si>
    <t>openbare basisschool De Driepas</t>
  </si>
  <si>
    <t>bijzondere basisschool 't Keuningshofke</t>
  </si>
  <si>
    <t>basisschool Angela</t>
  </si>
  <si>
    <t>obs de Driepas - AZC School</t>
  </si>
  <si>
    <t>openbare school De Springdonk</t>
  </si>
  <si>
    <t>basisschool In 't Park, schoolgebouw/aanbouw</t>
  </si>
  <si>
    <t>stichting speciale scholen Limburg Midden/De Horst</t>
  </si>
  <si>
    <t>VMBO Connect College School</t>
  </si>
  <si>
    <t xml:space="preserve">Bandertlaan 5 Echt </t>
  </si>
  <si>
    <t>Houtstraat 48</t>
  </si>
  <si>
    <t>Burgemeester willemeplein 2 &amp; 3</t>
  </si>
  <si>
    <t>Populierlaan 1 Echt</t>
  </si>
  <si>
    <t>Annendaalderweg 14 Maria Hoop</t>
  </si>
  <si>
    <t>Kantstraat 1 St.Joost</t>
  </si>
  <si>
    <t>Hubertusstraat 1 Echt</t>
  </si>
  <si>
    <t>Rutsekovenstraat 8 Echt</t>
  </si>
  <si>
    <t>Julianastraat 33 Echt</t>
  </si>
  <si>
    <t>Mispelstraat 1 Echt</t>
  </si>
  <si>
    <t>Karel 5 straat 45 Koningsbosch</t>
  </si>
  <si>
    <t>Harlindestraat 10 Echt</t>
  </si>
  <si>
    <t>Pepinusbrug 2 Echt</t>
  </si>
  <si>
    <t>Schoutlaan 2 Susteren</t>
  </si>
  <si>
    <t>R.v.Gelderstraat 63 Susteren</t>
  </si>
  <si>
    <t>Kerkveldsweg O 7 Echt</t>
  </si>
  <si>
    <t>Maasbrachterweg 22 Echt</t>
  </si>
  <si>
    <t>7 bergingen en 1 centraal voorzieningsgebouw</t>
  </si>
  <si>
    <t>woon/salonwagen</t>
  </si>
  <si>
    <t>kunsstof/hard</t>
  </si>
  <si>
    <t>4 bergingen woonwagencentrum</t>
  </si>
  <si>
    <t>woonwagen</t>
  </si>
  <si>
    <t>Woonwagen</t>
  </si>
  <si>
    <t>hout / staal</t>
  </si>
  <si>
    <t>hout/staal</t>
  </si>
  <si>
    <t>Woonwagen en 1 bergingen</t>
  </si>
  <si>
    <t>1 berging / standplaats</t>
  </si>
  <si>
    <t>2 bergingen met centraal gebouw</t>
  </si>
  <si>
    <t>woonwagencentrum Groensebos Echt</t>
  </si>
  <si>
    <t>Groenebos 17 St. Joost</t>
  </si>
  <si>
    <t>woonwagencentrum Oude Baan Echt</t>
  </si>
  <si>
    <t>Oude baan 48 Echt</t>
  </si>
  <si>
    <t>Bevrijdingslaan 12</t>
  </si>
  <si>
    <t>Bevrijdingslaan 16</t>
  </si>
  <si>
    <t>Chris Plitscherlaan 3</t>
  </si>
  <si>
    <t>Chris Plitscherlaan 5</t>
  </si>
  <si>
    <t>Louerstraat 26</t>
  </si>
  <si>
    <t>Louerstraat 28</t>
  </si>
  <si>
    <t>Pissumerweg 13, 14</t>
  </si>
  <si>
    <t>Onderwijs:</t>
  </si>
  <si>
    <t>Totaal Onderwijs:</t>
  </si>
  <si>
    <r>
      <t xml:space="preserve">De wijzigingen van de verzekerde waarden dienen handmatig uitsluitend en alleen in de kolommen </t>
    </r>
    <r>
      <rPr>
        <b/>
        <sz val="10"/>
        <color rgb="FF000000"/>
        <rFont val="Arial"/>
        <family val="2"/>
      </rPr>
      <t xml:space="preserve">M t/m O te </t>
    </r>
    <r>
      <rPr>
        <b/>
        <sz val="10"/>
        <color indexed="8"/>
        <rFont val="Arial"/>
        <family val="2"/>
      </rPr>
      <t>worden aangebracht.</t>
    </r>
  </si>
  <si>
    <t>Het reeds vermelde bedrag in de desbestreffende regel van kolom M t/m O waarnodig met het nieuwe bedrag overschrijven. (Alleen het getal invoeren)</t>
  </si>
  <si>
    <t>Het reeds vermelde bedrag in de desbetreffende regel van kolom M t/m O waar van toepassing SVP met het getal 0 overschrijven.</t>
  </si>
  <si>
    <t>En vul dan in die regel de verzekerde waarden in in de kolommen M t/m O waar nodig.</t>
  </si>
  <si>
    <t>Neem zo'n regel. Vul de textuele omschrijvingen in in de kolommmen A t/m G</t>
  </si>
  <si>
    <t>Lisweg</t>
  </si>
  <si>
    <t>Sportpad 7</t>
  </si>
  <si>
    <t>Handboogvereniging</t>
  </si>
  <si>
    <t>Noodlokaal met bijruimten(kindervakantiewerk)</t>
  </si>
  <si>
    <t>3. Electronica</t>
  </si>
  <si>
    <t>4. Gebouwen</t>
  </si>
  <si>
    <t>5. Inventaris</t>
  </si>
  <si>
    <t>Fotocabine</t>
  </si>
  <si>
    <t>Bestand d.d. 1 januari 2024</t>
  </si>
  <si>
    <t>MFC Roosteren 'multifun ex horeca (excl. Schoolgedeelte nummer 7, heeft nieuwe eigenaar</t>
  </si>
  <si>
    <t>Gemeente Echt-Susteren</t>
  </si>
  <si>
    <t xml:space="preserve">behorende bij polis nr. B0100092610 ten name van: </t>
  </si>
  <si>
    <t>Door tussentijds afronden kan dit eindtotaal verschillen van het eindtotaal zoals in de tabel hiernaast. De tabel is hierin leidend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</si>
</sst>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\-* #,##0.00_-;_-* &quot;-&quot;??_-;_-@_-"/>
    <numFmt numFmtId="165" formatCode="d/mmm/yyyy"/>
    <numFmt numFmtId="166" formatCode="_-* #,##0.0000_-;\-* #,##0.0000_-;_-* &quot;-&quot;??_-;_-@_-"/>
    <numFmt numFmtId="167" formatCode="_-* #,##0.00000_-;\-* #,##0.00000_-;_-* &quot;-&quot;??_-;_-@_-"/>
    <numFmt numFmtId="168" formatCode="_-[$NLG]\ * #,##0.00_-;_-[$NLG]\ * #,##0.00\-;_-[$NLG]\ * &quot;-&quot;??_-;_-@_-"/>
    <numFmt numFmtId="169" formatCode="_-[$EUR]\ * #,##0.00_-;_-[$EUR]\ * #,##0.00\-;_-[$EUR]\ * &quot;-&quot;??_-;_-@_-"/>
    <numFmt numFmtId="170" formatCode="0.0000\ \‰"/>
    <numFmt numFmtId="171" formatCode="_-[$€-413]\ * #,##0.00_-;_-[$€-413]\ * #,##0.00\-;_-[$€-413]\ * &quot;-&quot;??_-;_-@_-"/>
    <numFmt numFmtId="172" formatCode="_ [$€-413]\ * #,##0.00_ ;_ [$€-413]\ * \-#,##0.00_ ;_ [$€-413]\ * &quot;-&quot;??_ ;_ @_ "/>
    <numFmt numFmtId="173" formatCode="#,##0.000"/>
    <numFmt numFmtId="174" formatCode="#,##0.0000"/>
    <numFmt numFmtId="175" formatCode="_ [$EUR]\ * #,##0.00_ ;_ [$EUR]\ * \-#,##0.00_ ;_ [$EUR]\ * &quot;-&quot;??_ ;_ @_ "/>
  </numFmts>
  <fonts count="33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Univers (W1)"/>
      <family val="2"/>
    </font>
    <font>
      <sz val="8"/>
      <name val="Univers (W1)"/>
      <family val="2"/>
    </font>
    <font>
      <b/>
      <i/>
      <sz val="10"/>
      <name val="Univers (W1)"/>
      <family val="2"/>
    </font>
    <font>
      <b/>
      <i/>
      <sz val="10"/>
      <name val="Univers (W1)"/>
    </font>
    <font>
      <sz val="8"/>
      <color indexed="8"/>
      <name val="Univers (W1)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Univers (W1)"/>
      <family val="2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sz val="10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sz val="10"/>
      <color indexed="10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sz val="8"/>
      <name val="Univers (W1)"/>
    </font>
    <font>
      <b/>
      <sz val="10"/>
      <color rgb="FF000000"/>
      <name val="Arial"/>
      <family val="2"/>
    </font>
    <font>
      <sz val="8"/>
      <color rgb="FFFF0000"/>
      <name val="Univers (W1)"/>
      <family val="2"/>
    </font>
    <font>
      <b/>
      <sz val="8"/>
      <color indexed="8"/>
      <name val="Univers (W1)"/>
    </font>
    <font>
      <sz val="8"/>
      <color rgb="FF000000"/>
      <name val="Univers (W1)"/>
    </font>
    <font>
      <b/>
      <sz val="8"/>
      <name val="Univers (W1)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177">
    <xf numFmtId="0" fontId="0" fillId="0" borderId="0" xfId="0"/>
    <xf numFmtId="165" fontId="7" fillId="0" borderId="1" xfId="1" applyNumberFormat="1" applyFont="1" applyBorder="1" applyAlignment="1">
      <alignment horizontal="left" vertical="top"/>
    </xf>
    <xf numFmtId="164" fontId="10" fillId="0" borderId="0" xfId="1" applyFont="1" applyAlignment="1">
      <alignment horizontal="left" vertical="top"/>
    </xf>
    <xf numFmtId="164" fontId="11" fillId="0" borderId="0" xfId="1" applyFont="1" applyBorder="1" applyAlignment="1">
      <alignment horizontal="left" vertical="top"/>
    </xf>
    <xf numFmtId="164" fontId="11" fillId="0" borderId="0" xfId="1" applyFont="1" applyAlignment="1">
      <alignment horizontal="left" vertical="top"/>
    </xf>
    <xf numFmtId="164" fontId="9" fillId="0" borderId="0" xfId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168" fontId="13" fillId="0" borderId="0" xfId="1" applyNumberFormat="1" applyFont="1" applyBorder="1" applyAlignment="1">
      <alignment horizontal="left" vertical="top"/>
    </xf>
    <xf numFmtId="164" fontId="14" fillId="0" borderId="0" xfId="1" applyFont="1" applyBorder="1" applyAlignment="1">
      <alignment horizontal="left" vertical="top"/>
    </xf>
    <xf numFmtId="164" fontId="16" fillId="0" borderId="0" xfId="1" applyFont="1" applyAlignment="1">
      <alignment horizontal="left" vertical="top"/>
    </xf>
    <xf numFmtId="164" fontId="16" fillId="0" borderId="0" xfId="1" applyFont="1" applyBorder="1" applyAlignment="1">
      <alignment horizontal="left" vertical="top"/>
    </xf>
    <xf numFmtId="164" fontId="17" fillId="2" borderId="3" xfId="1" applyFont="1" applyFill="1" applyBorder="1" applyAlignment="1">
      <alignment horizontal="left" vertical="top" wrapText="1"/>
    </xf>
    <xf numFmtId="164" fontId="17" fillId="2" borderId="2" xfId="1" applyFont="1" applyFill="1" applyBorder="1" applyAlignment="1">
      <alignment horizontal="left" vertical="top" wrapText="1"/>
    </xf>
    <xf numFmtId="164" fontId="17" fillId="2" borderId="4" xfId="1" applyFont="1" applyFill="1" applyBorder="1" applyAlignment="1">
      <alignment horizontal="left" vertical="top" wrapText="1"/>
    </xf>
    <xf numFmtId="164" fontId="9" fillId="0" borderId="0" xfId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" fontId="7" fillId="0" borderId="1" xfId="0" applyNumberFormat="1" applyFont="1" applyBorder="1" applyAlignment="1">
      <alignment horizontal="left" vertical="top"/>
    </xf>
    <xf numFmtId="1" fontId="7" fillId="0" borderId="1" xfId="0" applyNumberFormat="1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left" vertical="top" wrapText="1"/>
    </xf>
    <xf numFmtId="169" fontId="18" fillId="0" borderId="5" xfId="1" applyNumberFormat="1" applyFont="1" applyBorder="1" applyAlignment="1">
      <alignment horizontal="left" vertical="top"/>
    </xf>
    <xf numFmtId="169" fontId="18" fillId="0" borderId="1" xfId="1" applyNumberFormat="1" applyFont="1" applyBorder="1" applyAlignment="1">
      <alignment horizontal="left" vertical="top"/>
    </xf>
    <xf numFmtId="165" fontId="9" fillId="0" borderId="0" xfId="0" applyNumberFormat="1" applyFont="1" applyAlignment="1">
      <alignment horizontal="left" vertical="top"/>
    </xf>
    <xf numFmtId="4" fontId="13" fillId="0" borderId="6" xfId="0" applyNumberFormat="1" applyFont="1" applyBorder="1" applyAlignment="1">
      <alignment horizontal="left" vertical="top"/>
    </xf>
    <xf numFmtId="1" fontId="7" fillId="0" borderId="6" xfId="0" applyNumberFormat="1" applyFont="1" applyBorder="1" applyAlignment="1">
      <alignment horizontal="center" vertical="top"/>
    </xf>
    <xf numFmtId="4" fontId="7" fillId="0" borderId="6" xfId="0" applyNumberFormat="1" applyFont="1" applyBorder="1" applyAlignment="1">
      <alignment horizontal="left" vertical="top"/>
    </xf>
    <xf numFmtId="4" fontId="7" fillId="0" borderId="6" xfId="0" applyNumberFormat="1" applyFont="1" applyBorder="1" applyAlignment="1">
      <alignment horizontal="left" vertical="top" wrapText="1"/>
    </xf>
    <xf numFmtId="4" fontId="13" fillId="0" borderId="7" xfId="0" applyNumberFormat="1" applyFont="1" applyBorder="1" applyAlignment="1">
      <alignment horizontal="left" vertical="top"/>
    </xf>
    <xf numFmtId="169" fontId="13" fillId="0" borderId="7" xfId="1" applyNumberFormat="1" applyFont="1" applyBorder="1" applyAlignment="1">
      <alignment horizontal="left" vertical="top"/>
    </xf>
    <xf numFmtId="169" fontId="13" fillId="0" borderId="6" xfId="1" applyNumberFormat="1" applyFont="1" applyBorder="1" applyAlignment="1">
      <alignment horizontal="left" vertical="top"/>
    </xf>
    <xf numFmtId="1" fontId="9" fillId="0" borderId="0" xfId="0" applyNumberFormat="1" applyFont="1" applyAlignment="1">
      <alignment horizontal="center" vertical="top"/>
    </xf>
    <xf numFmtId="169" fontId="7" fillId="0" borderId="8" xfId="1" applyNumberFormat="1" applyFont="1" applyFill="1" applyBorder="1" applyAlignment="1">
      <alignment horizontal="left" vertical="top"/>
    </xf>
    <xf numFmtId="4" fontId="4" fillId="0" borderId="0" xfId="0" quotePrefix="1" applyNumberFormat="1" applyFont="1" applyAlignment="1">
      <alignment horizontal="left" vertical="top"/>
    </xf>
    <xf numFmtId="164" fontId="4" fillId="0" borderId="0" xfId="1" applyFont="1" applyAlignment="1">
      <alignment vertical="top"/>
    </xf>
    <xf numFmtId="4" fontId="4" fillId="0" borderId="0" xfId="0" applyNumberFormat="1" applyFont="1" applyAlignment="1">
      <alignment vertical="top"/>
    </xf>
    <xf numFmtId="0" fontId="5" fillId="0" borderId="10" xfId="0" applyFont="1" applyBorder="1" applyAlignment="1">
      <alignment horizontal="centerContinuous" vertical="top"/>
    </xf>
    <xf numFmtId="0" fontId="3" fillId="0" borderId="11" xfId="0" applyFont="1" applyBorder="1" applyAlignment="1">
      <alignment horizontal="centerContinuous" vertical="top"/>
    </xf>
    <xf numFmtId="0" fontId="6" fillId="0" borderId="12" xfId="0" applyFont="1" applyBorder="1" applyAlignment="1">
      <alignment vertical="top"/>
    </xf>
    <xf numFmtId="0" fontId="6" fillId="0" borderId="13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center" vertical="top"/>
    </xf>
    <xf numFmtId="166" fontId="3" fillId="0" borderId="14" xfId="1" applyNumberFormat="1" applyFont="1" applyBorder="1" applyAlignment="1">
      <alignment vertical="top"/>
    </xf>
    <xf numFmtId="0" fontId="3" fillId="0" borderId="13" xfId="0" applyFont="1" applyBorder="1" applyAlignment="1">
      <alignment horizontal="right" vertical="top"/>
    </xf>
    <xf numFmtId="167" fontId="4" fillId="0" borderId="0" xfId="1" applyNumberFormat="1" applyFont="1" applyAlignment="1">
      <alignment vertical="top"/>
    </xf>
    <xf numFmtId="0" fontId="19" fillId="0" borderId="0" xfId="0" applyFont="1" applyAlignment="1">
      <alignment vertical="top"/>
    </xf>
    <xf numFmtId="170" fontId="19" fillId="0" borderId="0" xfId="0" applyNumberFormat="1" applyFont="1" applyAlignment="1">
      <alignment horizontal="center" vertical="top"/>
    </xf>
    <xf numFmtId="164" fontId="17" fillId="2" borderId="15" xfId="1" applyFont="1" applyFill="1" applyBorder="1" applyAlignment="1">
      <alignment horizontal="left" vertical="top" wrapText="1"/>
    </xf>
    <xf numFmtId="169" fontId="7" fillId="0" borderId="14" xfId="1" applyNumberFormat="1" applyFont="1" applyFill="1" applyBorder="1" applyAlignment="1">
      <alignment horizontal="left" vertical="top"/>
    </xf>
    <xf numFmtId="166" fontId="14" fillId="0" borderId="0" xfId="1" applyNumberFormat="1" applyFont="1" applyAlignment="1">
      <alignment horizontal="left" vertical="top"/>
    </xf>
    <xf numFmtId="164" fontId="17" fillId="0" borderId="5" xfId="1" applyFont="1" applyFill="1" applyBorder="1" applyAlignment="1">
      <alignment horizontal="left" vertical="top" wrapText="1"/>
    </xf>
    <xf numFmtId="164" fontId="17" fillId="0" borderId="1" xfId="1" applyFont="1" applyFill="1" applyBorder="1" applyAlignment="1">
      <alignment horizontal="left" vertical="top" wrapText="1"/>
    </xf>
    <xf numFmtId="164" fontId="17" fillId="0" borderId="8" xfId="1" applyFont="1" applyFill="1" applyBorder="1" applyAlignment="1">
      <alignment horizontal="left" vertical="top" wrapText="1"/>
    </xf>
    <xf numFmtId="164" fontId="17" fillId="0" borderId="14" xfId="1" applyFont="1" applyFill="1" applyBorder="1" applyAlignment="1">
      <alignment horizontal="left" vertical="top" wrapText="1"/>
    </xf>
    <xf numFmtId="164" fontId="9" fillId="0" borderId="0" xfId="1" applyFont="1" applyFill="1" applyAlignment="1">
      <alignment horizontal="left" vertical="top" wrapText="1"/>
    </xf>
    <xf numFmtId="169" fontId="13" fillId="0" borderId="16" xfId="1" applyNumberFormat="1" applyFont="1" applyBorder="1" applyAlignment="1">
      <alignment horizontal="left" vertical="top"/>
    </xf>
    <xf numFmtId="169" fontId="13" fillId="0" borderId="17" xfId="1" applyNumberFormat="1" applyFont="1" applyBorder="1" applyAlignment="1">
      <alignment horizontal="left" vertical="top"/>
    </xf>
    <xf numFmtId="4" fontId="13" fillId="0" borderId="1" xfId="0" applyNumberFormat="1" applyFont="1" applyBorder="1" applyAlignment="1">
      <alignment horizontal="left" vertical="top"/>
    </xf>
    <xf numFmtId="165" fontId="7" fillId="0" borderId="9" xfId="1" applyNumberFormat="1" applyFont="1" applyBorder="1" applyAlignment="1">
      <alignment horizontal="left" vertical="top"/>
    </xf>
    <xf numFmtId="0" fontId="20" fillId="0" borderId="0" xfId="0" applyFont="1" applyAlignment="1">
      <alignment vertical="top"/>
    </xf>
    <xf numFmtId="171" fontId="19" fillId="0" borderId="0" xfId="0" applyNumberFormat="1" applyFont="1" applyAlignment="1">
      <alignment vertical="top"/>
    </xf>
    <xf numFmtId="171" fontId="20" fillId="0" borderId="18" xfId="0" applyNumberFormat="1" applyFont="1" applyBorder="1" applyAlignment="1">
      <alignment vertical="top"/>
    </xf>
    <xf numFmtId="4" fontId="7" fillId="0" borderId="18" xfId="0" applyNumberFormat="1" applyFont="1" applyBorder="1" applyAlignment="1">
      <alignment horizontal="left" vertical="top" wrapText="1"/>
    </xf>
    <xf numFmtId="164" fontId="22" fillId="0" borderId="0" xfId="1" applyFont="1" applyAlignment="1">
      <alignment horizontal="left" vertical="top"/>
    </xf>
    <xf numFmtId="0" fontId="22" fillId="0" borderId="0" xfId="0" applyFont="1" applyAlignment="1">
      <alignment horizontal="left" vertical="top"/>
    </xf>
    <xf numFmtId="169" fontId="13" fillId="0" borderId="5" xfId="1" applyNumberFormat="1" applyFont="1" applyBorder="1" applyAlignment="1">
      <alignment horizontal="left" vertical="top"/>
    </xf>
    <xf numFmtId="169" fontId="13" fillId="0" borderId="0" xfId="1" applyNumberFormat="1" applyFont="1" applyBorder="1" applyAlignment="1">
      <alignment horizontal="left" vertical="top"/>
    </xf>
    <xf numFmtId="169" fontId="13" fillId="0" borderId="19" xfId="1" applyNumberFormat="1" applyFont="1" applyBorder="1" applyAlignment="1">
      <alignment horizontal="left" vertical="top"/>
    </xf>
    <xf numFmtId="169" fontId="13" fillId="0" borderId="20" xfId="1" applyNumberFormat="1" applyFont="1" applyBorder="1" applyAlignment="1">
      <alignment horizontal="left" vertical="top"/>
    </xf>
    <xf numFmtId="169" fontId="18" fillId="0" borderId="8" xfId="1" applyNumberFormat="1" applyFont="1" applyFill="1" applyBorder="1" applyAlignment="1">
      <alignment horizontal="left" vertical="top"/>
    </xf>
    <xf numFmtId="169" fontId="18" fillId="0" borderId="14" xfId="1" applyNumberFormat="1" applyFont="1" applyFill="1" applyBorder="1" applyAlignment="1">
      <alignment horizontal="left" vertical="top"/>
    </xf>
    <xf numFmtId="169" fontId="18" fillId="0" borderId="0" xfId="1" applyNumberFormat="1" applyFont="1" applyBorder="1" applyAlignment="1">
      <alignment horizontal="left" vertical="top"/>
    </xf>
    <xf numFmtId="169" fontId="18" fillId="0" borderId="0" xfId="1" applyNumberFormat="1" applyFont="1" applyFill="1" applyBorder="1" applyAlignment="1">
      <alignment horizontal="left" vertical="top"/>
    </xf>
    <xf numFmtId="169" fontId="18" fillId="0" borderId="19" xfId="1" applyNumberFormat="1" applyFont="1" applyFill="1" applyBorder="1" applyAlignment="1">
      <alignment horizontal="left" vertical="top"/>
    </xf>
    <xf numFmtId="169" fontId="18" fillId="0" borderId="20" xfId="1" applyNumberFormat="1" applyFont="1" applyFill="1" applyBorder="1" applyAlignment="1">
      <alignment horizontal="left" vertical="top"/>
    </xf>
    <xf numFmtId="4" fontId="18" fillId="0" borderId="1" xfId="0" applyNumberFormat="1" applyFont="1" applyBorder="1" applyAlignment="1" applyProtection="1">
      <alignment horizontal="left" vertical="top"/>
      <protection locked="0"/>
    </xf>
    <xf numFmtId="1" fontId="18" fillId="0" borderId="1" xfId="0" applyNumberFormat="1" applyFont="1" applyBorder="1" applyAlignment="1" applyProtection="1">
      <alignment horizontal="center" vertical="top"/>
      <protection locked="0"/>
    </xf>
    <xf numFmtId="4" fontId="18" fillId="0" borderId="1" xfId="0" applyNumberFormat="1" applyFont="1" applyBorder="1" applyAlignment="1" applyProtection="1">
      <alignment horizontal="left" vertical="top" wrapText="1"/>
      <protection locked="0"/>
    </xf>
    <xf numFmtId="4" fontId="13" fillId="0" borderId="1" xfId="0" applyNumberFormat="1" applyFont="1" applyBorder="1" applyAlignment="1" applyProtection="1">
      <alignment horizontal="left" vertical="top"/>
      <protection locked="0"/>
    </xf>
    <xf numFmtId="1" fontId="7" fillId="0" borderId="1" xfId="0" applyNumberFormat="1" applyFont="1" applyBorder="1" applyAlignment="1" applyProtection="1">
      <alignment horizontal="center" vertical="top"/>
      <protection locked="0"/>
    </xf>
    <xf numFmtId="4" fontId="7" fillId="0" borderId="1" xfId="0" applyNumberFormat="1" applyFont="1" applyBorder="1" applyAlignment="1" applyProtection="1">
      <alignment horizontal="left" vertical="top"/>
      <protection locked="0"/>
    </xf>
    <xf numFmtId="4" fontId="7" fillId="0" borderId="1" xfId="0" applyNumberFormat="1" applyFont="1" applyBorder="1" applyAlignment="1" applyProtection="1">
      <alignment horizontal="left" vertical="top" wrapText="1"/>
      <protection locked="0"/>
    </xf>
    <xf numFmtId="169" fontId="18" fillId="0" borderId="5" xfId="1" applyNumberFormat="1" applyFont="1" applyBorder="1" applyAlignment="1" applyProtection="1">
      <alignment horizontal="left" vertical="top"/>
      <protection locked="0"/>
    </xf>
    <xf numFmtId="169" fontId="18" fillId="0" borderId="1" xfId="1" applyNumberFormat="1" applyFont="1" applyBorder="1" applyAlignment="1" applyProtection="1">
      <alignment horizontal="left" vertical="top"/>
      <protection locked="0"/>
    </xf>
    <xf numFmtId="169" fontId="18" fillId="0" borderId="8" xfId="1" applyNumberFormat="1" applyFont="1" applyFill="1" applyBorder="1" applyAlignment="1" applyProtection="1">
      <alignment horizontal="left" vertical="top"/>
      <protection locked="0"/>
    </xf>
    <xf numFmtId="169" fontId="18" fillId="0" borderId="0" xfId="1" applyNumberFormat="1" applyFont="1" applyBorder="1" applyAlignment="1" applyProtection="1">
      <alignment horizontal="left" vertical="top"/>
      <protection locked="0"/>
    </xf>
    <xf numFmtId="169" fontId="18" fillId="0" borderId="0" xfId="1" applyNumberFormat="1" applyFont="1" applyFill="1" applyBorder="1" applyAlignment="1" applyProtection="1">
      <alignment horizontal="left" vertical="top"/>
      <protection locked="0"/>
    </xf>
    <xf numFmtId="0" fontId="2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164" fontId="26" fillId="0" borderId="0" xfId="1" applyFont="1" applyAlignment="1">
      <alignment horizontal="left" vertical="top"/>
    </xf>
    <xf numFmtId="164" fontId="17" fillId="0" borderId="5" xfId="1" applyFont="1" applyFill="1" applyBorder="1" applyAlignment="1" applyProtection="1">
      <alignment horizontal="left" vertical="top" wrapText="1"/>
      <protection locked="0"/>
    </xf>
    <xf numFmtId="164" fontId="17" fillId="0" borderId="1" xfId="1" applyFont="1" applyFill="1" applyBorder="1" applyAlignment="1" applyProtection="1">
      <alignment horizontal="left" vertical="top" wrapText="1"/>
      <protection locked="0"/>
    </xf>
    <xf numFmtId="165" fontId="18" fillId="0" borderId="1" xfId="1" applyNumberFormat="1" applyFont="1" applyBorder="1" applyAlignment="1" applyProtection="1">
      <alignment horizontal="left" vertical="top"/>
      <protection locked="0"/>
    </xf>
    <xf numFmtId="169" fontId="18" fillId="0" borderId="1" xfId="1" applyNumberFormat="1" applyFont="1" applyFill="1" applyBorder="1" applyAlignment="1" applyProtection="1">
      <alignment horizontal="left" vertical="top"/>
      <protection locked="0"/>
    </xf>
    <xf numFmtId="165" fontId="7" fillId="0" borderId="1" xfId="1" applyNumberFormat="1" applyFont="1" applyBorder="1" applyAlignment="1" applyProtection="1">
      <alignment horizontal="left" vertical="top"/>
      <protection locked="0"/>
    </xf>
    <xf numFmtId="169" fontId="7" fillId="0" borderId="1" xfId="1" applyNumberFormat="1" applyFont="1" applyFill="1" applyBorder="1" applyAlignment="1" applyProtection="1">
      <alignment horizontal="left" vertical="top"/>
      <protection locked="0"/>
    </xf>
    <xf numFmtId="171" fontId="19" fillId="0" borderId="21" xfId="0" applyNumberFormat="1" applyFont="1" applyBorder="1" applyAlignment="1">
      <alignment vertical="top"/>
    </xf>
    <xf numFmtId="1" fontId="8" fillId="2" borderId="0" xfId="1" applyNumberFormat="1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164" fontId="10" fillId="2" borderId="0" xfId="1" applyFont="1" applyFill="1" applyAlignment="1">
      <alignment horizontal="left" vertical="top"/>
    </xf>
    <xf numFmtId="164" fontId="10" fillId="2" borderId="0" xfId="1" applyFont="1" applyFill="1" applyAlignment="1">
      <alignment horizontal="left" vertical="top" wrapText="1"/>
    </xf>
    <xf numFmtId="1" fontId="7" fillId="2" borderId="0" xfId="1" applyNumberFormat="1" applyFont="1" applyFill="1" applyAlignment="1">
      <alignment horizontal="left" vertical="top" wrapText="1"/>
    </xf>
    <xf numFmtId="165" fontId="11" fillId="2" borderId="0" xfId="1" applyNumberFormat="1" applyFont="1" applyFill="1" applyAlignment="1">
      <alignment horizontal="left" vertical="top"/>
    </xf>
    <xf numFmtId="164" fontId="11" fillId="2" borderId="0" xfId="1" applyFont="1" applyFill="1" applyBorder="1" applyAlignment="1">
      <alignment horizontal="left" vertical="top"/>
    </xf>
    <xf numFmtId="1" fontId="12" fillId="2" borderId="0" xfId="1" quotePrefix="1" applyNumberFormat="1" applyFont="1" applyFill="1" applyAlignment="1">
      <alignment horizontal="left" vertical="top"/>
    </xf>
    <xf numFmtId="1" fontId="7" fillId="2" borderId="0" xfId="1" quotePrefix="1" applyNumberFormat="1" applyFont="1" applyFill="1" applyAlignment="1">
      <alignment horizontal="left" vertical="top"/>
    </xf>
    <xf numFmtId="1" fontId="7" fillId="2" borderId="0" xfId="1" quotePrefix="1" applyNumberFormat="1" applyFont="1" applyFill="1" applyAlignment="1">
      <alignment horizontal="left" vertical="top" wrapText="1"/>
    </xf>
    <xf numFmtId="0" fontId="9" fillId="2" borderId="0" xfId="0" applyFont="1" applyFill="1" applyAlignment="1">
      <alignment horizontal="right" vertical="top" wrapText="1"/>
    </xf>
    <xf numFmtId="165" fontId="9" fillId="2" borderId="0" xfId="0" applyNumberFormat="1" applyFont="1" applyFill="1" applyAlignment="1">
      <alignment horizontal="left" vertical="top"/>
    </xf>
    <xf numFmtId="168" fontId="13" fillId="2" borderId="0" xfId="1" applyNumberFormat="1" applyFont="1" applyFill="1" applyBorder="1" applyAlignment="1">
      <alignment horizontal="left" vertical="top"/>
    </xf>
    <xf numFmtId="164" fontId="14" fillId="2" borderId="0" xfId="1" applyFont="1" applyFill="1" applyBorder="1" applyAlignment="1">
      <alignment horizontal="left" vertical="top"/>
    </xf>
    <xf numFmtId="1" fontId="15" fillId="2" borderId="0" xfId="1" applyNumberFormat="1" applyFont="1" applyFill="1" applyAlignment="1">
      <alignment horizontal="left" vertical="top"/>
    </xf>
    <xf numFmtId="165" fontId="16" fillId="2" borderId="0" xfId="1" applyNumberFormat="1" applyFont="1" applyFill="1" applyAlignment="1">
      <alignment horizontal="left" vertical="top"/>
    </xf>
    <xf numFmtId="164" fontId="16" fillId="2" borderId="0" xfId="1" applyFont="1" applyFill="1" applyAlignment="1">
      <alignment horizontal="left" vertical="top"/>
    </xf>
    <xf numFmtId="164" fontId="16" fillId="2" borderId="0" xfId="1" applyFont="1" applyFill="1" applyBorder="1" applyAlignment="1">
      <alignment horizontal="left" vertical="top"/>
    </xf>
    <xf numFmtId="0" fontId="9" fillId="3" borderId="22" xfId="0" applyFont="1" applyFill="1" applyBorder="1" applyAlignment="1">
      <alignment horizontal="left" vertical="top"/>
    </xf>
    <xf numFmtId="1" fontId="9" fillId="3" borderId="22" xfId="0" applyNumberFormat="1" applyFont="1" applyFill="1" applyBorder="1" applyAlignment="1">
      <alignment horizontal="center" vertical="top"/>
    </xf>
    <xf numFmtId="164" fontId="7" fillId="3" borderId="22" xfId="1" applyFont="1" applyFill="1" applyBorder="1" applyAlignment="1">
      <alignment horizontal="left" vertical="top"/>
    </xf>
    <xf numFmtId="164" fontId="7" fillId="3" borderId="22" xfId="1" applyFont="1" applyFill="1" applyBorder="1" applyAlignment="1">
      <alignment horizontal="left" vertical="top" wrapText="1"/>
    </xf>
    <xf numFmtId="1" fontId="7" fillId="3" borderId="22" xfId="1" applyNumberFormat="1" applyFont="1" applyFill="1" applyBorder="1" applyAlignment="1">
      <alignment horizontal="left" vertical="top" wrapText="1"/>
    </xf>
    <xf numFmtId="165" fontId="7" fillId="3" borderId="22" xfId="1" applyNumberFormat="1" applyFont="1" applyFill="1" applyBorder="1" applyAlignment="1">
      <alignment horizontal="left" vertical="top"/>
    </xf>
    <xf numFmtId="171" fontId="20" fillId="0" borderId="0" xfId="0" applyNumberFormat="1" applyFont="1" applyAlignment="1">
      <alignment vertical="top"/>
    </xf>
    <xf numFmtId="164" fontId="18" fillId="0" borderId="14" xfId="1" quotePrefix="1" applyFont="1" applyFill="1" applyBorder="1" applyAlignment="1" applyProtection="1">
      <alignment vertical="top"/>
      <protection locked="0"/>
    </xf>
    <xf numFmtId="164" fontId="18" fillId="0" borderId="14" xfId="1" quotePrefix="1" applyFont="1" applyFill="1" applyBorder="1" applyAlignment="1" applyProtection="1">
      <alignment horizontal="left" vertical="top"/>
      <protection locked="0"/>
    </xf>
    <xf numFmtId="164" fontId="18" fillId="0" borderId="14" xfId="1" applyFont="1" applyFill="1" applyBorder="1" applyAlignment="1" applyProtection="1">
      <alignment horizontal="left" vertical="top" wrapText="1"/>
      <protection locked="0"/>
    </xf>
    <xf numFmtId="4" fontId="17" fillId="2" borderId="26" xfId="1" applyNumberFormat="1" applyFont="1" applyFill="1" applyBorder="1" applyAlignment="1">
      <alignment horizontal="left" vertical="top" wrapText="1"/>
    </xf>
    <xf numFmtId="1" fontId="17" fillId="2" borderId="26" xfId="1" applyNumberFormat="1" applyFont="1" applyFill="1" applyBorder="1" applyAlignment="1">
      <alignment horizontal="center" vertical="top" wrapText="1"/>
    </xf>
    <xf numFmtId="165" fontId="17" fillId="2" borderId="26" xfId="1" applyNumberFormat="1" applyFont="1" applyFill="1" applyBorder="1" applyAlignment="1">
      <alignment horizontal="left" vertical="top" wrapText="1"/>
    </xf>
    <xf numFmtId="4" fontId="17" fillId="2" borderId="26" xfId="1" applyNumberFormat="1" applyFont="1" applyFill="1" applyBorder="1" applyAlignment="1">
      <alignment horizontal="left" vertical="top"/>
    </xf>
    <xf numFmtId="4" fontId="17" fillId="0" borderId="14" xfId="1" applyNumberFormat="1" applyFont="1" applyFill="1" applyBorder="1" applyAlignment="1" applyProtection="1">
      <alignment horizontal="left" vertical="top" wrapText="1"/>
      <protection locked="0"/>
    </xf>
    <xf numFmtId="1" fontId="17" fillId="0" borderId="14" xfId="1" applyNumberFormat="1" applyFont="1" applyFill="1" applyBorder="1" applyAlignment="1" applyProtection="1">
      <alignment horizontal="center" vertical="top" wrapText="1"/>
      <protection locked="0"/>
    </xf>
    <xf numFmtId="165" fontId="17" fillId="0" borderId="14" xfId="1" applyNumberFormat="1" applyFont="1" applyFill="1" applyBorder="1" applyAlignment="1" applyProtection="1">
      <alignment horizontal="left" vertical="top" wrapText="1"/>
      <protection locked="0"/>
    </xf>
    <xf numFmtId="164" fontId="7" fillId="0" borderId="14" xfId="1" quotePrefix="1" applyFont="1" applyFill="1" applyBorder="1" applyAlignment="1" applyProtection="1">
      <alignment horizontal="left" vertical="top"/>
      <protection locked="0"/>
    </xf>
    <xf numFmtId="1" fontId="18" fillId="0" borderId="14" xfId="0" quotePrefix="1" applyNumberFormat="1" applyFont="1" applyBorder="1" applyAlignment="1" applyProtection="1">
      <alignment horizontal="center" vertical="top"/>
      <protection locked="0"/>
    </xf>
    <xf numFmtId="164" fontId="18" fillId="0" borderId="14" xfId="1" quotePrefix="1" applyFont="1" applyFill="1" applyBorder="1" applyAlignment="1" applyProtection="1">
      <alignment horizontal="left" vertical="top" wrapText="1"/>
      <protection locked="0"/>
    </xf>
    <xf numFmtId="14" fontId="27" fillId="0" borderId="14" xfId="1" applyNumberFormat="1" applyFont="1" applyFill="1" applyBorder="1" applyAlignment="1" applyProtection="1">
      <alignment vertical="top"/>
      <protection locked="0"/>
    </xf>
    <xf numFmtId="1" fontId="18" fillId="0" borderId="14" xfId="0" applyNumberFormat="1" applyFont="1" applyBorder="1" applyAlignment="1" applyProtection="1">
      <alignment horizontal="center" vertical="top"/>
      <protection locked="0"/>
    </xf>
    <xf numFmtId="164" fontId="27" fillId="0" borderId="14" xfId="1" quotePrefix="1" applyFont="1" applyFill="1" applyBorder="1" applyAlignment="1" applyProtection="1">
      <alignment horizontal="left" vertical="top" wrapText="1"/>
      <protection locked="0"/>
    </xf>
    <xf numFmtId="164" fontId="17" fillId="0" borderId="0" xfId="1" applyFont="1" applyFill="1" applyBorder="1" applyAlignment="1" applyProtection="1">
      <alignment horizontal="left" vertical="top" wrapText="1"/>
      <protection locked="0"/>
    </xf>
    <xf numFmtId="44" fontId="27" fillId="0" borderId="14" xfId="1" applyNumberFormat="1" applyFont="1" applyFill="1" applyBorder="1" applyAlignment="1" applyProtection="1">
      <alignment vertical="top"/>
      <protection locked="0"/>
    </xf>
    <xf numFmtId="164" fontId="27" fillId="0" borderId="14" xfId="1" applyFont="1" applyFill="1" applyBorder="1" applyAlignment="1" applyProtection="1">
      <alignment horizontal="left" vertical="top" wrapText="1"/>
      <protection locked="0"/>
    </xf>
    <xf numFmtId="14" fontId="27" fillId="0" borderId="14" xfId="1" applyNumberFormat="1" applyFont="1" applyFill="1" applyBorder="1" applyAlignment="1" applyProtection="1">
      <alignment vertical="top" wrapText="1"/>
      <protection locked="0"/>
    </xf>
    <xf numFmtId="164" fontId="4" fillId="0" borderId="14" xfId="1" quotePrefix="1" applyFont="1" applyFill="1" applyBorder="1" applyAlignment="1" applyProtection="1">
      <alignment horizontal="left" vertical="top"/>
      <protection locked="0"/>
    </xf>
    <xf numFmtId="164" fontId="4" fillId="0" borderId="14" xfId="1" applyFont="1" applyFill="1" applyBorder="1" applyAlignment="1" applyProtection="1">
      <alignment horizontal="left" vertical="top" wrapText="1"/>
      <protection locked="0"/>
    </xf>
    <xf numFmtId="4" fontId="18" fillId="0" borderId="14" xfId="0" applyNumberFormat="1" applyFont="1" applyBorder="1" applyAlignment="1" applyProtection="1">
      <alignment horizontal="left" vertical="top"/>
      <protection locked="0"/>
    </xf>
    <xf numFmtId="165" fontId="18" fillId="0" borderId="14" xfId="1" applyNumberFormat="1" applyFont="1" applyBorder="1" applyAlignment="1" applyProtection="1">
      <alignment horizontal="left" vertical="top"/>
      <protection locked="0"/>
    </xf>
    <xf numFmtId="164" fontId="29" fillId="0" borderId="14" xfId="1" applyFont="1" applyFill="1" applyBorder="1" applyAlignment="1" applyProtection="1">
      <alignment horizontal="left" vertical="top" wrapText="1"/>
      <protection locked="0"/>
    </xf>
    <xf numFmtId="164" fontId="30" fillId="0" borderId="14" xfId="1" quotePrefix="1" applyFont="1" applyFill="1" applyBorder="1" applyAlignment="1" applyProtection="1">
      <alignment horizontal="left" vertical="top"/>
      <protection locked="0"/>
    </xf>
    <xf numFmtId="172" fontId="19" fillId="0" borderId="0" xfId="0" applyNumberFormat="1" applyFont="1" applyAlignment="1">
      <alignment vertical="top"/>
    </xf>
    <xf numFmtId="1" fontId="8" fillId="0" borderId="0" xfId="1" applyNumberFormat="1" applyFont="1" applyFill="1" applyAlignment="1">
      <alignment horizontal="left" vertical="top"/>
    </xf>
    <xf numFmtId="1" fontId="12" fillId="0" borderId="0" xfId="1" quotePrefix="1" applyNumberFormat="1" applyFont="1" applyFill="1" applyAlignment="1">
      <alignment horizontal="left" vertical="top"/>
    </xf>
    <xf numFmtId="1" fontId="15" fillId="0" borderId="0" xfId="1" applyNumberFormat="1" applyFont="1" applyFill="1" applyAlignment="1">
      <alignment horizontal="left" vertical="top"/>
    </xf>
    <xf numFmtId="4" fontId="32" fillId="8" borderId="27" xfId="0" applyNumberFormat="1" applyFont="1" applyFill="1" applyBorder="1" applyAlignment="1">
      <alignment vertical="top"/>
    </xf>
    <xf numFmtId="4" fontId="4" fillId="0" borderId="27" xfId="0" applyNumberFormat="1" applyFont="1" applyFill="1" applyBorder="1" applyAlignment="1">
      <alignment vertical="top"/>
    </xf>
    <xf numFmtId="9" fontId="4" fillId="0" borderId="27" xfId="2" applyFont="1" applyFill="1" applyBorder="1" applyAlignment="1">
      <alignment vertical="top"/>
    </xf>
    <xf numFmtId="173" fontId="4" fillId="0" borderId="27" xfId="0" applyNumberFormat="1" applyFont="1" applyFill="1" applyBorder="1" applyAlignment="1">
      <alignment vertical="top"/>
    </xf>
    <xf numFmtId="4" fontId="32" fillId="0" borderId="27" xfId="0" applyNumberFormat="1" applyFont="1" applyFill="1" applyBorder="1" applyAlignment="1">
      <alignment vertical="top"/>
    </xf>
    <xf numFmtId="175" fontId="4" fillId="0" borderId="27" xfId="0" applyNumberFormat="1" applyFont="1" applyFill="1" applyBorder="1" applyAlignment="1">
      <alignment vertical="top"/>
    </xf>
    <xf numFmtId="174" fontId="32" fillId="8" borderId="27" xfId="0" applyNumberFormat="1" applyFont="1" applyFill="1" applyBorder="1" applyAlignment="1">
      <alignment vertical="top"/>
    </xf>
    <xf numFmtId="175" fontId="32" fillId="8" borderId="27" xfId="0" applyNumberFormat="1" applyFont="1" applyFill="1" applyBorder="1" applyAlignment="1">
      <alignment vertical="top"/>
    </xf>
    <xf numFmtId="164" fontId="31" fillId="0" borderId="0" xfId="1" applyFont="1" applyFill="1" applyBorder="1" applyAlignment="1">
      <alignment horizontal="left" vertical="top" wrapText="1"/>
    </xf>
    <xf numFmtId="164" fontId="10" fillId="4" borderId="23" xfId="1" applyFont="1" applyFill="1" applyBorder="1" applyAlignment="1">
      <alignment horizontal="center" vertical="top"/>
    </xf>
    <xf numFmtId="164" fontId="10" fillId="4" borderId="24" xfId="1" applyFont="1" applyFill="1" applyBorder="1" applyAlignment="1">
      <alignment horizontal="center" vertical="top"/>
    </xf>
    <xf numFmtId="164" fontId="10" fillId="4" borderId="25" xfId="1" applyFont="1" applyFill="1" applyBorder="1" applyAlignment="1">
      <alignment horizontal="center" vertical="top"/>
    </xf>
    <xf numFmtId="164" fontId="10" fillId="3" borderId="23" xfId="1" applyFont="1" applyFill="1" applyBorder="1" applyAlignment="1">
      <alignment horizontal="center" vertical="top"/>
    </xf>
    <xf numFmtId="164" fontId="10" fillId="3" borderId="24" xfId="1" applyFont="1" applyFill="1" applyBorder="1" applyAlignment="1">
      <alignment horizontal="center" vertical="top"/>
    </xf>
    <xf numFmtId="164" fontId="10" fillId="5" borderId="23" xfId="1" applyFont="1" applyFill="1" applyBorder="1" applyAlignment="1">
      <alignment horizontal="center" vertical="top"/>
    </xf>
    <xf numFmtId="164" fontId="10" fillId="5" borderId="24" xfId="1" applyFont="1" applyFill="1" applyBorder="1" applyAlignment="1">
      <alignment horizontal="center" vertical="top"/>
    </xf>
    <xf numFmtId="164" fontId="10" fillId="5" borderId="25" xfId="1" applyFont="1" applyFill="1" applyBorder="1" applyAlignment="1">
      <alignment horizontal="center" vertical="top"/>
    </xf>
    <xf numFmtId="164" fontId="10" fillId="6" borderId="23" xfId="1" applyFont="1" applyFill="1" applyBorder="1" applyAlignment="1">
      <alignment horizontal="center" vertical="top"/>
    </xf>
    <xf numFmtId="164" fontId="10" fillId="6" borderId="24" xfId="1" applyFont="1" applyFill="1" applyBorder="1" applyAlignment="1">
      <alignment horizontal="center" vertical="top"/>
    </xf>
    <xf numFmtId="164" fontId="10" fillId="6" borderId="25" xfId="1" applyFont="1" applyFill="1" applyBorder="1" applyAlignment="1">
      <alignment horizontal="center" vertical="top"/>
    </xf>
    <xf numFmtId="164" fontId="10" fillId="7" borderId="23" xfId="1" applyFont="1" applyFill="1" applyBorder="1" applyAlignment="1">
      <alignment horizontal="center" vertical="top"/>
    </xf>
    <xf numFmtId="164" fontId="10" fillId="7" borderId="24" xfId="1" applyFont="1" applyFill="1" applyBorder="1" applyAlignment="1">
      <alignment horizontal="center" vertical="top"/>
    </xf>
    <xf numFmtId="164" fontId="10" fillId="7" borderId="25" xfId="1" applyFont="1" applyFill="1" applyBorder="1" applyAlignment="1">
      <alignment horizontal="center" vertical="top"/>
    </xf>
  </cellXfs>
  <cellStyles count="10">
    <cellStyle name="Comma 2" xfId="5" xr:uid="{3B0AC330-503C-439C-BEB3-D4F1858B9D6D}"/>
    <cellStyle name="Comma 2 2" xfId="7" xr:uid="{7A7FDBEF-2730-4865-B418-3DF601F8E3EB}"/>
    <cellStyle name="Comma 2 3" xfId="9" xr:uid="{93A02C1C-C7DF-448A-8023-294191892D68}"/>
    <cellStyle name="Comma 3" xfId="6" xr:uid="{76C036EF-BEC1-4574-872B-56DCC957396A}"/>
    <cellStyle name="Comma 4" xfId="8" xr:uid="{C352E76D-9A75-423A-A14C-5131966DFBC4}"/>
    <cellStyle name="Comma 5" xfId="4" xr:uid="{1EA36A22-60D3-48E1-B297-60F014FCCEC8}"/>
    <cellStyle name="Komma" xfId="1" builtinId="3"/>
    <cellStyle name="Normal 2" xfId="3" xr:uid="{4D93EA4A-80B0-405A-A9AA-02435B398E58}"/>
    <cellStyle name="Procent" xfId="2" builtinId="5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zoomScale="130" zoomScaleNormal="130" workbookViewId="0">
      <selection activeCell="F21" sqref="F21:G21"/>
    </sheetView>
  </sheetViews>
  <sheetFormatPr defaultRowHeight="11.25"/>
  <cols>
    <col min="1" max="1" width="26.83203125" style="33" customWidth="1"/>
    <col min="2" max="2" width="13.6640625" style="32" customWidth="1"/>
    <col min="3" max="107" width="13.6640625" style="33" customWidth="1"/>
    <col min="108" max="16384" width="9.33203125" style="33"/>
  </cols>
  <sheetData>
    <row r="1" spans="1:5">
      <c r="A1" s="31"/>
    </row>
    <row r="2" spans="1:5">
      <c r="A2" s="31"/>
    </row>
    <row r="3" spans="1:5" ht="12.75">
      <c r="A3" s="34" t="s">
        <v>0</v>
      </c>
      <c r="B3" s="35"/>
    </row>
    <row r="4" spans="1:5" ht="12.75">
      <c r="A4" s="36" t="s">
        <v>1</v>
      </c>
      <c r="B4" s="37" t="s">
        <v>2</v>
      </c>
    </row>
    <row r="5" spans="1:5" ht="12.75">
      <c r="A5" s="38" t="s">
        <v>3</v>
      </c>
      <c r="B5" s="39">
        <v>128.4</v>
      </c>
    </row>
    <row r="6" spans="1:5" ht="12.75">
      <c r="A6" s="38" t="s">
        <v>4</v>
      </c>
      <c r="B6" s="39">
        <v>124</v>
      </c>
    </row>
    <row r="7" spans="1:5" ht="12.75">
      <c r="A7" s="38" t="s">
        <v>5</v>
      </c>
      <c r="B7" s="39">
        <v>124.4</v>
      </c>
    </row>
    <row r="8" spans="1:5" ht="12.75">
      <c r="A8" s="40" t="s">
        <v>6</v>
      </c>
      <c r="B8" s="41">
        <v>122</v>
      </c>
    </row>
    <row r="9" spans="1:5">
      <c r="A9" s="31"/>
    </row>
    <row r="11" spans="1:5" ht="12.75">
      <c r="A11" s="34"/>
      <c r="B11" s="35"/>
    </row>
    <row r="12" spans="1:5" ht="12.75">
      <c r="A12" s="36"/>
      <c r="B12" s="37"/>
      <c r="D12" s="33" t="s">
        <v>7</v>
      </c>
      <c r="E12" s="33" t="s">
        <v>7</v>
      </c>
    </row>
    <row r="13" spans="1:5" ht="12.75">
      <c r="A13" s="38"/>
      <c r="B13" s="42"/>
    </row>
    <row r="14" spans="1:5" ht="12.75">
      <c r="A14" s="38"/>
      <c r="B14" s="42"/>
    </row>
    <row r="15" spans="1:5" ht="12.75">
      <c r="A15" s="40"/>
      <c r="B15" s="43"/>
    </row>
    <row r="17" spans="1:2">
      <c r="B17" s="44"/>
    </row>
    <row r="19" spans="1:2">
      <c r="A19" s="33" t="s">
        <v>8</v>
      </c>
      <c r="B19" s="32">
        <v>-3</v>
      </c>
    </row>
  </sheetData>
  <phoneticPr fontId="0" type="noConversion"/>
  <printOptions gridLines="1" gridLinesSet="0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zoomScaleNormal="100" workbookViewId="0">
      <selection activeCell="E22" sqref="E22"/>
    </sheetView>
  </sheetViews>
  <sheetFormatPr defaultColWidth="28" defaultRowHeight="12.75"/>
  <cols>
    <col min="1" max="1" width="33" style="45" customWidth="1"/>
    <col min="2" max="2" width="28" style="60" customWidth="1"/>
    <col min="3" max="3" width="10.6640625" style="46" customWidth="1"/>
    <col min="4" max="5" width="28" style="60" customWidth="1"/>
    <col min="6" max="6" width="28" style="45"/>
    <col min="7" max="7" width="13.5" style="45" bestFit="1" customWidth="1"/>
    <col min="8" max="8" width="12.33203125" style="45" bestFit="1" customWidth="1"/>
    <col min="9" max="16384" width="28" style="45"/>
  </cols>
  <sheetData>
    <row r="1" spans="1:9" ht="15">
      <c r="A1" s="151" t="s">
        <v>205</v>
      </c>
    </row>
    <row r="2" spans="1:9">
      <c r="A2" s="152" t="s">
        <v>208</v>
      </c>
    </row>
    <row r="3" spans="1:9" ht="23.25">
      <c r="A3" s="153" t="s">
        <v>207</v>
      </c>
    </row>
    <row r="5" spans="1:9" ht="13.5" thickBot="1">
      <c r="A5" s="59" t="s">
        <v>9</v>
      </c>
    </row>
    <row r="6" spans="1:9" ht="13.5" thickBot="1">
      <c r="A6" s="45" t="s">
        <v>10</v>
      </c>
      <c r="B6" s="60">
        <f>'Bestand dd 1 januari 2024'!H82</f>
        <v>93524000</v>
      </c>
      <c r="C6" s="46">
        <f>premieGM</f>
        <v>0</v>
      </c>
      <c r="D6" s="60">
        <f>ROUND(B6*C6/1000,2)</f>
        <v>0</v>
      </c>
      <c r="F6" s="154"/>
      <c r="G6" s="154"/>
      <c r="H6" s="154"/>
      <c r="I6" s="154"/>
    </row>
    <row r="7" spans="1:9" ht="13.5" thickBot="1">
      <c r="A7" s="45" t="s">
        <v>11</v>
      </c>
      <c r="B7" s="60">
        <f>'Bestand dd 1 januari 2024'!I82</f>
        <v>12614000</v>
      </c>
      <c r="C7" s="46">
        <f>premieGM</f>
        <v>0</v>
      </c>
      <c r="D7" s="60">
        <f>ROUND(B7*C7/1000,2)</f>
        <v>0</v>
      </c>
      <c r="F7" s="155"/>
      <c r="G7" s="155"/>
      <c r="H7" s="155"/>
      <c r="I7" s="155"/>
    </row>
    <row r="8" spans="1:9" ht="13.5" thickBot="1">
      <c r="A8" s="45" t="s">
        <v>201</v>
      </c>
      <c r="B8" s="60">
        <f>'Bestand dd 1 januari 2024'!N128</f>
        <v>3004300</v>
      </c>
      <c r="C8" s="46">
        <f>premieGM</f>
        <v>0</v>
      </c>
      <c r="D8" s="60">
        <f>ROUND(B8*C8/1000,2)</f>
        <v>0</v>
      </c>
      <c r="F8" s="158"/>
      <c r="G8" s="156"/>
      <c r="H8" s="157"/>
      <c r="I8" s="159"/>
    </row>
    <row r="9" spans="1:9" ht="13.5" thickBot="1">
      <c r="F9" s="158"/>
      <c r="G9" s="156"/>
      <c r="H9" s="157"/>
      <c r="I9" s="159"/>
    </row>
    <row r="10" spans="1:9" ht="13.5" thickBot="1">
      <c r="A10" s="59" t="s">
        <v>190</v>
      </c>
      <c r="F10" s="158"/>
      <c r="G10" s="156"/>
      <c r="H10" s="157"/>
      <c r="I10" s="159"/>
    </row>
    <row r="11" spans="1:9" ht="13.5" thickBot="1">
      <c r="A11" s="45" t="s">
        <v>202</v>
      </c>
      <c r="B11" s="60">
        <f>'Bestand dd 1 januari 2024'!H127</f>
        <v>110653000</v>
      </c>
      <c r="C11" s="46">
        <f>premieOW</f>
        <v>0</v>
      </c>
      <c r="D11" s="60">
        <f>ROUND(B11*C11/1000,2)</f>
        <v>0</v>
      </c>
      <c r="F11" s="158"/>
      <c r="G11" s="156"/>
      <c r="H11" s="157"/>
      <c r="I11" s="159"/>
    </row>
    <row r="12" spans="1:9" ht="13.5" thickBot="1">
      <c r="A12" s="45" t="s">
        <v>203</v>
      </c>
      <c r="B12" s="60">
        <f>'Bestand dd 1 januari 2024'!I127</f>
        <v>24471000</v>
      </c>
      <c r="C12" s="46">
        <f>premieOW</f>
        <v>0</v>
      </c>
      <c r="D12" s="60">
        <f>ROUND(B12*C12/1000,2)</f>
        <v>0</v>
      </c>
      <c r="F12" s="158"/>
      <c r="G12" s="156"/>
      <c r="H12" s="157"/>
      <c r="I12" s="159"/>
    </row>
    <row r="13" spans="1:9" ht="13.5" thickBot="1">
      <c r="F13" s="155"/>
      <c r="G13" s="155"/>
      <c r="H13" s="155"/>
      <c r="I13" s="155"/>
    </row>
    <row r="14" spans="1:9" ht="13.5" thickBot="1">
      <c r="F14" s="154"/>
      <c r="G14" s="154"/>
      <c r="H14" s="160"/>
      <c r="I14" s="161"/>
    </row>
    <row r="15" spans="1:9" ht="13.5" thickBot="1">
      <c r="B15" s="61">
        <f>SUM(B6:B14)</f>
        <v>244266300</v>
      </c>
      <c r="D15" s="61">
        <f>SUM(D6:D14)</f>
        <v>0</v>
      </c>
    </row>
    <row r="16" spans="1:9" ht="57" thickTop="1">
      <c r="D16" s="162" t="s">
        <v>209</v>
      </c>
    </row>
    <row r="20" spans="1:7">
      <c r="A20" s="45" t="s">
        <v>12</v>
      </c>
      <c r="B20" s="60">
        <v>244236300</v>
      </c>
    </row>
    <row r="21" spans="1:7">
      <c r="A21" s="45" t="s">
        <v>13</v>
      </c>
      <c r="B21" s="60">
        <f>cad</f>
        <v>-7684350</v>
      </c>
      <c r="G21" s="150"/>
    </row>
    <row r="22" spans="1:7">
      <c r="A22" s="45" t="s">
        <v>7</v>
      </c>
      <c r="B22" s="98">
        <f>SUM(B20:B21)</f>
        <v>236551950</v>
      </c>
    </row>
    <row r="23" spans="1:7">
      <c r="A23" s="45" t="s">
        <v>14</v>
      </c>
      <c r="B23" s="60">
        <f>index</f>
        <v>7714350</v>
      </c>
    </row>
    <row r="24" spans="1:7" ht="13.5" thickBot="1">
      <c r="A24" s="45" t="s">
        <v>15</v>
      </c>
      <c r="B24" s="61">
        <f>SUM(B22:B23)</f>
        <v>244266300</v>
      </c>
    </row>
    <row r="25" spans="1:7" ht="13.5" thickTop="1"/>
    <row r="28" spans="1:7" hidden="1">
      <c r="A28" s="59" t="s">
        <v>16</v>
      </c>
      <c r="D28" s="123" t="s">
        <v>7</v>
      </c>
    </row>
    <row r="29" spans="1:7" hidden="1">
      <c r="A29" s="45" t="s">
        <v>17</v>
      </c>
      <c r="D29" s="60">
        <v>0</v>
      </c>
    </row>
    <row r="30" spans="1:7" hidden="1">
      <c r="A30" s="45" t="s">
        <v>18</v>
      </c>
    </row>
    <row r="31" spans="1:7" hidden="1">
      <c r="A31" s="45" t="s">
        <v>19</v>
      </c>
      <c r="D31" s="60">
        <v>0</v>
      </c>
    </row>
    <row r="32" spans="1:7" ht="13.5" hidden="1" thickBot="1">
      <c r="A32" s="45" t="s">
        <v>20</v>
      </c>
      <c r="D32" s="61">
        <f>SUM(D29:D31)</f>
        <v>0</v>
      </c>
    </row>
  </sheetData>
  <phoneticPr fontId="0" type="noConversion"/>
  <printOptions horizontalCentered="1" gridLines="1"/>
  <pageMargins left="0.23622047244094491" right="0.23622047244094491" top="0.94488188976377963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Y159"/>
  <sheetViews>
    <sheetView tabSelected="1" zoomScaleNormal="100" workbookViewId="0">
      <pane ySplit="5" topLeftCell="A6" activePane="bottomLeft" state="frozen"/>
      <selection pane="bottomLeft" activeCell="L1" sqref="L1:L1048576"/>
    </sheetView>
  </sheetViews>
  <sheetFormatPr defaultRowHeight="12.75"/>
  <cols>
    <col min="1" max="1" width="45.33203125" style="6" customWidth="1"/>
    <col min="2" max="2" width="9.1640625" style="29" bestFit="1" customWidth="1"/>
    <col min="3" max="3" width="18" style="15" customWidth="1"/>
    <col min="4" max="4" width="35.5" style="15" customWidth="1"/>
    <col min="5" max="5" width="11.1640625" style="15" bestFit="1" customWidth="1"/>
    <col min="6" max="6" width="18.5" style="21" bestFit="1" customWidth="1"/>
    <col min="7" max="7" width="15.6640625" style="6" bestFit="1" customWidth="1"/>
    <col min="8" max="8" width="20.33203125" style="5" customWidth="1"/>
    <col min="9" max="10" width="19.33203125" style="5" customWidth="1"/>
    <col min="11" max="11" width="20.33203125" style="5" customWidth="1"/>
    <col min="12" max="12" width="21.1640625" style="5" hidden="1" customWidth="1"/>
    <col min="13" max="28" width="21.5" style="5" hidden="1" customWidth="1"/>
    <col min="29" max="233" width="9.33203125" style="5"/>
    <col min="234" max="16384" width="9.33203125" style="6"/>
  </cols>
  <sheetData>
    <row r="1" spans="1:233" ht="15">
      <c r="A1" s="99" t="s">
        <v>205</v>
      </c>
      <c r="B1" s="100"/>
      <c r="C1" s="102"/>
      <c r="D1" s="103"/>
      <c r="E1" s="103"/>
      <c r="F1" s="104"/>
      <c r="G1" s="101"/>
      <c r="H1" s="101"/>
      <c r="I1" s="101"/>
      <c r="J1" s="101"/>
      <c r="K1" s="105"/>
      <c r="L1" s="2"/>
      <c r="M1" s="2"/>
      <c r="N1" s="2"/>
      <c r="O1" s="3"/>
      <c r="P1" s="2"/>
      <c r="Q1" s="2"/>
      <c r="R1" s="2"/>
      <c r="S1" s="3"/>
      <c r="T1" s="2"/>
      <c r="U1" s="2"/>
      <c r="V1" s="2"/>
      <c r="W1" s="3"/>
      <c r="X1" s="2"/>
      <c r="Y1" s="2"/>
      <c r="Z1" s="2"/>
      <c r="AA1" s="3"/>
      <c r="AB1" s="4"/>
    </row>
    <row r="2" spans="1:233">
      <c r="A2" s="106" t="s">
        <v>208</v>
      </c>
      <c r="B2" s="100"/>
      <c r="C2" s="108"/>
      <c r="D2" s="109"/>
      <c r="E2" s="109"/>
      <c r="F2" s="110"/>
      <c r="G2" s="107"/>
      <c r="H2" s="111"/>
      <c r="I2" s="111"/>
      <c r="J2" s="111"/>
      <c r="K2" s="112"/>
      <c r="L2" s="7"/>
      <c r="M2" s="7"/>
      <c r="N2" s="7"/>
      <c r="O2" s="8"/>
      <c r="P2" s="7"/>
      <c r="Q2" s="7"/>
      <c r="R2" s="7"/>
      <c r="S2" s="8"/>
      <c r="T2" s="7"/>
      <c r="U2" s="7"/>
      <c r="V2" s="7"/>
      <c r="W2" s="8"/>
      <c r="X2" s="7"/>
      <c r="Y2" s="7"/>
      <c r="Z2" s="7"/>
      <c r="AA2" s="8"/>
      <c r="AB2" s="49"/>
    </row>
    <row r="3" spans="1:233" ht="24" thickBot="1">
      <c r="A3" s="113" t="s">
        <v>207</v>
      </c>
      <c r="B3" s="100"/>
      <c r="C3" s="108"/>
      <c r="D3" s="103"/>
      <c r="E3" s="103"/>
      <c r="F3" s="114"/>
      <c r="G3" s="107"/>
      <c r="H3" s="115"/>
      <c r="I3" s="115"/>
      <c r="J3" s="115"/>
      <c r="K3" s="116"/>
      <c r="L3" s="91" t="s">
        <v>21</v>
      </c>
      <c r="M3" s="9"/>
      <c r="N3" s="9"/>
      <c r="O3" s="10"/>
      <c r="P3" s="9"/>
      <c r="Q3" s="9"/>
      <c r="R3" s="9"/>
      <c r="S3" s="10"/>
      <c r="T3" s="9"/>
      <c r="U3" s="9"/>
      <c r="V3" s="9"/>
      <c r="W3" s="10"/>
      <c r="X3" s="9"/>
      <c r="Y3" s="9"/>
      <c r="Z3" s="9"/>
      <c r="AA3" s="10"/>
      <c r="AB3" s="9"/>
    </row>
    <row r="4" spans="1:233" ht="15.75" thickBot="1">
      <c r="A4" s="117"/>
      <c r="B4" s="118"/>
      <c r="C4" s="120"/>
      <c r="D4" s="121"/>
      <c r="E4" s="121"/>
      <c r="F4" s="122"/>
      <c r="G4" s="119"/>
      <c r="H4" s="166" t="s">
        <v>22</v>
      </c>
      <c r="I4" s="167"/>
      <c r="J4" s="167"/>
      <c r="K4" s="167"/>
      <c r="L4" s="168" t="s">
        <v>23</v>
      </c>
      <c r="M4" s="169"/>
      <c r="N4" s="169"/>
      <c r="O4" s="170"/>
      <c r="P4" s="171" t="s">
        <v>24</v>
      </c>
      <c r="Q4" s="172"/>
      <c r="R4" s="172"/>
      <c r="S4" s="173"/>
      <c r="T4" s="174" t="s">
        <v>25</v>
      </c>
      <c r="U4" s="175"/>
      <c r="V4" s="175"/>
      <c r="W4" s="176"/>
      <c r="X4" s="163" t="s">
        <v>26</v>
      </c>
      <c r="Y4" s="164"/>
      <c r="Z4" s="164"/>
      <c r="AA4" s="164"/>
      <c r="AB4" s="165"/>
    </row>
    <row r="5" spans="1:233" s="15" customFormat="1">
      <c r="A5" s="127" t="s">
        <v>27</v>
      </c>
      <c r="B5" s="128" t="s">
        <v>28</v>
      </c>
      <c r="C5" s="127" t="s">
        <v>29</v>
      </c>
      <c r="D5" s="127" t="s">
        <v>30</v>
      </c>
      <c r="E5" s="127" t="s">
        <v>31</v>
      </c>
      <c r="F5" s="129" t="s">
        <v>32</v>
      </c>
      <c r="G5" s="130" t="s">
        <v>76</v>
      </c>
      <c r="H5" s="11" t="s">
        <v>33</v>
      </c>
      <c r="I5" s="12" t="s">
        <v>34</v>
      </c>
      <c r="J5" s="12" t="s">
        <v>78</v>
      </c>
      <c r="K5" s="12" t="s">
        <v>35</v>
      </c>
      <c r="L5" s="11" t="s">
        <v>33</v>
      </c>
      <c r="M5" s="12" t="s">
        <v>34</v>
      </c>
      <c r="N5" s="12" t="s">
        <v>78</v>
      </c>
      <c r="O5" s="13" t="s">
        <v>35</v>
      </c>
      <c r="P5" s="11" t="s">
        <v>33</v>
      </c>
      <c r="Q5" s="12" t="s">
        <v>34</v>
      </c>
      <c r="R5" s="12" t="s">
        <v>78</v>
      </c>
      <c r="S5" s="13" t="s">
        <v>35</v>
      </c>
      <c r="T5" s="11" t="s">
        <v>33</v>
      </c>
      <c r="U5" s="12" t="s">
        <v>34</v>
      </c>
      <c r="V5" s="12" t="s">
        <v>78</v>
      </c>
      <c r="W5" s="13" t="s">
        <v>35</v>
      </c>
      <c r="X5" s="11" t="s">
        <v>33</v>
      </c>
      <c r="Y5" s="12" t="s">
        <v>34</v>
      </c>
      <c r="Z5" s="12" t="s">
        <v>78</v>
      </c>
      <c r="AA5" s="47" t="s">
        <v>35</v>
      </c>
      <c r="AB5" s="13" t="s">
        <v>36</v>
      </c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</row>
    <row r="6" spans="1:233" s="15" customFormat="1">
      <c r="A6" s="131" t="s">
        <v>9</v>
      </c>
      <c r="B6" s="132"/>
      <c r="C6" s="131"/>
      <c r="D6" s="131"/>
      <c r="E6" s="131"/>
      <c r="F6" s="133"/>
      <c r="G6" s="131"/>
      <c r="H6" s="140"/>
      <c r="I6" s="93"/>
      <c r="J6" s="93"/>
      <c r="K6" s="93"/>
      <c r="L6" s="92"/>
      <c r="M6" s="93"/>
      <c r="N6" s="93"/>
      <c r="O6" s="52"/>
      <c r="P6" s="50"/>
      <c r="Q6" s="51"/>
      <c r="R6" s="51"/>
      <c r="S6" s="52"/>
      <c r="T6" s="50"/>
      <c r="U6" s="51"/>
      <c r="V6" s="51"/>
      <c r="W6" s="52"/>
      <c r="X6" s="50"/>
      <c r="Y6" s="51"/>
      <c r="Z6" s="51"/>
      <c r="AA6" s="53"/>
      <c r="AB6" s="52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</row>
    <row r="7" spans="1:233" s="64" customFormat="1" ht="22.5">
      <c r="A7" s="134" t="s">
        <v>53</v>
      </c>
      <c r="B7" s="135">
        <v>3100007</v>
      </c>
      <c r="C7" s="134" t="s">
        <v>62</v>
      </c>
      <c r="D7" s="136" t="s">
        <v>65</v>
      </c>
      <c r="E7" s="136" t="s">
        <v>74</v>
      </c>
      <c r="F7" s="137">
        <v>42353</v>
      </c>
      <c r="G7" s="136" t="s">
        <v>77</v>
      </c>
      <c r="H7" s="85">
        <f t="shared" ref="H7:H21" si="0">ROUND(L7*ign/igo,afrind)</f>
        <v>27683000</v>
      </c>
      <c r="I7" s="83">
        <f>ROUND(M7*iin/iio,afrind)</f>
        <v>7688000</v>
      </c>
      <c r="J7" s="83">
        <f>N7</f>
        <v>741600</v>
      </c>
      <c r="K7" s="95">
        <f>SUM(H7:J7)</f>
        <v>36112600</v>
      </c>
      <c r="L7" s="82">
        <v>26734000</v>
      </c>
      <c r="M7" s="83">
        <v>7540000</v>
      </c>
      <c r="N7" s="83">
        <v>741600</v>
      </c>
      <c r="O7" s="84">
        <f>SUM(L7:N7)</f>
        <v>35015600</v>
      </c>
      <c r="P7" s="84">
        <v>26734000</v>
      </c>
      <c r="Q7" s="84">
        <v>7540000</v>
      </c>
      <c r="R7" s="84">
        <v>741600</v>
      </c>
      <c r="S7" s="69">
        <f>SUM(P7:R7)</f>
        <v>35015600</v>
      </c>
      <c r="T7" s="19">
        <f>H7-L7</f>
        <v>949000</v>
      </c>
      <c r="U7" s="20">
        <f>I7-M7</f>
        <v>148000</v>
      </c>
      <c r="V7" s="20">
        <f>J7-N7</f>
        <v>0</v>
      </c>
      <c r="W7" s="69">
        <f>SUM(T7:V7)</f>
        <v>1097000</v>
      </c>
      <c r="X7" s="19">
        <f t="shared" ref="X7:Z8" si="1">L7-P7</f>
        <v>0</v>
      </c>
      <c r="Y7" s="20">
        <f t="shared" si="1"/>
        <v>0</v>
      </c>
      <c r="Z7" s="20">
        <f t="shared" si="1"/>
        <v>0</v>
      </c>
      <c r="AA7" s="70">
        <f>SUM(X7:Z7)</f>
        <v>0</v>
      </c>
      <c r="AB7" s="69">
        <f>ROUND(AA7*premieGM,2)</f>
        <v>0</v>
      </c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  <c r="FW7" s="63"/>
      <c r="FX7" s="63"/>
      <c r="FY7" s="63"/>
      <c r="FZ7" s="63"/>
      <c r="GA7" s="63"/>
      <c r="GB7" s="63"/>
      <c r="GC7" s="63"/>
      <c r="GD7" s="63"/>
      <c r="GE7" s="63"/>
      <c r="GF7" s="63"/>
      <c r="GG7" s="63"/>
      <c r="GH7" s="63"/>
      <c r="GI7" s="63"/>
      <c r="GJ7" s="63"/>
      <c r="GK7" s="63"/>
      <c r="GL7" s="63"/>
      <c r="GM7" s="63"/>
      <c r="GN7" s="63"/>
      <c r="GO7" s="63"/>
      <c r="GP7" s="63"/>
      <c r="GQ7" s="63"/>
      <c r="GR7" s="63"/>
      <c r="GS7" s="63"/>
      <c r="GT7" s="63"/>
      <c r="GU7" s="63"/>
      <c r="GV7" s="63"/>
      <c r="GW7" s="63"/>
      <c r="GX7" s="63"/>
      <c r="GY7" s="63"/>
      <c r="GZ7" s="63"/>
      <c r="HA7" s="63"/>
      <c r="HB7" s="63"/>
      <c r="HC7" s="63"/>
      <c r="HD7" s="63"/>
      <c r="HE7" s="63"/>
      <c r="HF7" s="63"/>
      <c r="HG7" s="63"/>
      <c r="HH7" s="63"/>
      <c r="HI7" s="63"/>
      <c r="HJ7" s="63"/>
      <c r="HK7" s="63"/>
      <c r="HL7" s="63"/>
      <c r="HM7" s="63"/>
      <c r="HN7" s="63"/>
      <c r="HO7" s="63"/>
      <c r="HP7" s="63"/>
      <c r="HQ7" s="63"/>
      <c r="HR7" s="63"/>
      <c r="HS7" s="63"/>
      <c r="HT7" s="63"/>
      <c r="HU7" s="63"/>
      <c r="HV7" s="63"/>
      <c r="HW7" s="63"/>
      <c r="HX7" s="63"/>
      <c r="HY7" s="63"/>
    </row>
    <row r="8" spans="1:233" s="64" customFormat="1">
      <c r="A8" s="134" t="s">
        <v>53</v>
      </c>
      <c r="B8" s="135">
        <v>310007</v>
      </c>
      <c r="C8" s="134" t="s">
        <v>62</v>
      </c>
      <c r="D8" s="136" t="s">
        <v>204</v>
      </c>
      <c r="E8" s="136"/>
      <c r="F8" s="137"/>
      <c r="G8" s="136"/>
      <c r="H8" s="85"/>
      <c r="I8" s="83">
        <f>ROUND(M8*iin/iio,afrind)</f>
        <v>7000</v>
      </c>
      <c r="J8" s="83">
        <f>N8</f>
        <v>0</v>
      </c>
      <c r="K8" s="95">
        <f>SUM(H8:J8)</f>
        <v>7000</v>
      </c>
      <c r="L8" s="82"/>
      <c r="M8" s="83">
        <v>7000</v>
      </c>
      <c r="N8" s="83"/>
      <c r="O8" s="84">
        <f>SUM(L8:N8)</f>
        <v>7000</v>
      </c>
      <c r="P8" s="84"/>
      <c r="Q8" s="84"/>
      <c r="R8" s="84"/>
      <c r="S8" s="69"/>
      <c r="T8" s="19"/>
      <c r="U8" s="20"/>
      <c r="V8" s="20"/>
      <c r="W8" s="69"/>
      <c r="X8" s="19">
        <f t="shared" si="1"/>
        <v>0</v>
      </c>
      <c r="Y8" s="20">
        <f t="shared" si="1"/>
        <v>7000</v>
      </c>
      <c r="Z8" s="20">
        <f t="shared" si="1"/>
        <v>0</v>
      </c>
      <c r="AA8" s="70">
        <f>SUM(X8:Z8)</f>
        <v>7000</v>
      </c>
      <c r="AB8" s="69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  <c r="FW8" s="63"/>
      <c r="FX8" s="63"/>
      <c r="FY8" s="63"/>
      <c r="FZ8" s="63"/>
      <c r="GA8" s="63"/>
      <c r="GB8" s="63"/>
      <c r="GC8" s="63"/>
      <c r="GD8" s="63"/>
      <c r="GE8" s="63"/>
      <c r="GF8" s="63"/>
      <c r="GG8" s="63"/>
      <c r="GH8" s="63"/>
      <c r="GI8" s="63"/>
      <c r="GJ8" s="63"/>
      <c r="GK8" s="63"/>
      <c r="GL8" s="63"/>
      <c r="GM8" s="63"/>
      <c r="GN8" s="63"/>
      <c r="GO8" s="63"/>
      <c r="GP8" s="63"/>
      <c r="GQ8" s="63"/>
      <c r="GR8" s="63"/>
      <c r="GS8" s="63"/>
      <c r="GT8" s="63"/>
      <c r="GU8" s="63"/>
      <c r="GV8" s="63"/>
      <c r="GW8" s="63"/>
      <c r="GX8" s="63"/>
      <c r="GY8" s="63"/>
      <c r="GZ8" s="63"/>
      <c r="HA8" s="63"/>
      <c r="HB8" s="63"/>
      <c r="HC8" s="63"/>
      <c r="HD8" s="63"/>
      <c r="HE8" s="63"/>
      <c r="HF8" s="63"/>
      <c r="HG8" s="63"/>
      <c r="HH8" s="63"/>
      <c r="HI8" s="63"/>
      <c r="HJ8" s="63"/>
      <c r="HK8" s="63"/>
      <c r="HL8" s="63"/>
      <c r="HM8" s="63"/>
      <c r="HN8" s="63"/>
      <c r="HO8" s="63"/>
      <c r="HP8" s="63"/>
      <c r="HQ8" s="63"/>
      <c r="HR8" s="63"/>
      <c r="HS8" s="63"/>
      <c r="HT8" s="63"/>
      <c r="HU8" s="63"/>
      <c r="HV8" s="63"/>
      <c r="HW8" s="63"/>
      <c r="HX8" s="63"/>
      <c r="HY8" s="63"/>
    </row>
    <row r="9" spans="1:233" s="64" customFormat="1">
      <c r="A9" s="134" t="s">
        <v>54</v>
      </c>
      <c r="B9" s="138">
        <v>3100008</v>
      </c>
      <c r="C9" s="134" t="s">
        <v>62</v>
      </c>
      <c r="D9" s="126" t="s">
        <v>66</v>
      </c>
      <c r="E9" s="126" t="s">
        <v>74</v>
      </c>
      <c r="F9" s="137">
        <v>42353</v>
      </c>
      <c r="G9" s="126"/>
      <c r="H9" s="85">
        <f t="shared" si="0"/>
        <v>2496000</v>
      </c>
      <c r="I9" s="83">
        <f t="shared" ref="I9:I40" si="2">ROUND(M9*iin/iio,afrind)</f>
        <v>1802000</v>
      </c>
      <c r="J9" s="83">
        <f t="shared" ref="J9:J72" si="3">N9</f>
        <v>12700</v>
      </c>
      <c r="K9" s="95">
        <f t="shared" ref="K9:K72" si="4">SUM(H9:J9)</f>
        <v>4310700</v>
      </c>
      <c r="L9" s="82">
        <v>2410000</v>
      </c>
      <c r="M9" s="83">
        <v>1767000</v>
      </c>
      <c r="N9" s="83">
        <v>12700</v>
      </c>
      <c r="O9" s="84">
        <f t="shared" ref="O9:O72" si="5">SUM(L9:N9)</f>
        <v>4189700</v>
      </c>
      <c r="P9" s="84">
        <v>2410000</v>
      </c>
      <c r="Q9" s="84">
        <v>1767000</v>
      </c>
      <c r="R9" s="84">
        <v>12700</v>
      </c>
      <c r="S9" s="69">
        <f t="shared" ref="S9:S72" si="6">SUM(P9:R9)</f>
        <v>4189700</v>
      </c>
      <c r="T9" s="19">
        <f>H9-L9</f>
        <v>86000</v>
      </c>
      <c r="U9" s="20">
        <f>I9-M9</f>
        <v>35000</v>
      </c>
      <c r="V9" s="20">
        <f>J9-N9</f>
        <v>0</v>
      </c>
      <c r="W9" s="69">
        <f t="shared" ref="W9:W72" si="7">SUM(T9:V9)</f>
        <v>121000</v>
      </c>
      <c r="X9" s="19">
        <f t="shared" ref="X9:X40" si="8">L9-P9</f>
        <v>0</v>
      </c>
      <c r="Y9" s="20">
        <f t="shared" ref="Y9:Y40" si="9">M9-Q9</f>
        <v>0</v>
      </c>
      <c r="Z9" s="20">
        <f t="shared" ref="Z9:Z72" si="10">N9-R9</f>
        <v>0</v>
      </c>
      <c r="AA9" s="70">
        <f t="shared" ref="AA9:AA72" si="11">SUM(X9:Z9)</f>
        <v>0</v>
      </c>
      <c r="AB9" s="69">
        <f t="shared" ref="AB9:AB80" si="12">ROUND(AA9*premieGM,2)</f>
        <v>0</v>
      </c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  <c r="GF9" s="63"/>
      <c r="GG9" s="63"/>
      <c r="GH9" s="63"/>
      <c r="GI9" s="63"/>
      <c r="GJ9" s="63"/>
      <c r="GK9" s="63"/>
      <c r="GL9" s="63"/>
      <c r="GM9" s="63"/>
      <c r="GN9" s="63"/>
      <c r="GO9" s="63"/>
      <c r="GP9" s="63"/>
      <c r="GQ9" s="63"/>
      <c r="GR9" s="63"/>
      <c r="GS9" s="63"/>
      <c r="GT9" s="63"/>
      <c r="GU9" s="63"/>
      <c r="GV9" s="63"/>
      <c r="GW9" s="63"/>
      <c r="GX9" s="63"/>
      <c r="GY9" s="63"/>
      <c r="GZ9" s="63"/>
      <c r="HA9" s="63"/>
      <c r="HB9" s="63"/>
      <c r="HC9" s="63"/>
      <c r="HD9" s="6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</row>
    <row r="10" spans="1:233" s="64" customFormat="1">
      <c r="A10" s="134" t="s">
        <v>55</v>
      </c>
      <c r="B10" s="138">
        <v>63410001</v>
      </c>
      <c r="C10" s="134" t="s">
        <v>62</v>
      </c>
      <c r="D10" s="126" t="s">
        <v>67</v>
      </c>
      <c r="E10" s="126" t="s">
        <v>74</v>
      </c>
      <c r="F10" s="137">
        <v>42353</v>
      </c>
      <c r="G10" s="126"/>
      <c r="H10" s="85">
        <f t="shared" si="0"/>
        <v>503000</v>
      </c>
      <c r="I10" s="83">
        <f t="shared" si="2"/>
        <v>28000</v>
      </c>
      <c r="J10" s="83">
        <f t="shared" si="3"/>
        <v>0</v>
      </c>
      <c r="K10" s="95">
        <f t="shared" si="4"/>
        <v>531000</v>
      </c>
      <c r="L10" s="82">
        <v>486000</v>
      </c>
      <c r="M10" s="83">
        <v>27000</v>
      </c>
      <c r="N10" s="83">
        <v>0</v>
      </c>
      <c r="O10" s="84">
        <f t="shared" si="5"/>
        <v>513000</v>
      </c>
      <c r="P10" s="84">
        <v>486000</v>
      </c>
      <c r="Q10" s="84">
        <v>27000</v>
      </c>
      <c r="R10" s="84">
        <v>0</v>
      </c>
      <c r="S10" s="69">
        <f t="shared" si="6"/>
        <v>513000</v>
      </c>
      <c r="T10" s="19">
        <f>H10-L10</f>
        <v>17000</v>
      </c>
      <c r="U10" s="20">
        <f>I10-M10</f>
        <v>1000</v>
      </c>
      <c r="V10" s="20">
        <f>J10-N10</f>
        <v>0</v>
      </c>
      <c r="W10" s="69">
        <f t="shared" si="7"/>
        <v>18000</v>
      </c>
      <c r="X10" s="19">
        <f t="shared" si="8"/>
        <v>0</v>
      </c>
      <c r="Y10" s="20">
        <f t="shared" si="9"/>
        <v>0</v>
      </c>
      <c r="Z10" s="20">
        <f t="shared" si="10"/>
        <v>0</v>
      </c>
      <c r="AA10" s="70">
        <f t="shared" si="11"/>
        <v>0</v>
      </c>
      <c r="AB10" s="69">
        <f t="shared" si="12"/>
        <v>0</v>
      </c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3"/>
      <c r="GF10" s="63"/>
      <c r="GG10" s="63"/>
      <c r="GH10" s="63"/>
      <c r="GI10" s="63"/>
      <c r="GJ10" s="63"/>
      <c r="GK10" s="63"/>
      <c r="GL10" s="63"/>
      <c r="GM10" s="63"/>
      <c r="GN10" s="63"/>
      <c r="GO10" s="63"/>
      <c r="GP10" s="63"/>
      <c r="GQ10" s="63"/>
      <c r="GR10" s="63"/>
      <c r="GS10" s="63"/>
      <c r="GT10" s="63"/>
      <c r="GU10" s="63"/>
      <c r="GV10" s="63"/>
      <c r="GW10" s="63"/>
      <c r="GX10" s="63"/>
      <c r="GY10" s="63"/>
      <c r="GZ10" s="63"/>
      <c r="HA10" s="63"/>
      <c r="HB10" s="63"/>
      <c r="HC10" s="63"/>
      <c r="HD10" s="63"/>
      <c r="HE10" s="63"/>
      <c r="HF10" s="63"/>
      <c r="HG10" s="63"/>
      <c r="HH10" s="63"/>
      <c r="HI10" s="63"/>
      <c r="HJ10" s="63"/>
      <c r="HK10" s="63"/>
      <c r="HL10" s="63"/>
      <c r="HM10" s="63"/>
      <c r="HN10" s="63"/>
      <c r="HO10" s="63"/>
      <c r="HP10" s="63"/>
      <c r="HQ10" s="63"/>
      <c r="HR10" s="63"/>
      <c r="HS10" s="63"/>
      <c r="HT10" s="63"/>
      <c r="HU10" s="63"/>
      <c r="HV10" s="63"/>
      <c r="HW10" s="63"/>
      <c r="HX10" s="63"/>
      <c r="HY10" s="63"/>
    </row>
    <row r="11" spans="1:233" s="64" customFormat="1" ht="22.5">
      <c r="A11" s="134" t="s">
        <v>56</v>
      </c>
      <c r="B11" s="138">
        <v>63410001</v>
      </c>
      <c r="C11" s="134" t="s">
        <v>62</v>
      </c>
      <c r="D11" s="139" t="s">
        <v>68</v>
      </c>
      <c r="E11" s="136" t="s">
        <v>74</v>
      </c>
      <c r="F11" s="137">
        <v>42353</v>
      </c>
      <c r="G11" s="136"/>
      <c r="H11" s="85">
        <f t="shared" si="0"/>
        <v>187000</v>
      </c>
      <c r="I11" s="83">
        <f t="shared" si="2"/>
        <v>0</v>
      </c>
      <c r="J11" s="83">
        <f t="shared" si="3"/>
        <v>0</v>
      </c>
      <c r="K11" s="95">
        <f t="shared" si="4"/>
        <v>187000</v>
      </c>
      <c r="L11" s="82">
        <v>181000</v>
      </c>
      <c r="M11" s="83">
        <v>0</v>
      </c>
      <c r="N11" s="83">
        <v>0</v>
      </c>
      <c r="O11" s="84">
        <f t="shared" si="5"/>
        <v>181000</v>
      </c>
      <c r="P11" s="84">
        <v>181000</v>
      </c>
      <c r="Q11" s="84">
        <v>0</v>
      </c>
      <c r="R11" s="84">
        <v>0</v>
      </c>
      <c r="S11" s="69">
        <f t="shared" si="6"/>
        <v>181000</v>
      </c>
      <c r="T11" s="19">
        <f>H11-L11</f>
        <v>6000</v>
      </c>
      <c r="U11" s="20">
        <f>I11-M11</f>
        <v>0</v>
      </c>
      <c r="V11" s="20">
        <f>J11-N11</f>
        <v>0</v>
      </c>
      <c r="W11" s="69">
        <f t="shared" si="7"/>
        <v>6000</v>
      </c>
      <c r="X11" s="19">
        <f t="shared" si="8"/>
        <v>0</v>
      </c>
      <c r="Y11" s="20">
        <f t="shared" si="9"/>
        <v>0</v>
      </c>
      <c r="Z11" s="20">
        <f t="shared" si="10"/>
        <v>0</v>
      </c>
      <c r="AA11" s="70">
        <f t="shared" si="11"/>
        <v>0</v>
      </c>
      <c r="AB11" s="69">
        <f t="shared" si="12"/>
        <v>0</v>
      </c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  <c r="HX11" s="63"/>
      <c r="HY11" s="63"/>
    </row>
    <row r="12" spans="1:233" s="64" customFormat="1">
      <c r="A12" s="134" t="s">
        <v>57</v>
      </c>
      <c r="B12" s="138">
        <v>63410001</v>
      </c>
      <c r="C12" s="134" t="s">
        <v>63</v>
      </c>
      <c r="D12" s="126" t="s">
        <v>69</v>
      </c>
      <c r="E12" s="126" t="s">
        <v>74</v>
      </c>
      <c r="F12" s="137"/>
      <c r="G12" s="126"/>
      <c r="H12" s="85">
        <f t="shared" si="0"/>
        <v>727000</v>
      </c>
      <c r="I12" s="83">
        <f t="shared" si="2"/>
        <v>167000</v>
      </c>
      <c r="J12" s="83">
        <f t="shared" si="3"/>
        <v>0</v>
      </c>
      <c r="K12" s="95">
        <f t="shared" si="4"/>
        <v>894000</v>
      </c>
      <c r="L12" s="82">
        <v>702000</v>
      </c>
      <c r="M12" s="83">
        <v>164000</v>
      </c>
      <c r="N12" s="83">
        <v>0</v>
      </c>
      <c r="O12" s="84">
        <f t="shared" si="5"/>
        <v>866000</v>
      </c>
      <c r="P12" s="84">
        <v>702000</v>
      </c>
      <c r="Q12" s="84">
        <v>164000</v>
      </c>
      <c r="R12" s="84">
        <v>0</v>
      </c>
      <c r="S12" s="69">
        <f t="shared" si="6"/>
        <v>866000</v>
      </c>
      <c r="T12" s="19">
        <f>H12-L12</f>
        <v>25000</v>
      </c>
      <c r="U12" s="20">
        <f>I12-M12</f>
        <v>3000</v>
      </c>
      <c r="V12" s="20">
        <f>J12-N12</f>
        <v>0</v>
      </c>
      <c r="W12" s="69">
        <f t="shared" si="7"/>
        <v>28000</v>
      </c>
      <c r="X12" s="19">
        <f t="shared" si="8"/>
        <v>0</v>
      </c>
      <c r="Y12" s="20">
        <f t="shared" si="9"/>
        <v>0</v>
      </c>
      <c r="Z12" s="20">
        <f t="shared" si="10"/>
        <v>0</v>
      </c>
      <c r="AA12" s="70">
        <f t="shared" si="11"/>
        <v>0</v>
      </c>
      <c r="AB12" s="69">
        <f t="shared" si="12"/>
        <v>0</v>
      </c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3"/>
      <c r="GW12" s="63"/>
      <c r="GX12" s="63"/>
      <c r="GY12" s="63"/>
      <c r="GZ12" s="63"/>
      <c r="HA12" s="63"/>
      <c r="HB12" s="63"/>
      <c r="HC12" s="63"/>
      <c r="HD12" s="63"/>
      <c r="HE12" s="63"/>
      <c r="HF12" s="63"/>
      <c r="HG12" s="63"/>
      <c r="HH12" s="63"/>
      <c r="HI12" s="63"/>
      <c r="HJ12" s="63"/>
      <c r="HK12" s="63"/>
      <c r="HL12" s="63"/>
      <c r="HM12" s="63"/>
      <c r="HN12" s="63"/>
      <c r="HO12" s="63"/>
      <c r="HP12" s="63"/>
      <c r="HQ12" s="63"/>
      <c r="HR12" s="63"/>
      <c r="HS12" s="63"/>
      <c r="HT12" s="63"/>
      <c r="HU12" s="63"/>
      <c r="HV12" s="63"/>
      <c r="HW12" s="63"/>
      <c r="HX12" s="63"/>
      <c r="HY12" s="63"/>
    </row>
    <row r="13" spans="1:233" s="64" customFormat="1">
      <c r="A13" s="125" t="s">
        <v>58</v>
      </c>
      <c r="B13" s="138">
        <v>63410001</v>
      </c>
      <c r="C13" s="125"/>
      <c r="D13" s="126" t="s">
        <v>70</v>
      </c>
      <c r="E13" s="126"/>
      <c r="F13" s="137" t="s">
        <v>75</v>
      </c>
      <c r="G13" s="126"/>
      <c r="H13" s="85">
        <f t="shared" si="0"/>
        <v>0</v>
      </c>
      <c r="I13" s="83">
        <f t="shared" si="2"/>
        <v>168000</v>
      </c>
      <c r="J13" s="83">
        <f t="shared" si="3"/>
        <v>0</v>
      </c>
      <c r="K13" s="95">
        <f t="shared" si="4"/>
        <v>168000</v>
      </c>
      <c r="L13" s="82">
        <v>0</v>
      </c>
      <c r="M13" s="83">
        <v>165000</v>
      </c>
      <c r="N13" s="83">
        <v>0</v>
      </c>
      <c r="O13" s="84">
        <f t="shared" si="5"/>
        <v>165000</v>
      </c>
      <c r="P13" s="84">
        <v>0</v>
      </c>
      <c r="Q13" s="84">
        <v>165000</v>
      </c>
      <c r="R13" s="84">
        <v>0</v>
      </c>
      <c r="S13" s="69">
        <f t="shared" si="6"/>
        <v>165000</v>
      </c>
      <c r="T13" s="19">
        <f>H13-L13</f>
        <v>0</v>
      </c>
      <c r="U13" s="20">
        <f>I13-M13</f>
        <v>3000</v>
      </c>
      <c r="V13" s="20">
        <f>J13-N13</f>
        <v>0</v>
      </c>
      <c r="W13" s="69">
        <f t="shared" si="7"/>
        <v>3000</v>
      </c>
      <c r="X13" s="19">
        <f t="shared" si="8"/>
        <v>0</v>
      </c>
      <c r="Y13" s="20">
        <f t="shared" si="9"/>
        <v>0</v>
      </c>
      <c r="Z13" s="20">
        <f t="shared" si="10"/>
        <v>0</v>
      </c>
      <c r="AA13" s="70">
        <f t="shared" si="11"/>
        <v>0</v>
      </c>
      <c r="AB13" s="69">
        <f t="shared" si="12"/>
        <v>0</v>
      </c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3"/>
      <c r="HU13" s="63"/>
      <c r="HV13" s="63"/>
      <c r="HW13" s="63"/>
      <c r="HX13" s="63"/>
      <c r="HY13" s="63"/>
    </row>
    <row r="14" spans="1:233" s="64" customFormat="1" ht="22.5">
      <c r="A14" s="124" t="s">
        <v>59</v>
      </c>
      <c r="B14" s="138">
        <v>63410001</v>
      </c>
      <c r="C14" s="125" t="s">
        <v>64</v>
      </c>
      <c r="D14" s="126" t="s">
        <v>71</v>
      </c>
      <c r="E14" s="126"/>
      <c r="F14" s="137"/>
      <c r="G14" s="141"/>
      <c r="H14" s="85">
        <f t="shared" si="0"/>
        <v>0</v>
      </c>
      <c r="I14" s="83">
        <f t="shared" si="2"/>
        <v>0</v>
      </c>
      <c r="J14" s="83">
        <f t="shared" si="3"/>
        <v>0</v>
      </c>
      <c r="K14" s="95">
        <f t="shared" si="4"/>
        <v>0</v>
      </c>
      <c r="L14" s="82">
        <v>0</v>
      </c>
      <c r="M14" s="83">
        <v>0</v>
      </c>
      <c r="N14" s="83">
        <v>0</v>
      </c>
      <c r="O14" s="84">
        <f t="shared" si="5"/>
        <v>0</v>
      </c>
      <c r="P14" s="84">
        <v>0</v>
      </c>
      <c r="Q14" s="84">
        <v>0</v>
      </c>
      <c r="R14" s="84">
        <v>0</v>
      </c>
      <c r="S14" s="69">
        <f t="shared" si="6"/>
        <v>0</v>
      </c>
      <c r="T14" s="19">
        <f>H14-L14</f>
        <v>0</v>
      </c>
      <c r="U14" s="20">
        <f>I14-M14</f>
        <v>0</v>
      </c>
      <c r="V14" s="20">
        <f>J14-N14</f>
        <v>0</v>
      </c>
      <c r="W14" s="69">
        <f t="shared" si="7"/>
        <v>0</v>
      </c>
      <c r="X14" s="19">
        <f t="shared" si="8"/>
        <v>0</v>
      </c>
      <c r="Y14" s="20">
        <f t="shared" si="9"/>
        <v>0</v>
      </c>
      <c r="Z14" s="20">
        <f t="shared" si="10"/>
        <v>0</v>
      </c>
      <c r="AA14" s="70">
        <f t="shared" si="11"/>
        <v>0</v>
      </c>
      <c r="AB14" s="69">
        <f t="shared" si="12"/>
        <v>0</v>
      </c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3"/>
      <c r="GW14" s="63"/>
      <c r="GX14" s="63"/>
      <c r="GY14" s="63"/>
      <c r="GZ14" s="63"/>
      <c r="HA14" s="63"/>
      <c r="HB14" s="63"/>
      <c r="HC14" s="63"/>
      <c r="HD14" s="63"/>
      <c r="HE14" s="63"/>
      <c r="HF14" s="63"/>
      <c r="HG14" s="63"/>
      <c r="HH14" s="63"/>
      <c r="HI14" s="63"/>
      <c r="HJ14" s="63"/>
      <c r="HK14" s="63"/>
      <c r="HL14" s="63"/>
      <c r="HM14" s="63"/>
      <c r="HN14" s="63"/>
      <c r="HO14" s="63"/>
      <c r="HP14" s="63"/>
      <c r="HQ14" s="63"/>
      <c r="HR14" s="63"/>
      <c r="HS14" s="63"/>
      <c r="HT14" s="63"/>
      <c r="HU14" s="63"/>
      <c r="HV14" s="63"/>
      <c r="HW14" s="63"/>
      <c r="HX14" s="63"/>
      <c r="HY14" s="63"/>
    </row>
    <row r="15" spans="1:233" s="64" customFormat="1">
      <c r="A15" s="125" t="s">
        <v>60</v>
      </c>
      <c r="B15" s="138">
        <v>63410001</v>
      </c>
      <c r="C15" s="125" t="s">
        <v>62</v>
      </c>
      <c r="D15" s="126" t="s">
        <v>72</v>
      </c>
      <c r="E15" s="126"/>
      <c r="F15" s="137"/>
      <c r="G15" s="126"/>
      <c r="H15" s="85">
        <f t="shared" si="0"/>
        <v>0</v>
      </c>
      <c r="I15" s="83">
        <f t="shared" si="2"/>
        <v>0</v>
      </c>
      <c r="J15" s="83">
        <f t="shared" si="3"/>
        <v>550000</v>
      </c>
      <c r="K15" s="95">
        <f t="shared" si="4"/>
        <v>550000</v>
      </c>
      <c r="L15" s="82">
        <v>0</v>
      </c>
      <c r="M15" s="83">
        <v>0</v>
      </c>
      <c r="N15" s="83">
        <v>550000</v>
      </c>
      <c r="O15" s="84">
        <f t="shared" si="5"/>
        <v>550000</v>
      </c>
      <c r="P15" s="84">
        <v>0</v>
      </c>
      <c r="Q15" s="84">
        <v>0</v>
      </c>
      <c r="R15" s="84">
        <v>550000</v>
      </c>
      <c r="S15" s="69">
        <f t="shared" si="6"/>
        <v>550000</v>
      </c>
      <c r="T15" s="19">
        <f>H15-L15</f>
        <v>0</v>
      </c>
      <c r="U15" s="20">
        <f>I15-M15</f>
        <v>0</v>
      </c>
      <c r="V15" s="20">
        <f>J15-N15</f>
        <v>0</v>
      </c>
      <c r="W15" s="69">
        <f t="shared" si="7"/>
        <v>0</v>
      </c>
      <c r="X15" s="19">
        <f t="shared" si="8"/>
        <v>0</v>
      </c>
      <c r="Y15" s="20">
        <f t="shared" si="9"/>
        <v>0</v>
      </c>
      <c r="Z15" s="20">
        <f t="shared" si="10"/>
        <v>0</v>
      </c>
      <c r="AA15" s="70">
        <f t="shared" si="11"/>
        <v>0</v>
      </c>
      <c r="AB15" s="69">
        <f t="shared" si="12"/>
        <v>0</v>
      </c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  <c r="FU15" s="63"/>
      <c r="FV15" s="63"/>
      <c r="FW15" s="63"/>
      <c r="FX15" s="63"/>
      <c r="FY15" s="63"/>
      <c r="FZ15" s="63"/>
      <c r="GA15" s="63"/>
      <c r="GB15" s="63"/>
      <c r="GC15" s="63"/>
      <c r="GD15" s="63"/>
      <c r="GE15" s="63"/>
      <c r="GF15" s="63"/>
      <c r="GG15" s="63"/>
      <c r="GH15" s="63"/>
      <c r="GI15" s="63"/>
      <c r="GJ15" s="63"/>
      <c r="GK15" s="63"/>
      <c r="GL15" s="63"/>
      <c r="GM15" s="63"/>
      <c r="GN15" s="63"/>
      <c r="GO15" s="63"/>
      <c r="GP15" s="63"/>
      <c r="GQ15" s="63"/>
      <c r="GR15" s="63"/>
      <c r="GS15" s="63"/>
      <c r="GT15" s="63"/>
      <c r="GU15" s="63"/>
      <c r="GV15" s="63"/>
      <c r="GW15" s="63"/>
      <c r="GX15" s="63"/>
      <c r="GY15" s="63"/>
      <c r="GZ15" s="63"/>
      <c r="HA15" s="63"/>
      <c r="HB15" s="63"/>
      <c r="HC15" s="63"/>
      <c r="HD15" s="63"/>
      <c r="HE15" s="63"/>
      <c r="HF15" s="63"/>
      <c r="HG15" s="63"/>
      <c r="HH15" s="63"/>
      <c r="HI15" s="63"/>
      <c r="HJ15" s="63"/>
      <c r="HK15" s="63"/>
      <c r="HL15" s="63"/>
      <c r="HM15" s="63"/>
      <c r="HN15" s="63"/>
      <c r="HO15" s="63"/>
      <c r="HP15" s="63"/>
      <c r="HQ15" s="63"/>
      <c r="HR15" s="63"/>
      <c r="HS15" s="63"/>
      <c r="HT15" s="63"/>
      <c r="HU15" s="63"/>
      <c r="HV15" s="63"/>
      <c r="HW15" s="63"/>
      <c r="HX15" s="63"/>
      <c r="HY15" s="63"/>
    </row>
    <row r="16" spans="1:233" s="64" customFormat="1">
      <c r="A16" s="125" t="s">
        <v>61</v>
      </c>
      <c r="B16" s="138">
        <v>63410001</v>
      </c>
      <c r="C16" s="125" t="s">
        <v>62</v>
      </c>
      <c r="D16" s="126" t="s">
        <v>73</v>
      </c>
      <c r="E16" s="126"/>
      <c r="F16" s="137"/>
      <c r="G16" s="126"/>
      <c r="H16" s="85">
        <f t="shared" si="0"/>
        <v>0</v>
      </c>
      <c r="I16" s="83">
        <f t="shared" si="2"/>
        <v>0</v>
      </c>
      <c r="J16" s="83">
        <f t="shared" si="3"/>
        <v>0</v>
      </c>
      <c r="K16" s="95">
        <f t="shared" si="4"/>
        <v>0</v>
      </c>
      <c r="L16" s="82">
        <v>0</v>
      </c>
      <c r="M16" s="83">
        <v>0</v>
      </c>
      <c r="N16" s="83">
        <v>0</v>
      </c>
      <c r="O16" s="84">
        <f t="shared" si="5"/>
        <v>0</v>
      </c>
      <c r="P16" s="84">
        <v>0</v>
      </c>
      <c r="Q16" s="84">
        <v>0</v>
      </c>
      <c r="R16" s="84">
        <v>5000</v>
      </c>
      <c r="S16" s="84">
        <f t="shared" si="6"/>
        <v>5000</v>
      </c>
      <c r="T16" s="19">
        <f>H16-L16</f>
        <v>0</v>
      </c>
      <c r="U16" s="20">
        <f>I16-M16</f>
        <v>0</v>
      </c>
      <c r="V16" s="20">
        <f>J16-N16</f>
        <v>0</v>
      </c>
      <c r="W16" s="69">
        <f t="shared" si="7"/>
        <v>0</v>
      </c>
      <c r="X16" s="19">
        <f t="shared" si="8"/>
        <v>0</v>
      </c>
      <c r="Y16" s="20">
        <f t="shared" si="9"/>
        <v>0</v>
      </c>
      <c r="Z16" s="20">
        <f t="shared" si="10"/>
        <v>-5000</v>
      </c>
      <c r="AA16" s="70">
        <f t="shared" si="11"/>
        <v>-5000</v>
      </c>
      <c r="AB16" s="69">
        <f t="shared" si="12"/>
        <v>0</v>
      </c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3"/>
      <c r="GW16" s="63"/>
      <c r="GX16" s="63"/>
      <c r="GY16" s="63"/>
      <c r="GZ16" s="63"/>
      <c r="HA16" s="63"/>
      <c r="HB16" s="63"/>
      <c r="HC16" s="63"/>
      <c r="HD16" s="63"/>
      <c r="HE16" s="63"/>
      <c r="HF16" s="63"/>
      <c r="HG16" s="63"/>
      <c r="HH16" s="63"/>
      <c r="HI16" s="63"/>
      <c r="HJ16" s="63"/>
      <c r="HK16" s="63"/>
      <c r="HL16" s="63"/>
      <c r="HM16" s="63"/>
      <c r="HN16" s="63"/>
      <c r="HO16" s="63"/>
      <c r="HP16" s="63"/>
      <c r="HQ16" s="63"/>
      <c r="HR16" s="63"/>
      <c r="HS16" s="63"/>
      <c r="HT16" s="63"/>
      <c r="HU16" s="63"/>
      <c r="HV16" s="63"/>
      <c r="HW16" s="63"/>
      <c r="HX16" s="63"/>
      <c r="HY16" s="63"/>
    </row>
    <row r="17" spans="1:233" s="64" customFormat="1" ht="22.5">
      <c r="A17" s="149" t="s">
        <v>79</v>
      </c>
      <c r="B17" s="138">
        <v>65302500</v>
      </c>
      <c r="C17" s="134" t="s">
        <v>62</v>
      </c>
      <c r="D17" s="136" t="s">
        <v>91</v>
      </c>
      <c r="E17" s="139" t="s">
        <v>92</v>
      </c>
      <c r="F17" s="137"/>
      <c r="G17" s="137" t="s">
        <v>131</v>
      </c>
      <c r="H17" s="85">
        <f t="shared" si="0"/>
        <v>21682000</v>
      </c>
      <c r="I17" s="83">
        <f t="shared" si="2"/>
        <v>0</v>
      </c>
      <c r="J17" s="83">
        <f t="shared" si="3"/>
        <v>0</v>
      </c>
      <c r="K17" s="95">
        <f t="shared" si="4"/>
        <v>21682000</v>
      </c>
      <c r="L17" s="82">
        <v>20939000</v>
      </c>
      <c r="M17" s="83">
        <v>0</v>
      </c>
      <c r="N17" s="83">
        <v>0</v>
      </c>
      <c r="O17" s="84">
        <f t="shared" si="5"/>
        <v>20939000</v>
      </c>
      <c r="P17" s="84">
        <v>20939000</v>
      </c>
      <c r="Q17" s="84">
        <v>0</v>
      </c>
      <c r="R17" s="84">
        <v>0</v>
      </c>
      <c r="S17" s="84">
        <f>SUM(P17:R17)</f>
        <v>20939000</v>
      </c>
      <c r="T17" s="19">
        <f>H17-L17</f>
        <v>743000</v>
      </c>
      <c r="U17" s="20">
        <f>I17-M17</f>
        <v>0</v>
      </c>
      <c r="V17" s="20">
        <f>J17-N17</f>
        <v>0</v>
      </c>
      <c r="W17" s="69">
        <f t="shared" si="7"/>
        <v>743000</v>
      </c>
      <c r="X17" s="19">
        <f t="shared" si="8"/>
        <v>0</v>
      </c>
      <c r="Y17" s="20">
        <f t="shared" si="9"/>
        <v>0</v>
      </c>
      <c r="Z17" s="20">
        <f t="shared" si="10"/>
        <v>0</v>
      </c>
      <c r="AA17" s="70">
        <f t="shared" si="11"/>
        <v>0</v>
      </c>
      <c r="AB17" s="69">
        <f t="shared" si="12"/>
        <v>0</v>
      </c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  <c r="HJ17" s="63"/>
      <c r="HK17" s="63"/>
      <c r="HL17" s="63"/>
      <c r="HM17" s="63"/>
      <c r="HN17" s="63"/>
      <c r="HO17" s="63"/>
      <c r="HP17" s="63"/>
      <c r="HQ17" s="63"/>
      <c r="HR17" s="63"/>
      <c r="HS17" s="63"/>
      <c r="HT17" s="63"/>
      <c r="HU17" s="63"/>
      <c r="HV17" s="63"/>
      <c r="HW17" s="63"/>
      <c r="HX17" s="63"/>
      <c r="HY17" s="63"/>
    </row>
    <row r="18" spans="1:233" s="64" customFormat="1">
      <c r="A18" s="134" t="s">
        <v>80</v>
      </c>
      <c r="B18" s="138">
        <v>65302500</v>
      </c>
      <c r="C18" s="134" t="s">
        <v>63</v>
      </c>
      <c r="D18" s="126" t="s">
        <v>93</v>
      </c>
      <c r="E18" s="126" t="s">
        <v>74</v>
      </c>
      <c r="F18" s="137"/>
      <c r="G18" s="137"/>
      <c r="H18" s="85">
        <f t="shared" si="0"/>
        <v>769000</v>
      </c>
      <c r="I18" s="83">
        <f t="shared" si="2"/>
        <v>0</v>
      </c>
      <c r="J18" s="83">
        <f t="shared" si="3"/>
        <v>0</v>
      </c>
      <c r="K18" s="95">
        <f t="shared" si="4"/>
        <v>769000</v>
      </c>
      <c r="L18" s="82">
        <v>743000</v>
      </c>
      <c r="M18" s="83">
        <v>0</v>
      </c>
      <c r="N18" s="83">
        <v>0</v>
      </c>
      <c r="O18" s="84">
        <f t="shared" si="5"/>
        <v>743000</v>
      </c>
      <c r="P18" s="82">
        <v>743000</v>
      </c>
      <c r="Q18" s="84">
        <v>0</v>
      </c>
      <c r="R18" s="84">
        <v>0</v>
      </c>
      <c r="S18" s="84">
        <f t="shared" si="6"/>
        <v>743000</v>
      </c>
      <c r="T18" s="19">
        <f>H18-L18</f>
        <v>26000</v>
      </c>
      <c r="U18" s="20">
        <f>I18-M18</f>
        <v>0</v>
      </c>
      <c r="V18" s="20">
        <f>J18-N18</f>
        <v>0</v>
      </c>
      <c r="W18" s="69">
        <f t="shared" si="7"/>
        <v>26000</v>
      </c>
      <c r="X18" s="19">
        <f t="shared" si="8"/>
        <v>0</v>
      </c>
      <c r="Y18" s="20">
        <f t="shared" si="9"/>
        <v>0</v>
      </c>
      <c r="Z18" s="20">
        <f t="shared" si="10"/>
        <v>0</v>
      </c>
      <c r="AA18" s="70">
        <f t="shared" si="11"/>
        <v>0</v>
      </c>
      <c r="AB18" s="69">
        <f t="shared" si="12"/>
        <v>0</v>
      </c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3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3"/>
      <c r="HD18" s="63"/>
      <c r="HE18" s="63"/>
      <c r="HF18" s="63"/>
      <c r="HG18" s="63"/>
      <c r="HH18" s="63"/>
      <c r="HI18" s="63"/>
      <c r="HJ18" s="63"/>
      <c r="HK18" s="63"/>
      <c r="HL18" s="63"/>
      <c r="HM18" s="63"/>
      <c r="HN18" s="63"/>
      <c r="HO18" s="63"/>
      <c r="HP18" s="63"/>
      <c r="HQ18" s="63"/>
      <c r="HR18" s="63"/>
      <c r="HS18" s="63"/>
      <c r="HT18" s="63"/>
      <c r="HU18" s="63"/>
      <c r="HV18" s="63"/>
      <c r="HW18" s="63"/>
      <c r="HX18" s="63"/>
      <c r="HY18" s="63"/>
    </row>
    <row r="19" spans="1:233" s="64" customFormat="1">
      <c r="A19" s="134" t="s">
        <v>81</v>
      </c>
      <c r="B19" s="138">
        <v>65302500</v>
      </c>
      <c r="C19" s="134" t="s">
        <v>94</v>
      </c>
      <c r="D19" s="136" t="s">
        <v>95</v>
      </c>
      <c r="E19" s="136" t="s">
        <v>74</v>
      </c>
      <c r="F19" s="137"/>
      <c r="G19" s="137" t="s">
        <v>131</v>
      </c>
      <c r="H19" s="85">
        <f t="shared" si="0"/>
        <v>0</v>
      </c>
      <c r="I19" s="83">
        <f t="shared" si="2"/>
        <v>0</v>
      </c>
      <c r="J19" s="83">
        <f t="shared" si="3"/>
        <v>0</v>
      </c>
      <c r="K19" s="95">
        <f t="shared" si="4"/>
        <v>0</v>
      </c>
      <c r="L19" s="82">
        <v>0</v>
      </c>
      <c r="M19" s="83">
        <v>0</v>
      </c>
      <c r="N19" s="83">
        <v>0</v>
      </c>
      <c r="O19" s="84">
        <f t="shared" si="5"/>
        <v>0</v>
      </c>
      <c r="P19" s="82">
        <v>388000</v>
      </c>
      <c r="Q19" s="84">
        <v>0</v>
      </c>
      <c r="R19" s="84">
        <v>0</v>
      </c>
      <c r="S19" s="84">
        <f t="shared" si="6"/>
        <v>388000</v>
      </c>
      <c r="T19" s="19">
        <f>H19-L19</f>
        <v>0</v>
      </c>
      <c r="U19" s="20">
        <f>I19-M19</f>
        <v>0</v>
      </c>
      <c r="V19" s="20">
        <f>J19-N19</f>
        <v>0</v>
      </c>
      <c r="W19" s="69">
        <f t="shared" si="7"/>
        <v>0</v>
      </c>
      <c r="X19" s="19">
        <f t="shared" si="8"/>
        <v>-388000</v>
      </c>
      <c r="Y19" s="20">
        <f t="shared" si="9"/>
        <v>0</v>
      </c>
      <c r="Z19" s="20">
        <f t="shared" si="10"/>
        <v>0</v>
      </c>
      <c r="AA19" s="70">
        <f t="shared" si="11"/>
        <v>-388000</v>
      </c>
      <c r="AB19" s="69">
        <f t="shared" si="12"/>
        <v>0</v>
      </c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  <c r="HJ19" s="63"/>
      <c r="HK19" s="63"/>
      <c r="HL19" s="63"/>
      <c r="HM19" s="63"/>
      <c r="HN19" s="63"/>
      <c r="HO19" s="63"/>
      <c r="HP19" s="63"/>
      <c r="HQ19" s="63"/>
      <c r="HR19" s="63"/>
      <c r="HS19" s="63"/>
      <c r="HT19" s="63"/>
      <c r="HU19" s="63"/>
      <c r="HV19" s="63"/>
      <c r="HW19" s="63"/>
      <c r="HX19" s="63"/>
      <c r="HY19" s="63"/>
    </row>
    <row r="20" spans="1:233" s="64" customFormat="1">
      <c r="A20" s="134" t="s">
        <v>82</v>
      </c>
      <c r="B20" s="138">
        <v>65302500</v>
      </c>
      <c r="C20" s="134" t="s">
        <v>63</v>
      </c>
      <c r="D20" s="136" t="s">
        <v>96</v>
      </c>
      <c r="E20" s="136" t="s">
        <v>74</v>
      </c>
      <c r="F20" s="137">
        <v>42353</v>
      </c>
      <c r="G20" s="137"/>
      <c r="H20" s="85">
        <f t="shared" si="0"/>
        <v>6249000</v>
      </c>
      <c r="I20" s="83">
        <f t="shared" si="2"/>
        <v>921000</v>
      </c>
      <c r="J20" s="83">
        <f t="shared" si="3"/>
        <v>0</v>
      </c>
      <c r="K20" s="95">
        <f t="shared" si="4"/>
        <v>7170000</v>
      </c>
      <c r="L20" s="82">
        <v>6035000</v>
      </c>
      <c r="M20" s="83">
        <v>903000</v>
      </c>
      <c r="N20" s="83">
        <v>0</v>
      </c>
      <c r="O20" s="84">
        <f t="shared" si="5"/>
        <v>6938000</v>
      </c>
      <c r="P20" s="82">
        <v>6035000</v>
      </c>
      <c r="Q20" s="84">
        <v>903000</v>
      </c>
      <c r="R20" s="84">
        <v>0</v>
      </c>
      <c r="S20" s="84">
        <f>SUM(P20:R20)</f>
        <v>6938000</v>
      </c>
      <c r="T20" s="19">
        <f>H20-L20</f>
        <v>214000</v>
      </c>
      <c r="U20" s="20">
        <f>I20-M20</f>
        <v>18000</v>
      </c>
      <c r="V20" s="20">
        <f>J20-N20</f>
        <v>0</v>
      </c>
      <c r="W20" s="69">
        <f t="shared" si="7"/>
        <v>232000</v>
      </c>
      <c r="X20" s="19">
        <f t="shared" si="8"/>
        <v>0</v>
      </c>
      <c r="Y20" s="20">
        <f t="shared" si="9"/>
        <v>0</v>
      </c>
      <c r="Z20" s="20">
        <f t="shared" si="10"/>
        <v>0</v>
      </c>
      <c r="AA20" s="70">
        <f t="shared" si="11"/>
        <v>0</v>
      </c>
      <c r="AB20" s="69">
        <f t="shared" si="12"/>
        <v>0</v>
      </c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</row>
    <row r="21" spans="1:233" s="64" customFormat="1" ht="22.5">
      <c r="A21" s="134" t="s">
        <v>83</v>
      </c>
      <c r="B21" s="138">
        <v>65302500</v>
      </c>
      <c r="C21" s="134" t="s">
        <v>63</v>
      </c>
      <c r="D21" s="136" t="s">
        <v>97</v>
      </c>
      <c r="E21" s="136" t="s">
        <v>74</v>
      </c>
      <c r="F21" s="143" t="s">
        <v>107</v>
      </c>
      <c r="G21" s="137"/>
      <c r="H21" s="85">
        <f t="shared" si="0"/>
        <v>823000</v>
      </c>
      <c r="I21" s="83">
        <f t="shared" si="2"/>
        <v>0</v>
      </c>
      <c r="J21" s="83">
        <f t="shared" si="3"/>
        <v>0</v>
      </c>
      <c r="K21" s="95">
        <f t="shared" si="4"/>
        <v>823000</v>
      </c>
      <c r="L21" s="82">
        <v>795000</v>
      </c>
      <c r="M21" s="83">
        <v>0</v>
      </c>
      <c r="N21" s="83">
        <v>0</v>
      </c>
      <c r="O21" s="84">
        <f>SUM(L21:N21)</f>
        <v>795000</v>
      </c>
      <c r="P21" s="82">
        <v>576000</v>
      </c>
      <c r="Q21" s="84">
        <v>0</v>
      </c>
      <c r="R21" s="84">
        <v>0</v>
      </c>
      <c r="S21" s="84">
        <f t="shared" si="6"/>
        <v>576000</v>
      </c>
      <c r="T21" s="19">
        <f>H21-L21</f>
        <v>28000</v>
      </c>
      <c r="U21" s="20">
        <f>I21-M21</f>
        <v>0</v>
      </c>
      <c r="V21" s="20">
        <f>J21-N21</f>
        <v>0</v>
      </c>
      <c r="W21" s="69">
        <f t="shared" si="7"/>
        <v>28000</v>
      </c>
      <c r="X21" s="19">
        <f t="shared" si="8"/>
        <v>219000</v>
      </c>
      <c r="Y21" s="20">
        <f t="shared" si="9"/>
        <v>0</v>
      </c>
      <c r="Z21" s="20">
        <f t="shared" si="10"/>
        <v>0</v>
      </c>
      <c r="AA21" s="70">
        <f t="shared" si="11"/>
        <v>219000</v>
      </c>
      <c r="AB21" s="69">
        <f t="shared" si="12"/>
        <v>0</v>
      </c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  <c r="FU21" s="63"/>
      <c r="FV21" s="63"/>
      <c r="FW21" s="63"/>
      <c r="FX21" s="63"/>
      <c r="FY21" s="63"/>
      <c r="FZ21" s="63"/>
      <c r="GA21" s="63"/>
      <c r="GB21" s="63"/>
      <c r="GC21" s="63"/>
      <c r="GD21" s="63"/>
      <c r="GE21" s="63"/>
      <c r="GF21" s="63"/>
      <c r="GG21" s="63"/>
      <c r="GH21" s="63"/>
      <c r="GI21" s="63"/>
      <c r="GJ21" s="63"/>
      <c r="GK21" s="63"/>
      <c r="GL21" s="63"/>
      <c r="GM21" s="63"/>
      <c r="GN21" s="63"/>
      <c r="GO21" s="63"/>
      <c r="GP21" s="63"/>
      <c r="GQ21" s="63"/>
      <c r="GR21" s="63"/>
      <c r="GS21" s="63"/>
      <c r="GT21" s="63"/>
      <c r="GU21" s="63"/>
      <c r="GV21" s="63"/>
      <c r="GW21" s="63"/>
      <c r="GX21" s="63"/>
      <c r="GY21" s="63"/>
      <c r="GZ21" s="63"/>
      <c r="HA21" s="63"/>
      <c r="HB21" s="63"/>
      <c r="HC21" s="63"/>
      <c r="HD21" s="63"/>
      <c r="HE21" s="63"/>
      <c r="HF21" s="63"/>
      <c r="HG21" s="63"/>
      <c r="HH21" s="63"/>
      <c r="HI21" s="63"/>
      <c r="HJ21" s="63"/>
      <c r="HK21" s="63"/>
      <c r="HL21" s="63"/>
      <c r="HM21" s="63"/>
      <c r="HN21" s="63"/>
      <c r="HO21" s="63"/>
      <c r="HP21" s="63"/>
      <c r="HQ21" s="63"/>
      <c r="HR21" s="63"/>
      <c r="HS21" s="63"/>
      <c r="HT21" s="63"/>
      <c r="HU21" s="63"/>
      <c r="HV21" s="63"/>
      <c r="HW21" s="63"/>
      <c r="HX21" s="63"/>
      <c r="HY21" s="63"/>
    </row>
    <row r="22" spans="1:233" s="64" customFormat="1">
      <c r="A22" s="134" t="s">
        <v>84</v>
      </c>
      <c r="B22" s="138">
        <v>65302500</v>
      </c>
      <c r="C22" s="134" t="s">
        <v>94</v>
      </c>
      <c r="D22" s="139" t="s">
        <v>98</v>
      </c>
      <c r="E22" s="136" t="s">
        <v>74</v>
      </c>
      <c r="F22" s="137">
        <v>42353</v>
      </c>
      <c r="G22" s="137"/>
      <c r="H22" s="85">
        <f t="shared" ref="H22:H53" si="13">ROUND(L22*ign/igo,afrind)</f>
        <v>6153000</v>
      </c>
      <c r="I22" s="83">
        <f t="shared" si="2"/>
        <v>583000</v>
      </c>
      <c r="J22" s="83">
        <f t="shared" si="3"/>
        <v>0</v>
      </c>
      <c r="K22" s="95">
        <f t="shared" si="4"/>
        <v>6736000</v>
      </c>
      <c r="L22" s="82">
        <v>5942000</v>
      </c>
      <c r="M22" s="83">
        <v>572000</v>
      </c>
      <c r="N22" s="83">
        <v>0</v>
      </c>
      <c r="O22" s="84">
        <f>SUM(L22:N22)</f>
        <v>6514000</v>
      </c>
      <c r="P22" s="82">
        <v>5942000</v>
      </c>
      <c r="Q22" s="84">
        <v>572000</v>
      </c>
      <c r="R22" s="84">
        <v>0</v>
      </c>
      <c r="S22" s="84">
        <f t="shared" si="6"/>
        <v>6514000</v>
      </c>
      <c r="T22" s="19">
        <f>H22-L22</f>
        <v>211000</v>
      </c>
      <c r="U22" s="20">
        <f>I22-M22</f>
        <v>11000</v>
      </c>
      <c r="V22" s="20">
        <f>J22-N22</f>
        <v>0</v>
      </c>
      <c r="W22" s="69">
        <f t="shared" si="7"/>
        <v>222000</v>
      </c>
      <c r="X22" s="19">
        <f t="shared" si="8"/>
        <v>0</v>
      </c>
      <c r="Y22" s="20">
        <f t="shared" si="9"/>
        <v>0</v>
      </c>
      <c r="Z22" s="20">
        <f t="shared" si="10"/>
        <v>0</v>
      </c>
      <c r="AA22" s="70">
        <f t="shared" si="11"/>
        <v>0</v>
      </c>
      <c r="AB22" s="69">
        <f t="shared" si="12"/>
        <v>0</v>
      </c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3"/>
      <c r="FL22" s="63"/>
      <c r="FM22" s="63"/>
      <c r="FN22" s="63"/>
      <c r="FO22" s="63"/>
      <c r="FP22" s="63"/>
      <c r="FQ22" s="63"/>
      <c r="FR22" s="63"/>
      <c r="FS22" s="63"/>
      <c r="FT22" s="63"/>
      <c r="FU22" s="63"/>
      <c r="FV22" s="63"/>
      <c r="FW22" s="63"/>
      <c r="FX22" s="63"/>
      <c r="FY22" s="63"/>
      <c r="FZ22" s="63"/>
      <c r="GA22" s="63"/>
      <c r="GB22" s="63"/>
      <c r="GC22" s="63"/>
      <c r="GD22" s="63"/>
      <c r="GE22" s="63"/>
      <c r="GF22" s="63"/>
      <c r="GG22" s="63"/>
      <c r="GH22" s="63"/>
      <c r="GI22" s="63"/>
      <c r="GJ22" s="63"/>
      <c r="GK22" s="63"/>
      <c r="GL22" s="63"/>
      <c r="GM22" s="63"/>
      <c r="GN22" s="63"/>
      <c r="GO22" s="63"/>
      <c r="GP22" s="63"/>
      <c r="GQ22" s="63"/>
      <c r="GR22" s="63"/>
      <c r="GS22" s="63"/>
      <c r="GT22" s="63"/>
      <c r="GU22" s="63"/>
      <c r="GV22" s="63"/>
      <c r="GW22" s="63"/>
      <c r="GX22" s="63"/>
      <c r="GY22" s="63"/>
      <c r="GZ22" s="63"/>
      <c r="HA22" s="63"/>
      <c r="HB22" s="63"/>
      <c r="HC22" s="63"/>
      <c r="HD22" s="63"/>
      <c r="HE22" s="63"/>
      <c r="HF22" s="63"/>
      <c r="HG22" s="63"/>
      <c r="HH22" s="63"/>
      <c r="HI22" s="63"/>
      <c r="HJ22" s="63"/>
      <c r="HK22" s="63"/>
      <c r="HL22" s="63"/>
      <c r="HM22" s="63"/>
      <c r="HN22" s="63"/>
      <c r="HO22" s="63"/>
      <c r="HP22" s="63"/>
      <c r="HQ22" s="63"/>
      <c r="HR22" s="63"/>
      <c r="HS22" s="63"/>
      <c r="HT22" s="63"/>
      <c r="HU22" s="63"/>
      <c r="HV22" s="63"/>
      <c r="HW22" s="63"/>
      <c r="HX22" s="63"/>
      <c r="HY22" s="63"/>
    </row>
    <row r="23" spans="1:233" s="64" customFormat="1">
      <c r="A23" s="125" t="s">
        <v>85</v>
      </c>
      <c r="B23" s="138">
        <v>65302500</v>
      </c>
      <c r="C23" s="125" t="s">
        <v>99</v>
      </c>
      <c r="D23" s="142" t="s">
        <v>100</v>
      </c>
      <c r="E23" s="142" t="s">
        <v>74</v>
      </c>
      <c r="F23" s="137">
        <v>42353</v>
      </c>
      <c r="G23" s="137"/>
      <c r="H23" s="85">
        <f t="shared" si="13"/>
        <v>2216000</v>
      </c>
      <c r="I23" s="83">
        <f t="shared" si="2"/>
        <v>291000</v>
      </c>
      <c r="J23" s="83">
        <f t="shared" si="3"/>
        <v>0</v>
      </c>
      <c r="K23" s="95">
        <f t="shared" si="4"/>
        <v>2507000</v>
      </c>
      <c r="L23" s="82">
        <v>2140000</v>
      </c>
      <c r="M23" s="83">
        <v>285000</v>
      </c>
      <c r="N23" s="83">
        <v>0</v>
      </c>
      <c r="O23" s="84">
        <f t="shared" si="5"/>
        <v>2425000</v>
      </c>
      <c r="P23" s="82">
        <v>2140000</v>
      </c>
      <c r="Q23" s="84">
        <v>285000</v>
      </c>
      <c r="R23" s="84">
        <v>0</v>
      </c>
      <c r="S23" s="84">
        <f t="shared" si="6"/>
        <v>2425000</v>
      </c>
      <c r="T23" s="19">
        <f>H23-L23</f>
        <v>76000</v>
      </c>
      <c r="U23" s="20">
        <f>I23-M23</f>
        <v>6000</v>
      </c>
      <c r="V23" s="20">
        <f>J23-N23</f>
        <v>0</v>
      </c>
      <c r="W23" s="69">
        <f t="shared" si="7"/>
        <v>82000</v>
      </c>
      <c r="X23" s="19">
        <f t="shared" si="8"/>
        <v>0</v>
      </c>
      <c r="Y23" s="20">
        <f t="shared" si="9"/>
        <v>0</v>
      </c>
      <c r="Z23" s="20">
        <f t="shared" si="10"/>
        <v>0</v>
      </c>
      <c r="AA23" s="70">
        <f t="shared" si="11"/>
        <v>0</v>
      </c>
      <c r="AB23" s="69">
        <f t="shared" si="12"/>
        <v>0</v>
      </c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  <c r="HJ23" s="63"/>
      <c r="HK23" s="63"/>
      <c r="HL23" s="63"/>
      <c r="HM23" s="63"/>
      <c r="HN23" s="63"/>
      <c r="HO23" s="63"/>
      <c r="HP23" s="63"/>
      <c r="HQ23" s="63"/>
      <c r="HR23" s="63"/>
      <c r="HS23" s="63"/>
      <c r="HT23" s="63"/>
      <c r="HU23" s="63"/>
      <c r="HV23" s="63"/>
      <c r="HW23" s="63"/>
      <c r="HX23" s="63"/>
      <c r="HY23" s="63"/>
    </row>
    <row r="24" spans="1:233" s="64" customFormat="1">
      <c r="A24" s="134" t="s">
        <v>86</v>
      </c>
      <c r="B24" s="138">
        <v>65302500</v>
      </c>
      <c r="C24" s="134" t="s">
        <v>63</v>
      </c>
      <c r="D24" s="136" t="s">
        <v>101</v>
      </c>
      <c r="E24" s="136" t="s">
        <v>74</v>
      </c>
      <c r="F24" s="137"/>
      <c r="G24" s="137"/>
      <c r="H24" s="85">
        <f t="shared" si="13"/>
        <v>724000</v>
      </c>
      <c r="I24" s="83">
        <f t="shared" si="2"/>
        <v>0</v>
      </c>
      <c r="J24" s="83">
        <f t="shared" si="3"/>
        <v>0</v>
      </c>
      <c r="K24" s="95">
        <f t="shared" si="4"/>
        <v>724000</v>
      </c>
      <c r="L24" s="82">
        <v>699000</v>
      </c>
      <c r="M24" s="83">
        <v>0</v>
      </c>
      <c r="N24" s="83">
        <v>0</v>
      </c>
      <c r="O24" s="84">
        <f t="shared" si="5"/>
        <v>699000</v>
      </c>
      <c r="P24" s="82">
        <v>699000</v>
      </c>
      <c r="Q24" s="84">
        <v>0</v>
      </c>
      <c r="R24" s="84">
        <v>0</v>
      </c>
      <c r="S24" s="84">
        <f t="shared" si="6"/>
        <v>699000</v>
      </c>
      <c r="T24" s="19">
        <f>H24-L24</f>
        <v>25000</v>
      </c>
      <c r="U24" s="20">
        <f>I24-M24</f>
        <v>0</v>
      </c>
      <c r="V24" s="20">
        <f>J24-N24</f>
        <v>0</v>
      </c>
      <c r="W24" s="69">
        <f t="shared" si="7"/>
        <v>25000</v>
      </c>
      <c r="X24" s="19">
        <f t="shared" si="8"/>
        <v>0</v>
      </c>
      <c r="Y24" s="20">
        <f t="shared" si="9"/>
        <v>0</v>
      </c>
      <c r="Z24" s="20">
        <f t="shared" si="10"/>
        <v>0</v>
      </c>
      <c r="AA24" s="70">
        <f t="shared" si="11"/>
        <v>0</v>
      </c>
      <c r="AB24" s="69">
        <f t="shared" si="12"/>
        <v>0</v>
      </c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3"/>
      <c r="GF24" s="63"/>
      <c r="GG24" s="63"/>
      <c r="GH24" s="63"/>
      <c r="GI24" s="63"/>
      <c r="GJ24" s="63"/>
      <c r="GK24" s="63"/>
      <c r="GL24" s="63"/>
      <c r="GM24" s="63"/>
      <c r="GN24" s="63"/>
      <c r="GO24" s="63"/>
      <c r="GP24" s="63"/>
      <c r="GQ24" s="63"/>
      <c r="GR24" s="63"/>
      <c r="GS24" s="63"/>
      <c r="GT24" s="63"/>
      <c r="GU24" s="63"/>
      <c r="GV24" s="63"/>
      <c r="GW24" s="63"/>
      <c r="GX24" s="63"/>
      <c r="GY24" s="63"/>
      <c r="GZ24" s="63"/>
      <c r="HA24" s="63"/>
      <c r="HB24" s="63"/>
      <c r="HC24" s="63"/>
      <c r="HD24" s="63"/>
      <c r="HE24" s="63"/>
      <c r="HF24" s="63"/>
      <c r="HG24" s="63"/>
      <c r="HH24" s="63"/>
      <c r="HI24" s="63"/>
      <c r="HJ24" s="63"/>
      <c r="HK24" s="63"/>
      <c r="HL24" s="63"/>
      <c r="HM24" s="63"/>
      <c r="HN24" s="63"/>
      <c r="HO24" s="63"/>
      <c r="HP24" s="63"/>
      <c r="HQ24" s="63"/>
      <c r="HR24" s="63"/>
      <c r="HS24" s="63"/>
      <c r="HT24" s="63"/>
      <c r="HU24" s="63"/>
      <c r="HV24" s="63"/>
      <c r="HW24" s="63"/>
      <c r="HX24" s="63"/>
      <c r="HY24" s="63"/>
    </row>
    <row r="25" spans="1:233" s="64" customFormat="1">
      <c r="A25" s="134" t="s">
        <v>87</v>
      </c>
      <c r="B25" s="138">
        <v>65302500</v>
      </c>
      <c r="C25" s="134" t="s">
        <v>99</v>
      </c>
      <c r="D25" s="126" t="s">
        <v>102</v>
      </c>
      <c r="E25" s="126" t="s">
        <v>74</v>
      </c>
      <c r="F25" s="137"/>
      <c r="G25" s="137"/>
      <c r="H25" s="85">
        <f t="shared" si="13"/>
        <v>0</v>
      </c>
      <c r="I25" s="83">
        <f t="shared" si="2"/>
        <v>0</v>
      </c>
      <c r="J25" s="83">
        <f t="shared" si="3"/>
        <v>0</v>
      </c>
      <c r="K25" s="95">
        <f t="shared" si="4"/>
        <v>0</v>
      </c>
      <c r="L25" s="82">
        <v>0</v>
      </c>
      <c r="M25" s="83">
        <v>0</v>
      </c>
      <c r="N25" s="83">
        <v>0</v>
      </c>
      <c r="O25" s="84">
        <f t="shared" si="5"/>
        <v>0</v>
      </c>
      <c r="P25" s="82">
        <v>407000</v>
      </c>
      <c r="Q25" s="84">
        <v>0</v>
      </c>
      <c r="R25" s="84">
        <v>0</v>
      </c>
      <c r="S25" s="84">
        <f t="shared" si="6"/>
        <v>407000</v>
      </c>
      <c r="T25" s="19">
        <f>H25-L25</f>
        <v>0</v>
      </c>
      <c r="U25" s="20">
        <f>I25-M25</f>
        <v>0</v>
      </c>
      <c r="V25" s="20">
        <f>J25-N25</f>
        <v>0</v>
      </c>
      <c r="W25" s="69">
        <f t="shared" si="7"/>
        <v>0</v>
      </c>
      <c r="X25" s="19">
        <f t="shared" si="8"/>
        <v>-407000</v>
      </c>
      <c r="Y25" s="20">
        <f t="shared" si="9"/>
        <v>0</v>
      </c>
      <c r="Z25" s="20">
        <f t="shared" si="10"/>
        <v>0</v>
      </c>
      <c r="AA25" s="70">
        <f t="shared" si="11"/>
        <v>-407000</v>
      </c>
      <c r="AB25" s="69">
        <f t="shared" si="12"/>
        <v>0</v>
      </c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3"/>
      <c r="FP25" s="63"/>
      <c r="FQ25" s="63"/>
      <c r="FR25" s="63"/>
      <c r="FS25" s="63"/>
      <c r="FT25" s="63"/>
      <c r="FU25" s="63"/>
      <c r="FV25" s="63"/>
      <c r="FW25" s="63"/>
      <c r="FX25" s="63"/>
      <c r="FY25" s="63"/>
      <c r="FZ25" s="63"/>
      <c r="GA25" s="63"/>
      <c r="GB25" s="63"/>
      <c r="GC25" s="63"/>
      <c r="GD25" s="63"/>
      <c r="GE25" s="63"/>
      <c r="GF25" s="63"/>
      <c r="GG25" s="63"/>
      <c r="GH25" s="63"/>
      <c r="GI25" s="63"/>
      <c r="GJ25" s="63"/>
      <c r="GK25" s="63"/>
      <c r="GL25" s="63"/>
      <c r="GM25" s="63"/>
      <c r="GN25" s="63"/>
      <c r="GO25" s="63"/>
      <c r="GP25" s="63"/>
      <c r="GQ25" s="63"/>
      <c r="GR25" s="63"/>
      <c r="GS25" s="63"/>
      <c r="GT25" s="63"/>
      <c r="GU25" s="63"/>
      <c r="GV25" s="63"/>
      <c r="GW25" s="63"/>
      <c r="GX25" s="63"/>
      <c r="GY25" s="63"/>
      <c r="GZ25" s="63"/>
      <c r="HA25" s="63"/>
      <c r="HB25" s="63"/>
      <c r="HC25" s="63"/>
      <c r="HD25" s="63"/>
      <c r="HE25" s="63"/>
      <c r="HF25" s="63"/>
      <c r="HG25" s="63"/>
      <c r="HH25" s="63"/>
      <c r="HI25" s="63"/>
      <c r="HJ25" s="63"/>
      <c r="HK25" s="63"/>
      <c r="HL25" s="63"/>
      <c r="HM25" s="63"/>
      <c r="HN25" s="63"/>
      <c r="HO25" s="63"/>
      <c r="HP25" s="63"/>
      <c r="HQ25" s="63"/>
      <c r="HR25" s="63"/>
      <c r="HS25" s="63"/>
      <c r="HT25" s="63"/>
      <c r="HU25" s="63"/>
      <c r="HV25" s="63"/>
      <c r="HW25" s="63"/>
      <c r="HX25" s="63"/>
      <c r="HY25" s="63"/>
    </row>
    <row r="26" spans="1:233" s="64" customFormat="1">
      <c r="A26" s="125" t="s">
        <v>88</v>
      </c>
      <c r="B26" s="138">
        <v>65302500</v>
      </c>
      <c r="C26" s="125" t="s">
        <v>62</v>
      </c>
      <c r="D26" s="136" t="s">
        <v>103</v>
      </c>
      <c r="E26" s="139" t="s">
        <v>74</v>
      </c>
      <c r="F26" s="137"/>
      <c r="G26" s="137"/>
      <c r="H26" s="85">
        <f t="shared" si="13"/>
        <v>0</v>
      </c>
      <c r="I26" s="83">
        <f t="shared" si="2"/>
        <v>0</v>
      </c>
      <c r="J26" s="83">
        <f t="shared" si="3"/>
        <v>0</v>
      </c>
      <c r="K26" s="95">
        <f t="shared" si="4"/>
        <v>0</v>
      </c>
      <c r="L26" s="82">
        <v>0</v>
      </c>
      <c r="M26" s="83">
        <v>0</v>
      </c>
      <c r="N26" s="83">
        <v>0</v>
      </c>
      <c r="O26" s="84">
        <f t="shared" si="5"/>
        <v>0</v>
      </c>
      <c r="P26" s="82">
        <v>1108000</v>
      </c>
      <c r="Q26" s="84">
        <v>0</v>
      </c>
      <c r="R26" s="84">
        <v>0</v>
      </c>
      <c r="S26" s="84">
        <f t="shared" si="6"/>
        <v>1108000</v>
      </c>
      <c r="T26" s="19">
        <f>H26-L26</f>
        <v>0</v>
      </c>
      <c r="U26" s="20">
        <f>I26-M26</f>
        <v>0</v>
      </c>
      <c r="V26" s="20">
        <f>J26-N26</f>
        <v>0</v>
      </c>
      <c r="W26" s="69">
        <f t="shared" si="7"/>
        <v>0</v>
      </c>
      <c r="X26" s="19">
        <f t="shared" si="8"/>
        <v>-1108000</v>
      </c>
      <c r="Y26" s="20">
        <f t="shared" si="9"/>
        <v>0</v>
      </c>
      <c r="Z26" s="20">
        <f t="shared" si="10"/>
        <v>0</v>
      </c>
      <c r="AA26" s="70">
        <f t="shared" si="11"/>
        <v>-1108000</v>
      </c>
      <c r="AB26" s="69">
        <f t="shared" si="12"/>
        <v>0</v>
      </c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  <c r="FL26" s="63"/>
      <c r="FM26" s="63"/>
      <c r="FN26" s="63"/>
      <c r="FO26" s="63"/>
      <c r="FP26" s="63"/>
      <c r="FQ26" s="63"/>
      <c r="FR26" s="63"/>
      <c r="FS26" s="63"/>
      <c r="FT26" s="63"/>
      <c r="FU26" s="63"/>
      <c r="FV26" s="63"/>
      <c r="FW26" s="63"/>
      <c r="FX26" s="63"/>
      <c r="FY26" s="63"/>
      <c r="FZ26" s="63"/>
      <c r="GA26" s="63"/>
      <c r="GB26" s="63"/>
      <c r="GC26" s="63"/>
      <c r="GD26" s="63"/>
      <c r="GE26" s="63"/>
      <c r="GF26" s="63"/>
      <c r="GG26" s="63"/>
      <c r="GH26" s="63"/>
      <c r="GI26" s="63"/>
      <c r="GJ26" s="63"/>
      <c r="GK26" s="63"/>
      <c r="GL26" s="63"/>
      <c r="GM26" s="63"/>
      <c r="GN26" s="63"/>
      <c r="GO26" s="63"/>
      <c r="GP26" s="63"/>
      <c r="GQ26" s="63"/>
      <c r="GR26" s="63"/>
      <c r="GS26" s="63"/>
      <c r="GT26" s="63"/>
      <c r="GU26" s="63"/>
      <c r="GV26" s="63"/>
      <c r="GW26" s="63"/>
      <c r="GX26" s="63"/>
      <c r="GY26" s="63"/>
      <c r="GZ26" s="63"/>
      <c r="HA26" s="63"/>
      <c r="HB26" s="63"/>
      <c r="HC26" s="63"/>
      <c r="HD26" s="63"/>
      <c r="HE26" s="63"/>
      <c r="HF26" s="63"/>
      <c r="HG26" s="63"/>
      <c r="HH26" s="63"/>
      <c r="HI26" s="63"/>
      <c r="HJ26" s="63"/>
      <c r="HK26" s="63"/>
      <c r="HL26" s="63"/>
      <c r="HM26" s="63"/>
      <c r="HN26" s="63"/>
      <c r="HO26" s="63"/>
      <c r="HP26" s="63"/>
      <c r="HQ26" s="63"/>
      <c r="HR26" s="63"/>
      <c r="HS26" s="63"/>
      <c r="HT26" s="63"/>
      <c r="HU26" s="63"/>
      <c r="HV26" s="63"/>
      <c r="HW26" s="63"/>
      <c r="HX26" s="63"/>
      <c r="HY26" s="63"/>
    </row>
    <row r="27" spans="1:233" s="64" customFormat="1">
      <c r="A27" s="125" t="s">
        <v>89</v>
      </c>
      <c r="B27" s="138">
        <v>65302500</v>
      </c>
      <c r="C27" s="125" t="s">
        <v>62</v>
      </c>
      <c r="D27" s="126" t="s">
        <v>104</v>
      </c>
      <c r="E27" s="142" t="s">
        <v>74</v>
      </c>
      <c r="F27" s="137">
        <v>42353</v>
      </c>
      <c r="G27" s="137"/>
      <c r="H27" s="85">
        <f t="shared" si="13"/>
        <v>1722000</v>
      </c>
      <c r="I27" s="83">
        <f t="shared" si="2"/>
        <v>265000</v>
      </c>
      <c r="J27" s="83">
        <f t="shared" si="3"/>
        <v>0</v>
      </c>
      <c r="K27" s="95">
        <f t="shared" si="4"/>
        <v>1987000</v>
      </c>
      <c r="L27" s="82">
        <v>1663000</v>
      </c>
      <c r="M27" s="83">
        <v>260000</v>
      </c>
      <c r="N27" s="83">
        <v>0</v>
      </c>
      <c r="O27" s="84">
        <f t="shared" si="5"/>
        <v>1923000</v>
      </c>
      <c r="P27" s="82">
        <v>1663000</v>
      </c>
      <c r="Q27" s="82">
        <v>260000</v>
      </c>
      <c r="R27" s="82">
        <v>0</v>
      </c>
      <c r="S27" s="84">
        <f t="shared" si="6"/>
        <v>1923000</v>
      </c>
      <c r="T27" s="19">
        <f>H27-L27</f>
        <v>59000</v>
      </c>
      <c r="U27" s="20">
        <f>I27-M27</f>
        <v>5000</v>
      </c>
      <c r="V27" s="20">
        <f>J27-N27</f>
        <v>0</v>
      </c>
      <c r="W27" s="69">
        <f t="shared" si="7"/>
        <v>64000</v>
      </c>
      <c r="X27" s="19">
        <f t="shared" si="8"/>
        <v>0</v>
      </c>
      <c r="Y27" s="20">
        <f t="shared" si="9"/>
        <v>0</v>
      </c>
      <c r="Z27" s="20">
        <f t="shared" si="10"/>
        <v>0</v>
      </c>
      <c r="AA27" s="70">
        <f t="shared" si="11"/>
        <v>0</v>
      </c>
      <c r="AB27" s="69">
        <f t="shared" si="12"/>
        <v>0</v>
      </c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  <c r="FL27" s="63"/>
      <c r="FM27" s="63"/>
      <c r="FN27" s="63"/>
      <c r="FO27" s="63"/>
      <c r="FP27" s="63"/>
      <c r="FQ27" s="63"/>
      <c r="FR27" s="63"/>
      <c r="FS27" s="63"/>
      <c r="FT27" s="63"/>
      <c r="FU27" s="63"/>
      <c r="FV27" s="63"/>
      <c r="FW27" s="63"/>
      <c r="FX27" s="63"/>
      <c r="FY27" s="63"/>
      <c r="FZ27" s="63"/>
      <c r="GA27" s="63"/>
      <c r="GB27" s="63"/>
      <c r="GC27" s="63"/>
      <c r="GD27" s="63"/>
      <c r="GE27" s="63"/>
      <c r="GF27" s="63"/>
      <c r="GG27" s="63"/>
      <c r="GH27" s="63"/>
      <c r="GI27" s="63"/>
      <c r="GJ27" s="63"/>
      <c r="GK27" s="63"/>
      <c r="GL27" s="63"/>
      <c r="GM27" s="63"/>
      <c r="GN27" s="63"/>
      <c r="GO27" s="63"/>
      <c r="GP27" s="63"/>
      <c r="GQ27" s="63"/>
      <c r="GR27" s="63"/>
      <c r="GS27" s="63"/>
      <c r="GT27" s="63"/>
      <c r="GU27" s="63"/>
      <c r="GV27" s="63"/>
      <c r="GW27" s="63"/>
      <c r="GX27" s="63"/>
      <c r="GY27" s="63"/>
      <c r="GZ27" s="63"/>
      <c r="HA27" s="63"/>
      <c r="HB27" s="63"/>
      <c r="HC27" s="63"/>
      <c r="HD27" s="63"/>
      <c r="HE27" s="63"/>
      <c r="HF27" s="63"/>
      <c r="HG27" s="63"/>
      <c r="HH27" s="63"/>
      <c r="HI27" s="63"/>
      <c r="HJ27" s="63"/>
      <c r="HK27" s="63"/>
      <c r="HL27" s="63"/>
      <c r="HM27" s="63"/>
      <c r="HN27" s="63"/>
      <c r="HO27" s="63"/>
      <c r="HP27" s="63"/>
      <c r="HQ27" s="63"/>
      <c r="HR27" s="63"/>
      <c r="HS27" s="63"/>
      <c r="HT27" s="63"/>
      <c r="HU27" s="63"/>
      <c r="HV27" s="63"/>
      <c r="HW27" s="63"/>
      <c r="HX27" s="63"/>
      <c r="HY27" s="63"/>
    </row>
    <row r="28" spans="1:233" s="64" customFormat="1">
      <c r="A28" s="125" t="s">
        <v>90</v>
      </c>
      <c r="B28" s="138">
        <v>65302500</v>
      </c>
      <c r="C28" s="125" t="s">
        <v>105</v>
      </c>
      <c r="D28" s="136" t="s">
        <v>106</v>
      </c>
      <c r="E28" s="139" t="s">
        <v>74</v>
      </c>
      <c r="F28" s="137"/>
      <c r="G28" s="137"/>
      <c r="H28" s="85">
        <f t="shared" si="13"/>
        <v>1361000</v>
      </c>
      <c r="I28" s="83">
        <f t="shared" si="2"/>
        <v>0</v>
      </c>
      <c r="J28" s="83">
        <f t="shared" si="3"/>
        <v>0</v>
      </c>
      <c r="K28" s="95">
        <f t="shared" si="4"/>
        <v>1361000</v>
      </c>
      <c r="L28" s="82">
        <v>1314000</v>
      </c>
      <c r="M28" s="83">
        <v>0</v>
      </c>
      <c r="N28" s="83">
        <v>0</v>
      </c>
      <c r="O28" s="84">
        <f t="shared" si="5"/>
        <v>1314000</v>
      </c>
      <c r="P28" s="82">
        <v>1314000</v>
      </c>
      <c r="Q28" s="82">
        <v>0</v>
      </c>
      <c r="R28" s="82">
        <v>0</v>
      </c>
      <c r="S28" s="84">
        <f t="shared" si="6"/>
        <v>1314000</v>
      </c>
      <c r="T28" s="19">
        <f>H28-L28</f>
        <v>47000</v>
      </c>
      <c r="U28" s="20">
        <f>I28-M28</f>
        <v>0</v>
      </c>
      <c r="V28" s="20">
        <f>J28-N28</f>
        <v>0</v>
      </c>
      <c r="W28" s="69">
        <f t="shared" si="7"/>
        <v>47000</v>
      </c>
      <c r="X28" s="19">
        <f t="shared" si="8"/>
        <v>0</v>
      </c>
      <c r="Y28" s="20">
        <f t="shared" si="9"/>
        <v>0</v>
      </c>
      <c r="Z28" s="20">
        <f t="shared" si="10"/>
        <v>0</v>
      </c>
      <c r="AA28" s="70">
        <f t="shared" si="11"/>
        <v>0</v>
      </c>
      <c r="AB28" s="69">
        <f t="shared" si="12"/>
        <v>0</v>
      </c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  <c r="FL28" s="63"/>
      <c r="FM28" s="63"/>
      <c r="FN28" s="63"/>
      <c r="FO28" s="63"/>
      <c r="FP28" s="63"/>
      <c r="FQ28" s="63"/>
      <c r="FR28" s="63"/>
      <c r="FS28" s="63"/>
      <c r="FT28" s="63"/>
      <c r="FU28" s="63"/>
      <c r="FV28" s="63"/>
      <c r="FW28" s="63"/>
      <c r="FX28" s="63"/>
      <c r="FY28" s="63"/>
      <c r="FZ28" s="63"/>
      <c r="GA28" s="63"/>
      <c r="GB28" s="63"/>
      <c r="GC28" s="63"/>
      <c r="GD28" s="63"/>
      <c r="GE28" s="63"/>
      <c r="GF28" s="63"/>
      <c r="GG28" s="63"/>
      <c r="GH28" s="63"/>
      <c r="GI28" s="63"/>
      <c r="GJ28" s="63"/>
      <c r="GK28" s="63"/>
      <c r="GL28" s="63"/>
      <c r="GM28" s="63"/>
      <c r="GN28" s="63"/>
      <c r="GO28" s="63"/>
      <c r="GP28" s="63"/>
      <c r="GQ28" s="63"/>
      <c r="GR28" s="63"/>
      <c r="GS28" s="63"/>
      <c r="GT28" s="63"/>
      <c r="GU28" s="63"/>
      <c r="GV28" s="63"/>
      <c r="GW28" s="63"/>
      <c r="GX28" s="63"/>
      <c r="GY28" s="63"/>
      <c r="GZ28" s="63"/>
      <c r="HA28" s="63"/>
      <c r="HB28" s="63"/>
      <c r="HC28" s="63"/>
      <c r="HD28" s="63"/>
      <c r="HE28" s="63"/>
      <c r="HF28" s="63"/>
      <c r="HG28" s="63"/>
      <c r="HH28" s="63"/>
      <c r="HI28" s="63"/>
      <c r="HJ28" s="63"/>
      <c r="HK28" s="63"/>
      <c r="HL28" s="63"/>
      <c r="HM28" s="63"/>
      <c r="HN28" s="63"/>
      <c r="HO28" s="63"/>
      <c r="HP28" s="63"/>
      <c r="HQ28" s="63"/>
      <c r="HR28" s="63"/>
      <c r="HS28" s="63"/>
      <c r="HT28" s="63"/>
      <c r="HU28" s="63"/>
      <c r="HV28" s="63"/>
      <c r="HW28" s="63"/>
      <c r="HX28" s="63"/>
      <c r="HY28" s="63"/>
    </row>
    <row r="29" spans="1:233" s="64" customFormat="1">
      <c r="A29" s="125" t="s">
        <v>108</v>
      </c>
      <c r="B29" s="138">
        <v>66700009</v>
      </c>
      <c r="C29" s="125" t="s">
        <v>62</v>
      </c>
      <c r="D29" s="126" t="s">
        <v>109</v>
      </c>
      <c r="E29" s="126" t="s">
        <v>74</v>
      </c>
      <c r="F29" s="137">
        <v>42353</v>
      </c>
      <c r="G29" s="126" t="s">
        <v>77</v>
      </c>
      <c r="H29" s="85">
        <f t="shared" si="13"/>
        <v>1454000</v>
      </c>
      <c r="I29" s="83">
        <f t="shared" si="2"/>
        <v>0</v>
      </c>
      <c r="J29" s="83">
        <f t="shared" si="3"/>
        <v>0</v>
      </c>
      <c r="K29" s="95">
        <f t="shared" si="4"/>
        <v>1454000</v>
      </c>
      <c r="L29" s="82">
        <v>1404000</v>
      </c>
      <c r="M29" s="83">
        <v>0</v>
      </c>
      <c r="N29" s="83">
        <v>0</v>
      </c>
      <c r="O29" s="84">
        <f t="shared" si="5"/>
        <v>1404000</v>
      </c>
      <c r="P29" s="82">
        <v>1404000</v>
      </c>
      <c r="Q29" s="82">
        <v>0</v>
      </c>
      <c r="R29" s="82">
        <v>0</v>
      </c>
      <c r="S29" s="84">
        <f t="shared" si="6"/>
        <v>1404000</v>
      </c>
      <c r="T29" s="19">
        <f>H29-L29</f>
        <v>50000</v>
      </c>
      <c r="U29" s="20">
        <f>I29-M29</f>
        <v>0</v>
      </c>
      <c r="V29" s="20">
        <f>J29-N29</f>
        <v>0</v>
      </c>
      <c r="W29" s="69">
        <f t="shared" si="7"/>
        <v>50000</v>
      </c>
      <c r="X29" s="19">
        <f t="shared" si="8"/>
        <v>0</v>
      </c>
      <c r="Y29" s="20">
        <f t="shared" si="9"/>
        <v>0</v>
      </c>
      <c r="Z29" s="20">
        <f t="shared" si="10"/>
        <v>0</v>
      </c>
      <c r="AA29" s="70">
        <f t="shared" si="11"/>
        <v>0</v>
      </c>
      <c r="AB29" s="69">
        <f t="shared" si="12"/>
        <v>0</v>
      </c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  <c r="FL29" s="63"/>
      <c r="FM29" s="63"/>
      <c r="FN29" s="63"/>
      <c r="FO29" s="63"/>
      <c r="FP29" s="63"/>
      <c r="FQ29" s="63"/>
      <c r="FR29" s="63"/>
      <c r="FS29" s="63"/>
      <c r="FT29" s="63"/>
      <c r="FU29" s="63"/>
      <c r="FV29" s="63"/>
      <c r="FW29" s="63"/>
      <c r="FX29" s="63"/>
      <c r="FY29" s="63"/>
      <c r="FZ29" s="63"/>
      <c r="GA29" s="63"/>
      <c r="GB29" s="63"/>
      <c r="GC29" s="63"/>
      <c r="GD29" s="63"/>
      <c r="GE29" s="63"/>
      <c r="GF29" s="63"/>
      <c r="GG29" s="63"/>
      <c r="GH29" s="63"/>
      <c r="GI29" s="63"/>
      <c r="GJ29" s="63"/>
      <c r="GK29" s="63"/>
      <c r="GL29" s="63"/>
      <c r="GM29" s="63"/>
      <c r="GN29" s="63"/>
      <c r="GO29" s="63"/>
      <c r="GP29" s="63"/>
      <c r="GQ29" s="63"/>
      <c r="GR29" s="63"/>
      <c r="GS29" s="63"/>
      <c r="GT29" s="63"/>
      <c r="GU29" s="63"/>
      <c r="GV29" s="63"/>
      <c r="GW29" s="63"/>
      <c r="GX29" s="63"/>
      <c r="GY29" s="63"/>
      <c r="GZ29" s="63"/>
      <c r="HA29" s="63"/>
      <c r="HB29" s="63"/>
      <c r="HC29" s="63"/>
      <c r="HD29" s="63"/>
      <c r="HE29" s="63"/>
      <c r="HF29" s="63"/>
      <c r="HG29" s="63"/>
      <c r="HH29" s="63"/>
      <c r="HI29" s="63"/>
      <c r="HJ29" s="63"/>
      <c r="HK29" s="63"/>
      <c r="HL29" s="63"/>
      <c r="HM29" s="63"/>
      <c r="HN29" s="63"/>
      <c r="HO29" s="63"/>
      <c r="HP29" s="63"/>
      <c r="HQ29" s="63"/>
      <c r="HR29" s="63"/>
      <c r="HS29" s="63"/>
      <c r="HT29" s="63"/>
      <c r="HU29" s="63"/>
      <c r="HV29" s="63"/>
      <c r="HW29" s="63"/>
      <c r="HX29" s="63"/>
      <c r="HY29" s="63"/>
    </row>
    <row r="30" spans="1:233" s="64" customFormat="1">
      <c r="A30" s="134" t="s">
        <v>110</v>
      </c>
      <c r="B30" s="138">
        <v>66700009</v>
      </c>
      <c r="C30" s="134" t="s">
        <v>62</v>
      </c>
      <c r="D30" s="126" t="s">
        <v>111</v>
      </c>
      <c r="E30" s="126" t="s">
        <v>74</v>
      </c>
      <c r="F30" s="137">
        <v>42353</v>
      </c>
      <c r="G30" s="126" t="s">
        <v>77</v>
      </c>
      <c r="H30" s="85">
        <f t="shared" si="13"/>
        <v>1432000</v>
      </c>
      <c r="I30" s="83">
        <f t="shared" si="2"/>
        <v>0</v>
      </c>
      <c r="J30" s="83">
        <f t="shared" si="3"/>
        <v>0</v>
      </c>
      <c r="K30" s="95">
        <f t="shared" si="4"/>
        <v>1432000</v>
      </c>
      <c r="L30" s="82">
        <v>1383000</v>
      </c>
      <c r="M30" s="83">
        <v>0</v>
      </c>
      <c r="N30" s="83">
        <v>0</v>
      </c>
      <c r="O30" s="84">
        <f t="shared" si="5"/>
        <v>1383000</v>
      </c>
      <c r="P30" s="82">
        <v>1383000</v>
      </c>
      <c r="Q30" s="82">
        <v>0</v>
      </c>
      <c r="R30" s="82">
        <v>0</v>
      </c>
      <c r="S30" s="69">
        <f t="shared" si="6"/>
        <v>1383000</v>
      </c>
      <c r="T30" s="19">
        <f>H30-L30</f>
        <v>49000</v>
      </c>
      <c r="U30" s="20">
        <f>I30-M30</f>
        <v>0</v>
      </c>
      <c r="V30" s="20">
        <f>J30-N30</f>
        <v>0</v>
      </c>
      <c r="W30" s="69">
        <f t="shared" si="7"/>
        <v>49000</v>
      </c>
      <c r="X30" s="19">
        <f t="shared" si="8"/>
        <v>0</v>
      </c>
      <c r="Y30" s="20">
        <f t="shared" si="9"/>
        <v>0</v>
      </c>
      <c r="Z30" s="20">
        <f t="shared" si="10"/>
        <v>0</v>
      </c>
      <c r="AA30" s="70">
        <f t="shared" si="11"/>
        <v>0</v>
      </c>
      <c r="AB30" s="69">
        <f t="shared" si="12"/>
        <v>0</v>
      </c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3"/>
      <c r="GF30" s="63"/>
      <c r="GG30" s="63"/>
      <c r="GH30" s="63"/>
      <c r="GI30" s="63"/>
      <c r="GJ30" s="63"/>
      <c r="GK30" s="63"/>
      <c r="GL30" s="63"/>
      <c r="GM30" s="63"/>
      <c r="GN30" s="63"/>
      <c r="GO30" s="63"/>
      <c r="GP30" s="63"/>
      <c r="GQ30" s="63"/>
      <c r="GR30" s="63"/>
      <c r="GS30" s="63"/>
      <c r="GT30" s="63"/>
      <c r="GU30" s="63"/>
      <c r="GV30" s="63"/>
      <c r="GW30" s="63"/>
      <c r="GX30" s="63"/>
      <c r="GY30" s="63"/>
      <c r="GZ30" s="63"/>
      <c r="HA30" s="63"/>
      <c r="HB30" s="63"/>
      <c r="HC30" s="63"/>
      <c r="HD30" s="63"/>
      <c r="HE30" s="63"/>
      <c r="HF30" s="63"/>
      <c r="HG30" s="63"/>
      <c r="HH30" s="63"/>
      <c r="HI30" s="63"/>
      <c r="HJ30" s="63"/>
      <c r="HK30" s="63"/>
      <c r="HL30" s="63"/>
      <c r="HM30" s="63"/>
      <c r="HN30" s="63"/>
      <c r="HO30" s="63"/>
      <c r="HP30" s="63"/>
      <c r="HQ30" s="63"/>
      <c r="HR30" s="63"/>
      <c r="HS30" s="63"/>
      <c r="HT30" s="63"/>
      <c r="HU30" s="63"/>
      <c r="HV30" s="63"/>
      <c r="HW30" s="63"/>
      <c r="HX30" s="63"/>
      <c r="HY30" s="63"/>
    </row>
    <row r="31" spans="1:233" s="64" customFormat="1">
      <c r="A31" s="134" t="s">
        <v>112</v>
      </c>
      <c r="B31" s="138">
        <v>66700009</v>
      </c>
      <c r="C31" s="134" t="s">
        <v>113</v>
      </c>
      <c r="D31" s="126" t="s">
        <v>114</v>
      </c>
      <c r="E31" s="126" t="s">
        <v>74</v>
      </c>
      <c r="F31" s="137">
        <v>42353</v>
      </c>
      <c r="G31" s="126" t="s">
        <v>77</v>
      </c>
      <c r="H31" s="85">
        <f t="shared" si="13"/>
        <v>2596000</v>
      </c>
      <c r="I31" s="83">
        <f t="shared" si="2"/>
        <v>0</v>
      </c>
      <c r="J31" s="83">
        <f t="shared" si="3"/>
        <v>0</v>
      </c>
      <c r="K31" s="95">
        <f t="shared" si="4"/>
        <v>2596000</v>
      </c>
      <c r="L31" s="82">
        <v>2507000</v>
      </c>
      <c r="M31" s="83">
        <v>0</v>
      </c>
      <c r="N31" s="83">
        <v>0</v>
      </c>
      <c r="O31" s="84">
        <f t="shared" si="5"/>
        <v>2507000</v>
      </c>
      <c r="P31" s="82">
        <v>2507000</v>
      </c>
      <c r="Q31" s="82">
        <v>0</v>
      </c>
      <c r="R31" s="82">
        <v>0</v>
      </c>
      <c r="S31" s="69">
        <f t="shared" si="6"/>
        <v>2507000</v>
      </c>
      <c r="T31" s="19">
        <f>H31-L31</f>
        <v>89000</v>
      </c>
      <c r="U31" s="20">
        <f>I31-M31</f>
        <v>0</v>
      </c>
      <c r="V31" s="20">
        <f>J31-N31</f>
        <v>0</v>
      </c>
      <c r="W31" s="69">
        <f t="shared" si="7"/>
        <v>89000</v>
      </c>
      <c r="X31" s="19">
        <f t="shared" si="8"/>
        <v>0</v>
      </c>
      <c r="Y31" s="20">
        <f t="shared" si="9"/>
        <v>0</v>
      </c>
      <c r="Z31" s="20">
        <f t="shared" si="10"/>
        <v>0</v>
      </c>
      <c r="AA31" s="70">
        <f t="shared" si="11"/>
        <v>0</v>
      </c>
      <c r="AB31" s="69">
        <f t="shared" si="12"/>
        <v>0</v>
      </c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  <c r="FL31" s="63"/>
      <c r="FM31" s="63"/>
      <c r="FN31" s="63"/>
      <c r="FO31" s="63"/>
      <c r="FP31" s="63"/>
      <c r="FQ31" s="63"/>
      <c r="FR31" s="63"/>
      <c r="FS31" s="63"/>
      <c r="FT31" s="63"/>
      <c r="FU31" s="63"/>
      <c r="FV31" s="63"/>
      <c r="FW31" s="63"/>
      <c r="FX31" s="63"/>
      <c r="FY31" s="63"/>
      <c r="FZ31" s="63"/>
      <c r="GA31" s="63"/>
      <c r="GB31" s="63"/>
      <c r="GC31" s="63"/>
      <c r="GD31" s="63"/>
      <c r="GE31" s="63"/>
      <c r="GF31" s="63"/>
      <c r="GG31" s="63"/>
      <c r="GH31" s="63"/>
      <c r="GI31" s="63"/>
      <c r="GJ31" s="63"/>
      <c r="GK31" s="63"/>
      <c r="GL31" s="63"/>
      <c r="GM31" s="63"/>
      <c r="GN31" s="63"/>
      <c r="GO31" s="63"/>
      <c r="GP31" s="63"/>
      <c r="GQ31" s="63"/>
      <c r="GR31" s="63"/>
      <c r="GS31" s="63"/>
      <c r="GT31" s="63"/>
      <c r="GU31" s="63"/>
      <c r="GV31" s="63"/>
      <c r="GW31" s="63"/>
      <c r="GX31" s="63"/>
      <c r="GY31" s="63"/>
      <c r="GZ31" s="63"/>
      <c r="HA31" s="63"/>
      <c r="HB31" s="63"/>
      <c r="HC31" s="63"/>
      <c r="HD31" s="63"/>
      <c r="HE31" s="63"/>
      <c r="HF31" s="63"/>
      <c r="HG31" s="63"/>
      <c r="HH31" s="63"/>
      <c r="HI31" s="63"/>
      <c r="HJ31" s="63"/>
      <c r="HK31" s="63"/>
      <c r="HL31" s="63"/>
      <c r="HM31" s="63"/>
      <c r="HN31" s="63"/>
      <c r="HO31" s="63"/>
      <c r="HP31" s="63"/>
      <c r="HQ31" s="63"/>
      <c r="HR31" s="63"/>
      <c r="HS31" s="63"/>
      <c r="HT31" s="63"/>
      <c r="HU31" s="63"/>
      <c r="HV31" s="63"/>
      <c r="HW31" s="63"/>
      <c r="HX31" s="63"/>
      <c r="HY31" s="63"/>
    </row>
    <row r="32" spans="1:233" s="64" customFormat="1">
      <c r="A32" s="134" t="s">
        <v>115</v>
      </c>
      <c r="B32" s="138">
        <v>66700009</v>
      </c>
      <c r="C32" s="134" t="s">
        <v>63</v>
      </c>
      <c r="D32" s="126" t="s">
        <v>116</v>
      </c>
      <c r="E32" s="126" t="s">
        <v>74</v>
      </c>
      <c r="F32" s="137">
        <v>42353</v>
      </c>
      <c r="G32" s="126" t="s">
        <v>77</v>
      </c>
      <c r="H32" s="85">
        <f t="shared" si="13"/>
        <v>2330000</v>
      </c>
      <c r="I32" s="83">
        <f t="shared" si="2"/>
        <v>0</v>
      </c>
      <c r="J32" s="83">
        <f t="shared" si="3"/>
        <v>0</v>
      </c>
      <c r="K32" s="95">
        <f t="shared" si="4"/>
        <v>2330000</v>
      </c>
      <c r="L32" s="82">
        <v>2250000</v>
      </c>
      <c r="M32" s="83">
        <v>0</v>
      </c>
      <c r="N32" s="83">
        <v>0</v>
      </c>
      <c r="O32" s="84">
        <f t="shared" si="5"/>
        <v>2250000</v>
      </c>
      <c r="P32" s="82">
        <v>2250000</v>
      </c>
      <c r="Q32" s="82">
        <v>0</v>
      </c>
      <c r="R32" s="82">
        <v>0</v>
      </c>
      <c r="S32" s="69">
        <f t="shared" si="6"/>
        <v>2250000</v>
      </c>
      <c r="T32" s="19">
        <f>H32-L32</f>
        <v>80000</v>
      </c>
      <c r="U32" s="20">
        <f>I32-M32</f>
        <v>0</v>
      </c>
      <c r="V32" s="20">
        <f>J32-N32</f>
        <v>0</v>
      </c>
      <c r="W32" s="69">
        <f t="shared" si="7"/>
        <v>80000</v>
      </c>
      <c r="X32" s="19">
        <f t="shared" si="8"/>
        <v>0</v>
      </c>
      <c r="Y32" s="20">
        <f t="shared" si="9"/>
        <v>0</v>
      </c>
      <c r="Z32" s="20">
        <f t="shared" si="10"/>
        <v>0</v>
      </c>
      <c r="AA32" s="70">
        <f t="shared" si="11"/>
        <v>0</v>
      </c>
      <c r="AB32" s="69">
        <f t="shared" si="12"/>
        <v>0</v>
      </c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  <c r="FL32" s="63"/>
      <c r="FM32" s="63"/>
      <c r="FN32" s="63"/>
      <c r="FO32" s="63"/>
      <c r="FP32" s="63"/>
      <c r="FQ32" s="63"/>
      <c r="FR32" s="63"/>
      <c r="FS32" s="63"/>
      <c r="FT32" s="63"/>
      <c r="FU32" s="63"/>
      <c r="FV32" s="63"/>
      <c r="FW32" s="63"/>
      <c r="FX32" s="63"/>
      <c r="FY32" s="63"/>
      <c r="FZ32" s="63"/>
      <c r="GA32" s="63"/>
      <c r="GB32" s="63"/>
      <c r="GC32" s="63"/>
      <c r="GD32" s="63"/>
      <c r="GE32" s="63"/>
      <c r="GF32" s="63"/>
      <c r="GG32" s="63"/>
      <c r="GH32" s="63"/>
      <c r="GI32" s="63"/>
      <c r="GJ32" s="63"/>
      <c r="GK32" s="63"/>
      <c r="GL32" s="63"/>
      <c r="GM32" s="63"/>
      <c r="GN32" s="63"/>
      <c r="GO32" s="63"/>
      <c r="GP32" s="63"/>
      <c r="GQ32" s="63"/>
      <c r="GR32" s="63"/>
      <c r="GS32" s="63"/>
      <c r="GT32" s="63"/>
      <c r="GU32" s="63"/>
      <c r="GV32" s="63"/>
      <c r="GW32" s="63"/>
      <c r="GX32" s="63"/>
      <c r="GY32" s="63"/>
      <c r="GZ32" s="63"/>
      <c r="HA32" s="63"/>
      <c r="HB32" s="63"/>
      <c r="HC32" s="63"/>
      <c r="HD32" s="63"/>
      <c r="HE32" s="63"/>
      <c r="HF32" s="63"/>
      <c r="HG32" s="63"/>
      <c r="HH32" s="63"/>
      <c r="HI32" s="63"/>
      <c r="HJ32" s="63"/>
      <c r="HK32" s="63"/>
      <c r="HL32" s="63"/>
      <c r="HM32" s="63"/>
      <c r="HN32" s="63"/>
      <c r="HO32" s="63"/>
      <c r="HP32" s="63"/>
      <c r="HQ32" s="63"/>
      <c r="HR32" s="63"/>
      <c r="HS32" s="63"/>
      <c r="HT32" s="63"/>
      <c r="HU32" s="63"/>
      <c r="HV32" s="63"/>
      <c r="HW32" s="63"/>
      <c r="HX32" s="63"/>
      <c r="HY32" s="63"/>
    </row>
    <row r="33" spans="1:233" s="64" customFormat="1">
      <c r="A33" s="144" t="s">
        <v>117</v>
      </c>
      <c r="B33" s="138"/>
      <c r="C33" s="144" t="s">
        <v>62</v>
      </c>
      <c r="D33" s="145" t="s">
        <v>118</v>
      </c>
      <c r="E33" s="145" t="s">
        <v>74</v>
      </c>
      <c r="F33" s="137">
        <v>41625</v>
      </c>
      <c r="G33" s="145"/>
      <c r="H33" s="85">
        <f t="shared" si="13"/>
        <v>7460000</v>
      </c>
      <c r="I33" s="83">
        <f t="shared" si="2"/>
        <v>0</v>
      </c>
      <c r="J33" s="83">
        <f t="shared" si="3"/>
        <v>0</v>
      </c>
      <c r="K33" s="95">
        <f t="shared" si="4"/>
        <v>7460000</v>
      </c>
      <c r="L33" s="82">
        <v>7204000</v>
      </c>
      <c r="M33" s="83">
        <v>0</v>
      </c>
      <c r="N33" s="83">
        <v>0</v>
      </c>
      <c r="O33" s="84">
        <f t="shared" si="5"/>
        <v>7204000</v>
      </c>
      <c r="P33" s="82">
        <v>7204000</v>
      </c>
      <c r="Q33" s="82">
        <v>0</v>
      </c>
      <c r="R33" s="82">
        <v>0</v>
      </c>
      <c r="S33" s="69">
        <f t="shared" si="6"/>
        <v>7204000</v>
      </c>
      <c r="T33" s="19">
        <f>H33-L33</f>
        <v>256000</v>
      </c>
      <c r="U33" s="20">
        <f>I33-M33</f>
        <v>0</v>
      </c>
      <c r="V33" s="20">
        <f>J33-N33</f>
        <v>0</v>
      </c>
      <c r="W33" s="69">
        <f t="shared" si="7"/>
        <v>256000</v>
      </c>
      <c r="X33" s="19">
        <f t="shared" si="8"/>
        <v>0</v>
      </c>
      <c r="Y33" s="20">
        <f t="shared" si="9"/>
        <v>0</v>
      </c>
      <c r="Z33" s="20">
        <f t="shared" si="10"/>
        <v>0</v>
      </c>
      <c r="AA33" s="70">
        <f t="shared" si="11"/>
        <v>0</v>
      </c>
      <c r="AB33" s="69">
        <f t="shared" si="12"/>
        <v>0</v>
      </c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  <c r="FF33" s="63"/>
      <c r="FG33" s="63"/>
      <c r="FH33" s="63"/>
      <c r="FI33" s="63"/>
      <c r="FJ33" s="63"/>
      <c r="FK33" s="63"/>
      <c r="FL33" s="63"/>
      <c r="FM33" s="63"/>
      <c r="FN33" s="63"/>
      <c r="FO33" s="63"/>
      <c r="FP33" s="63"/>
      <c r="FQ33" s="63"/>
      <c r="FR33" s="63"/>
      <c r="FS33" s="63"/>
      <c r="FT33" s="63"/>
      <c r="FU33" s="63"/>
      <c r="FV33" s="63"/>
      <c r="FW33" s="63"/>
      <c r="FX33" s="63"/>
      <c r="FY33" s="63"/>
      <c r="FZ33" s="63"/>
      <c r="GA33" s="63"/>
      <c r="GB33" s="63"/>
      <c r="GC33" s="63"/>
      <c r="GD33" s="63"/>
      <c r="GE33" s="63"/>
      <c r="GF33" s="63"/>
      <c r="GG33" s="63"/>
      <c r="GH33" s="63"/>
      <c r="GI33" s="63"/>
      <c r="GJ33" s="63"/>
      <c r="GK33" s="63"/>
      <c r="GL33" s="63"/>
      <c r="GM33" s="63"/>
      <c r="GN33" s="63"/>
      <c r="GO33" s="63"/>
      <c r="GP33" s="63"/>
      <c r="GQ33" s="63"/>
      <c r="GR33" s="63"/>
      <c r="GS33" s="63"/>
      <c r="GT33" s="63"/>
      <c r="GU33" s="63"/>
      <c r="GV33" s="63"/>
      <c r="GW33" s="63"/>
      <c r="GX33" s="63"/>
      <c r="GY33" s="63"/>
      <c r="GZ33" s="63"/>
      <c r="HA33" s="63"/>
      <c r="HB33" s="63"/>
      <c r="HC33" s="63"/>
      <c r="HD33" s="63"/>
      <c r="HE33" s="63"/>
      <c r="HF33" s="63"/>
      <c r="HG33" s="63"/>
      <c r="HH33" s="63"/>
      <c r="HI33" s="63"/>
      <c r="HJ33" s="63"/>
      <c r="HK33" s="63"/>
      <c r="HL33" s="63"/>
      <c r="HM33" s="63"/>
      <c r="HN33" s="63"/>
      <c r="HO33" s="63"/>
      <c r="HP33" s="63"/>
      <c r="HQ33" s="63"/>
      <c r="HR33" s="63"/>
      <c r="HS33" s="63"/>
      <c r="HT33" s="63"/>
      <c r="HU33" s="63"/>
      <c r="HV33" s="63"/>
      <c r="HW33" s="63"/>
      <c r="HX33" s="63"/>
      <c r="HY33" s="63"/>
    </row>
    <row r="34" spans="1:233" s="64" customFormat="1">
      <c r="A34" s="144" t="s">
        <v>119</v>
      </c>
      <c r="B34" s="138">
        <v>66700009</v>
      </c>
      <c r="C34" s="144" t="s">
        <v>62</v>
      </c>
      <c r="D34" s="145" t="s">
        <v>120</v>
      </c>
      <c r="E34" s="145" t="s">
        <v>74</v>
      </c>
      <c r="F34" s="137"/>
      <c r="G34" s="145"/>
      <c r="H34" s="85">
        <f t="shared" si="13"/>
        <v>0</v>
      </c>
      <c r="I34" s="83">
        <f t="shared" si="2"/>
        <v>0</v>
      </c>
      <c r="J34" s="83">
        <f t="shared" si="3"/>
        <v>0</v>
      </c>
      <c r="K34" s="95">
        <f t="shared" si="4"/>
        <v>0</v>
      </c>
      <c r="L34" s="82">
        <v>0</v>
      </c>
      <c r="M34" s="83">
        <v>0</v>
      </c>
      <c r="N34" s="83">
        <v>0</v>
      </c>
      <c r="O34" s="84">
        <f t="shared" si="5"/>
        <v>0</v>
      </c>
      <c r="P34" s="82">
        <v>179000</v>
      </c>
      <c r="Q34" s="82">
        <v>0</v>
      </c>
      <c r="R34" s="82">
        <v>0</v>
      </c>
      <c r="S34" s="69">
        <f t="shared" si="6"/>
        <v>179000</v>
      </c>
      <c r="T34" s="19">
        <f>H34-L34</f>
        <v>0</v>
      </c>
      <c r="U34" s="20">
        <f>I34-M34</f>
        <v>0</v>
      </c>
      <c r="V34" s="20">
        <f>J34-N34</f>
        <v>0</v>
      </c>
      <c r="W34" s="69">
        <f t="shared" si="7"/>
        <v>0</v>
      </c>
      <c r="X34" s="19">
        <f t="shared" si="8"/>
        <v>-179000</v>
      </c>
      <c r="Y34" s="20">
        <f t="shared" si="9"/>
        <v>0</v>
      </c>
      <c r="Z34" s="20">
        <f t="shared" si="10"/>
        <v>0</v>
      </c>
      <c r="AA34" s="70">
        <f t="shared" si="11"/>
        <v>-179000</v>
      </c>
      <c r="AB34" s="69">
        <f t="shared" si="12"/>
        <v>0</v>
      </c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3"/>
      <c r="ED34" s="63"/>
      <c r="EE34" s="63"/>
      <c r="EF34" s="63"/>
      <c r="EG34" s="63"/>
      <c r="EH34" s="63"/>
      <c r="EI34" s="63"/>
      <c r="EJ34" s="63"/>
      <c r="EK34" s="63"/>
      <c r="EL34" s="63"/>
      <c r="EM34" s="63"/>
      <c r="EN34" s="63"/>
      <c r="EO34" s="63"/>
      <c r="EP34" s="63"/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  <c r="FF34" s="63"/>
      <c r="FG34" s="63"/>
      <c r="FH34" s="63"/>
      <c r="FI34" s="63"/>
      <c r="FJ34" s="63"/>
      <c r="FK34" s="63"/>
      <c r="FL34" s="63"/>
      <c r="FM34" s="63"/>
      <c r="FN34" s="63"/>
      <c r="FO34" s="63"/>
      <c r="FP34" s="63"/>
      <c r="FQ34" s="63"/>
      <c r="FR34" s="63"/>
      <c r="FS34" s="63"/>
      <c r="FT34" s="63"/>
      <c r="FU34" s="63"/>
      <c r="FV34" s="63"/>
      <c r="FW34" s="63"/>
      <c r="FX34" s="63"/>
      <c r="FY34" s="63"/>
      <c r="FZ34" s="63"/>
      <c r="GA34" s="63"/>
      <c r="GB34" s="63"/>
      <c r="GC34" s="63"/>
      <c r="GD34" s="63"/>
      <c r="GE34" s="63"/>
      <c r="GF34" s="63"/>
      <c r="GG34" s="63"/>
      <c r="GH34" s="63"/>
      <c r="GI34" s="63"/>
      <c r="GJ34" s="63"/>
      <c r="GK34" s="63"/>
      <c r="GL34" s="63"/>
      <c r="GM34" s="63"/>
      <c r="GN34" s="63"/>
      <c r="GO34" s="63"/>
      <c r="GP34" s="63"/>
      <c r="GQ34" s="63"/>
      <c r="GR34" s="63"/>
      <c r="GS34" s="63"/>
      <c r="GT34" s="63"/>
      <c r="GU34" s="63"/>
      <c r="GV34" s="63"/>
      <c r="GW34" s="63"/>
      <c r="GX34" s="63"/>
      <c r="GY34" s="63"/>
      <c r="GZ34" s="63"/>
      <c r="HA34" s="63"/>
      <c r="HB34" s="63"/>
      <c r="HC34" s="63"/>
      <c r="HD34" s="63"/>
      <c r="HE34" s="63"/>
      <c r="HF34" s="63"/>
      <c r="HG34" s="63"/>
      <c r="HH34" s="63"/>
      <c r="HI34" s="63"/>
      <c r="HJ34" s="63"/>
      <c r="HK34" s="63"/>
      <c r="HL34" s="63"/>
      <c r="HM34" s="63"/>
      <c r="HN34" s="63"/>
      <c r="HO34" s="63"/>
      <c r="HP34" s="63"/>
      <c r="HQ34" s="63"/>
      <c r="HR34" s="63"/>
      <c r="HS34" s="63"/>
      <c r="HT34" s="63"/>
      <c r="HU34" s="63"/>
      <c r="HV34" s="63"/>
      <c r="HW34" s="63"/>
      <c r="HX34" s="63"/>
      <c r="HY34" s="63"/>
    </row>
    <row r="35" spans="1:233" s="64" customFormat="1" ht="33.75">
      <c r="A35" s="134" t="s">
        <v>121</v>
      </c>
      <c r="B35" s="138">
        <v>63410001</v>
      </c>
      <c r="C35" s="134" t="s">
        <v>99</v>
      </c>
      <c r="D35" s="126" t="s">
        <v>206</v>
      </c>
      <c r="E35" s="139" t="s">
        <v>74</v>
      </c>
      <c r="F35" s="137"/>
      <c r="G35" s="139"/>
      <c r="H35" s="85">
        <f t="shared" si="13"/>
        <v>3095000</v>
      </c>
      <c r="I35" s="83">
        <f t="shared" si="2"/>
        <v>658000</v>
      </c>
      <c r="J35" s="83">
        <f t="shared" si="3"/>
        <v>0</v>
      </c>
      <c r="K35" s="95">
        <f t="shared" si="4"/>
        <v>3753000</v>
      </c>
      <c r="L35" s="82">
        <v>2989000</v>
      </c>
      <c r="M35" s="83">
        <v>645000</v>
      </c>
      <c r="N35" s="83">
        <v>0</v>
      </c>
      <c r="O35" s="84">
        <f t="shared" si="5"/>
        <v>3634000</v>
      </c>
      <c r="P35" s="82">
        <v>2989000</v>
      </c>
      <c r="Q35" s="82">
        <v>645000</v>
      </c>
      <c r="R35" s="82">
        <v>0</v>
      </c>
      <c r="S35" s="69">
        <f t="shared" si="6"/>
        <v>3634000</v>
      </c>
      <c r="T35" s="19">
        <f>H35-L35</f>
        <v>106000</v>
      </c>
      <c r="U35" s="20">
        <f>I35-M35</f>
        <v>13000</v>
      </c>
      <c r="V35" s="20">
        <f>J35-N35</f>
        <v>0</v>
      </c>
      <c r="W35" s="69">
        <f t="shared" si="7"/>
        <v>119000</v>
      </c>
      <c r="X35" s="19">
        <f t="shared" si="8"/>
        <v>0</v>
      </c>
      <c r="Y35" s="20">
        <f t="shared" si="9"/>
        <v>0</v>
      </c>
      <c r="Z35" s="20">
        <f t="shared" si="10"/>
        <v>0</v>
      </c>
      <c r="AA35" s="70">
        <f t="shared" si="11"/>
        <v>0</v>
      </c>
      <c r="AB35" s="69">
        <f t="shared" si="12"/>
        <v>0</v>
      </c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  <c r="FF35" s="63"/>
      <c r="FG35" s="63"/>
      <c r="FH35" s="63"/>
      <c r="FI35" s="63"/>
      <c r="FJ35" s="63"/>
      <c r="FK35" s="63"/>
      <c r="FL35" s="63"/>
      <c r="FM35" s="63"/>
      <c r="FN35" s="63"/>
      <c r="FO35" s="63"/>
      <c r="FP35" s="63"/>
      <c r="FQ35" s="63"/>
      <c r="FR35" s="63"/>
      <c r="FS35" s="63"/>
      <c r="FT35" s="63"/>
      <c r="FU35" s="63"/>
      <c r="FV35" s="63"/>
      <c r="FW35" s="63"/>
      <c r="FX35" s="63"/>
      <c r="FY35" s="63"/>
      <c r="FZ35" s="63"/>
      <c r="GA35" s="63"/>
      <c r="GB35" s="63"/>
      <c r="GC35" s="63"/>
      <c r="GD35" s="63"/>
      <c r="GE35" s="63"/>
      <c r="GF35" s="63"/>
      <c r="GG35" s="63"/>
      <c r="GH35" s="63"/>
      <c r="GI35" s="63"/>
      <c r="GJ35" s="63"/>
      <c r="GK35" s="63"/>
      <c r="GL35" s="63"/>
      <c r="GM35" s="63"/>
      <c r="GN35" s="63"/>
      <c r="GO35" s="63"/>
      <c r="GP35" s="63"/>
      <c r="GQ35" s="63"/>
      <c r="GR35" s="63"/>
      <c r="GS35" s="63"/>
      <c r="GT35" s="63"/>
      <c r="GU35" s="63"/>
      <c r="GV35" s="63"/>
      <c r="GW35" s="63"/>
      <c r="GX35" s="63"/>
      <c r="GY35" s="63"/>
      <c r="GZ35" s="63"/>
      <c r="HA35" s="63"/>
      <c r="HB35" s="63"/>
      <c r="HC35" s="63"/>
      <c r="HD35" s="63"/>
      <c r="HE35" s="63"/>
      <c r="HF35" s="63"/>
      <c r="HG35" s="63"/>
      <c r="HH35" s="63"/>
      <c r="HI35" s="63"/>
      <c r="HJ35" s="63"/>
      <c r="HK35" s="63"/>
      <c r="HL35" s="63"/>
      <c r="HM35" s="63"/>
      <c r="HN35" s="63"/>
      <c r="HO35" s="63"/>
      <c r="HP35" s="63"/>
      <c r="HQ35" s="63"/>
      <c r="HR35" s="63"/>
      <c r="HS35" s="63"/>
      <c r="HT35" s="63"/>
      <c r="HU35" s="63"/>
      <c r="HV35" s="63"/>
      <c r="HW35" s="63"/>
      <c r="HX35" s="63"/>
      <c r="HY35" s="63"/>
    </row>
    <row r="36" spans="1:233" s="64" customFormat="1" ht="22.5">
      <c r="A36" s="134" t="s">
        <v>122</v>
      </c>
      <c r="B36" s="138">
        <v>63410001</v>
      </c>
      <c r="C36" s="134" t="s">
        <v>62</v>
      </c>
      <c r="D36" s="136" t="s">
        <v>123</v>
      </c>
      <c r="E36" s="139"/>
      <c r="F36" s="137"/>
      <c r="G36" s="141">
        <v>1700000</v>
      </c>
      <c r="H36" s="85">
        <f t="shared" si="13"/>
        <v>0</v>
      </c>
      <c r="I36" s="83">
        <f t="shared" si="2"/>
        <v>0</v>
      </c>
      <c r="J36" s="83">
        <f>N36</f>
        <v>1700000</v>
      </c>
      <c r="K36" s="95">
        <f t="shared" si="4"/>
        <v>1700000</v>
      </c>
      <c r="L36" s="82">
        <v>0</v>
      </c>
      <c r="M36" s="83">
        <v>0</v>
      </c>
      <c r="N36" s="83">
        <v>1700000</v>
      </c>
      <c r="O36" s="84">
        <f t="shared" si="5"/>
        <v>1700000</v>
      </c>
      <c r="P36" s="82">
        <v>0</v>
      </c>
      <c r="Q36" s="82">
        <v>0</v>
      </c>
      <c r="R36" s="82">
        <v>1700000</v>
      </c>
      <c r="S36" s="69">
        <f t="shared" si="6"/>
        <v>1700000</v>
      </c>
      <c r="T36" s="19">
        <f>H36-L36</f>
        <v>0</v>
      </c>
      <c r="U36" s="20">
        <f>I36-M36</f>
        <v>0</v>
      </c>
      <c r="V36" s="20">
        <f>J36-N36</f>
        <v>0</v>
      </c>
      <c r="W36" s="69">
        <f t="shared" si="7"/>
        <v>0</v>
      </c>
      <c r="X36" s="19">
        <f t="shared" si="8"/>
        <v>0</v>
      </c>
      <c r="Y36" s="20">
        <f t="shared" si="9"/>
        <v>0</v>
      </c>
      <c r="Z36" s="20">
        <f t="shared" si="10"/>
        <v>0</v>
      </c>
      <c r="AA36" s="70">
        <f t="shared" si="11"/>
        <v>0</v>
      </c>
      <c r="AB36" s="69">
        <f t="shared" si="12"/>
        <v>0</v>
      </c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  <c r="DZ36" s="63"/>
      <c r="EA36" s="63"/>
      <c r="EB36" s="63"/>
      <c r="EC36" s="63"/>
      <c r="ED36" s="63"/>
      <c r="EE36" s="63"/>
      <c r="EF36" s="63"/>
      <c r="EG36" s="63"/>
      <c r="EH36" s="63"/>
      <c r="EI36" s="63"/>
      <c r="EJ36" s="63"/>
      <c r="EK36" s="63"/>
      <c r="EL36" s="63"/>
      <c r="EM36" s="63"/>
      <c r="EN36" s="63"/>
      <c r="EO36" s="63"/>
      <c r="EP36" s="63"/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  <c r="FF36" s="63"/>
      <c r="FG36" s="63"/>
      <c r="FH36" s="63"/>
      <c r="FI36" s="63"/>
      <c r="FJ36" s="63"/>
      <c r="FK36" s="63"/>
      <c r="FL36" s="63"/>
      <c r="FM36" s="63"/>
      <c r="FN36" s="63"/>
      <c r="FO36" s="63"/>
      <c r="FP36" s="63"/>
      <c r="FQ36" s="63"/>
      <c r="FR36" s="63"/>
      <c r="FS36" s="63"/>
      <c r="FT36" s="63"/>
      <c r="FU36" s="63"/>
      <c r="FV36" s="63"/>
      <c r="FW36" s="63"/>
      <c r="FX36" s="63"/>
      <c r="FY36" s="63"/>
      <c r="FZ36" s="63"/>
      <c r="GA36" s="63"/>
      <c r="GB36" s="63"/>
      <c r="GC36" s="63"/>
      <c r="GD36" s="63"/>
      <c r="GE36" s="63"/>
      <c r="GF36" s="63"/>
      <c r="GG36" s="63"/>
      <c r="GH36" s="63"/>
      <c r="GI36" s="63"/>
      <c r="GJ36" s="63"/>
      <c r="GK36" s="63"/>
      <c r="GL36" s="63"/>
      <c r="GM36" s="63"/>
      <c r="GN36" s="63"/>
      <c r="GO36" s="63"/>
      <c r="GP36" s="63"/>
      <c r="GQ36" s="63"/>
      <c r="GR36" s="63"/>
      <c r="GS36" s="63"/>
      <c r="GT36" s="63"/>
      <c r="GU36" s="63"/>
      <c r="GV36" s="63"/>
      <c r="GW36" s="63"/>
      <c r="GX36" s="63"/>
      <c r="GY36" s="63"/>
      <c r="GZ36" s="63"/>
      <c r="HA36" s="63"/>
      <c r="HB36" s="63"/>
      <c r="HC36" s="63"/>
      <c r="HD36" s="63"/>
      <c r="HE36" s="63"/>
      <c r="HF36" s="63"/>
      <c r="HG36" s="63"/>
      <c r="HH36" s="63"/>
      <c r="HI36" s="63"/>
      <c r="HJ36" s="63"/>
      <c r="HK36" s="63"/>
      <c r="HL36" s="63"/>
      <c r="HM36" s="63"/>
      <c r="HN36" s="63"/>
      <c r="HO36" s="63"/>
      <c r="HP36" s="63"/>
      <c r="HQ36" s="63"/>
      <c r="HR36" s="63"/>
      <c r="HS36" s="63"/>
      <c r="HT36" s="63"/>
      <c r="HU36" s="63"/>
      <c r="HV36" s="63"/>
      <c r="HW36" s="63"/>
      <c r="HX36" s="63"/>
      <c r="HY36" s="63"/>
    </row>
    <row r="37" spans="1:233" s="64" customFormat="1" ht="22.5">
      <c r="A37" s="134" t="s">
        <v>124</v>
      </c>
      <c r="B37" s="138"/>
      <c r="C37" s="134" t="s">
        <v>105</v>
      </c>
      <c r="D37" s="136" t="s">
        <v>125</v>
      </c>
      <c r="E37" s="139" t="s">
        <v>130</v>
      </c>
      <c r="F37" s="137"/>
      <c r="G37" s="139" t="s">
        <v>77</v>
      </c>
      <c r="H37" s="85">
        <f t="shared" si="13"/>
        <v>678000</v>
      </c>
      <c r="I37" s="83">
        <f t="shared" si="2"/>
        <v>0</v>
      </c>
      <c r="J37" s="83">
        <f t="shared" si="3"/>
        <v>0</v>
      </c>
      <c r="K37" s="95">
        <f t="shared" si="4"/>
        <v>678000</v>
      </c>
      <c r="L37" s="82">
        <v>655000</v>
      </c>
      <c r="M37" s="83">
        <v>0</v>
      </c>
      <c r="N37" s="83">
        <v>0</v>
      </c>
      <c r="O37" s="84">
        <f t="shared" si="5"/>
        <v>655000</v>
      </c>
      <c r="P37" s="82">
        <v>655000</v>
      </c>
      <c r="Q37" s="82">
        <v>0</v>
      </c>
      <c r="R37" s="82">
        <v>0</v>
      </c>
      <c r="S37" s="69">
        <f t="shared" si="6"/>
        <v>655000</v>
      </c>
      <c r="T37" s="19">
        <f>H37-L37</f>
        <v>23000</v>
      </c>
      <c r="U37" s="20">
        <f>I37-M37</f>
        <v>0</v>
      </c>
      <c r="V37" s="20">
        <f>J37-N37</f>
        <v>0</v>
      </c>
      <c r="W37" s="69">
        <f t="shared" si="7"/>
        <v>23000</v>
      </c>
      <c r="X37" s="19">
        <f t="shared" si="8"/>
        <v>0</v>
      </c>
      <c r="Y37" s="20">
        <f t="shared" si="9"/>
        <v>0</v>
      </c>
      <c r="Z37" s="20">
        <f t="shared" si="10"/>
        <v>0</v>
      </c>
      <c r="AA37" s="70">
        <f t="shared" si="11"/>
        <v>0</v>
      </c>
      <c r="AB37" s="69">
        <f t="shared" si="12"/>
        <v>0</v>
      </c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  <c r="FF37" s="63"/>
      <c r="FG37" s="63"/>
      <c r="FH37" s="63"/>
      <c r="FI37" s="63"/>
      <c r="FJ37" s="63"/>
      <c r="FK37" s="63"/>
      <c r="FL37" s="63"/>
      <c r="FM37" s="63"/>
      <c r="FN37" s="63"/>
      <c r="FO37" s="63"/>
      <c r="FP37" s="63"/>
      <c r="FQ37" s="63"/>
      <c r="FR37" s="63"/>
      <c r="FS37" s="63"/>
      <c r="FT37" s="63"/>
      <c r="FU37" s="63"/>
      <c r="FV37" s="63"/>
      <c r="FW37" s="63"/>
      <c r="FX37" s="63"/>
      <c r="FY37" s="63"/>
      <c r="FZ37" s="63"/>
      <c r="GA37" s="63"/>
      <c r="GB37" s="63"/>
      <c r="GC37" s="63"/>
      <c r="GD37" s="63"/>
      <c r="GE37" s="63"/>
      <c r="GF37" s="63"/>
      <c r="GG37" s="63"/>
      <c r="GH37" s="63"/>
      <c r="GI37" s="63"/>
      <c r="GJ37" s="63"/>
      <c r="GK37" s="63"/>
      <c r="GL37" s="63"/>
      <c r="GM37" s="63"/>
      <c r="GN37" s="63"/>
      <c r="GO37" s="63"/>
      <c r="GP37" s="63"/>
      <c r="GQ37" s="63"/>
      <c r="GR37" s="63"/>
      <c r="GS37" s="63"/>
      <c r="GT37" s="63"/>
      <c r="GU37" s="63"/>
      <c r="GV37" s="63"/>
      <c r="GW37" s="63"/>
      <c r="GX37" s="63"/>
      <c r="GY37" s="63"/>
      <c r="GZ37" s="63"/>
      <c r="HA37" s="63"/>
      <c r="HB37" s="63"/>
      <c r="HC37" s="63"/>
      <c r="HD37" s="63"/>
      <c r="HE37" s="63"/>
      <c r="HF37" s="63"/>
      <c r="HG37" s="63"/>
      <c r="HH37" s="63"/>
      <c r="HI37" s="63"/>
      <c r="HJ37" s="63"/>
      <c r="HK37" s="63"/>
      <c r="HL37" s="63"/>
      <c r="HM37" s="63"/>
      <c r="HN37" s="63"/>
      <c r="HO37" s="63"/>
      <c r="HP37" s="63"/>
      <c r="HQ37" s="63"/>
      <c r="HR37" s="63"/>
      <c r="HS37" s="63"/>
      <c r="HT37" s="63"/>
      <c r="HU37" s="63"/>
      <c r="HV37" s="63"/>
      <c r="HW37" s="63"/>
      <c r="HX37" s="63"/>
      <c r="HY37" s="63"/>
    </row>
    <row r="38" spans="1:233" s="64" customFormat="1">
      <c r="A38" s="134" t="s">
        <v>126</v>
      </c>
      <c r="B38" s="138">
        <v>63410001</v>
      </c>
      <c r="C38" s="134" t="s">
        <v>62</v>
      </c>
      <c r="D38" s="136" t="s">
        <v>127</v>
      </c>
      <c r="E38" s="139" t="s">
        <v>74</v>
      </c>
      <c r="F38" s="137"/>
      <c r="G38" s="139"/>
      <c r="H38" s="85">
        <f t="shared" si="13"/>
        <v>0</v>
      </c>
      <c r="I38" s="83">
        <f t="shared" si="2"/>
        <v>36000</v>
      </c>
      <c r="J38" s="83">
        <f t="shared" si="3"/>
        <v>0</v>
      </c>
      <c r="K38" s="95">
        <f t="shared" si="4"/>
        <v>36000</v>
      </c>
      <c r="L38" s="82">
        <v>0</v>
      </c>
      <c r="M38" s="83">
        <v>35000</v>
      </c>
      <c r="N38" s="83">
        <v>0</v>
      </c>
      <c r="O38" s="84">
        <f t="shared" si="5"/>
        <v>35000</v>
      </c>
      <c r="P38" s="82">
        <v>0</v>
      </c>
      <c r="Q38" s="82">
        <v>35000</v>
      </c>
      <c r="R38" s="82">
        <v>0</v>
      </c>
      <c r="S38" s="69">
        <f t="shared" si="6"/>
        <v>35000</v>
      </c>
      <c r="T38" s="19">
        <f>H38-L38</f>
        <v>0</v>
      </c>
      <c r="U38" s="20">
        <f>I38-M38</f>
        <v>1000</v>
      </c>
      <c r="V38" s="20">
        <f>J38-N38</f>
        <v>0</v>
      </c>
      <c r="W38" s="69">
        <f t="shared" si="7"/>
        <v>1000</v>
      </c>
      <c r="X38" s="19">
        <f t="shared" si="8"/>
        <v>0</v>
      </c>
      <c r="Y38" s="20">
        <f t="shared" si="9"/>
        <v>0</v>
      </c>
      <c r="Z38" s="20">
        <f t="shared" si="10"/>
        <v>0</v>
      </c>
      <c r="AA38" s="70">
        <f t="shared" si="11"/>
        <v>0</v>
      </c>
      <c r="AB38" s="69">
        <f t="shared" si="12"/>
        <v>0</v>
      </c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  <c r="FL38" s="63"/>
      <c r="FM38" s="63"/>
      <c r="FN38" s="63"/>
      <c r="FO38" s="63"/>
      <c r="FP38" s="63"/>
      <c r="FQ38" s="63"/>
      <c r="FR38" s="63"/>
      <c r="FS38" s="63"/>
      <c r="FT38" s="63"/>
      <c r="FU38" s="63"/>
      <c r="FV38" s="63"/>
      <c r="FW38" s="63"/>
      <c r="FX38" s="63"/>
      <c r="FY38" s="63"/>
      <c r="FZ38" s="63"/>
      <c r="GA38" s="63"/>
      <c r="GB38" s="63"/>
      <c r="GC38" s="63"/>
      <c r="GD38" s="63"/>
      <c r="GE38" s="63"/>
      <c r="GF38" s="63"/>
      <c r="GG38" s="63"/>
      <c r="GH38" s="63"/>
      <c r="GI38" s="63"/>
      <c r="GJ38" s="63"/>
      <c r="GK38" s="63"/>
      <c r="GL38" s="63"/>
      <c r="GM38" s="63"/>
      <c r="GN38" s="63"/>
      <c r="GO38" s="63"/>
      <c r="GP38" s="63"/>
      <c r="GQ38" s="63"/>
      <c r="GR38" s="63"/>
      <c r="GS38" s="63"/>
      <c r="GT38" s="63"/>
      <c r="GU38" s="63"/>
      <c r="GV38" s="63"/>
      <c r="GW38" s="63"/>
      <c r="GX38" s="63"/>
      <c r="GY38" s="63"/>
      <c r="GZ38" s="63"/>
      <c r="HA38" s="63"/>
      <c r="HB38" s="63"/>
      <c r="HC38" s="63"/>
      <c r="HD38" s="63"/>
      <c r="HE38" s="63"/>
      <c r="HF38" s="63"/>
      <c r="HG38" s="63"/>
      <c r="HH38" s="63"/>
      <c r="HI38" s="63"/>
      <c r="HJ38" s="63"/>
      <c r="HK38" s="63"/>
      <c r="HL38" s="63"/>
      <c r="HM38" s="63"/>
      <c r="HN38" s="63"/>
      <c r="HO38" s="63"/>
      <c r="HP38" s="63"/>
      <c r="HQ38" s="63"/>
      <c r="HR38" s="63"/>
      <c r="HS38" s="63"/>
      <c r="HT38" s="63"/>
      <c r="HU38" s="63"/>
      <c r="HV38" s="63"/>
      <c r="HW38" s="63"/>
      <c r="HX38" s="63"/>
      <c r="HY38" s="63"/>
    </row>
    <row r="39" spans="1:233" s="64" customFormat="1" ht="22.5">
      <c r="A39" s="134" t="s">
        <v>128</v>
      </c>
      <c r="B39" s="138"/>
      <c r="C39" s="134" t="s">
        <v>62</v>
      </c>
      <c r="D39" s="136" t="s">
        <v>129</v>
      </c>
      <c r="E39" s="139" t="s">
        <v>74</v>
      </c>
      <c r="F39" s="137"/>
      <c r="G39" s="139" t="s">
        <v>77</v>
      </c>
      <c r="H39" s="85">
        <f t="shared" si="13"/>
        <v>1184000</v>
      </c>
      <c r="I39" s="83">
        <f t="shared" si="2"/>
        <v>0</v>
      </c>
      <c r="J39" s="83">
        <f t="shared" si="3"/>
        <v>0</v>
      </c>
      <c r="K39" s="95">
        <f t="shared" si="4"/>
        <v>1184000</v>
      </c>
      <c r="L39" s="82">
        <v>1143000</v>
      </c>
      <c r="M39" s="83">
        <v>0</v>
      </c>
      <c r="N39" s="83">
        <v>0</v>
      </c>
      <c r="O39" s="84">
        <f t="shared" si="5"/>
        <v>1143000</v>
      </c>
      <c r="P39" s="82">
        <v>1143000</v>
      </c>
      <c r="Q39" s="82">
        <v>0</v>
      </c>
      <c r="R39" s="82">
        <v>0</v>
      </c>
      <c r="S39" s="69">
        <f t="shared" si="6"/>
        <v>1143000</v>
      </c>
      <c r="T39" s="19">
        <f>H39-L39</f>
        <v>41000</v>
      </c>
      <c r="U39" s="20">
        <f>I39-M39</f>
        <v>0</v>
      </c>
      <c r="V39" s="20">
        <f>J39-N39</f>
        <v>0</v>
      </c>
      <c r="W39" s="69">
        <f t="shared" si="7"/>
        <v>41000</v>
      </c>
      <c r="X39" s="19">
        <f t="shared" si="8"/>
        <v>0</v>
      </c>
      <c r="Y39" s="20">
        <f t="shared" si="9"/>
        <v>0</v>
      </c>
      <c r="Z39" s="20">
        <f t="shared" si="10"/>
        <v>0</v>
      </c>
      <c r="AA39" s="70">
        <f t="shared" si="11"/>
        <v>0</v>
      </c>
      <c r="AB39" s="69">
        <f t="shared" si="12"/>
        <v>0</v>
      </c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3"/>
      <c r="FT39" s="63"/>
      <c r="FU39" s="63"/>
      <c r="FV39" s="63"/>
      <c r="FW39" s="63"/>
      <c r="FX39" s="63"/>
      <c r="FY39" s="63"/>
      <c r="FZ39" s="63"/>
      <c r="GA39" s="63"/>
      <c r="GB39" s="63"/>
      <c r="GC39" s="63"/>
      <c r="GD39" s="63"/>
      <c r="GE39" s="63"/>
      <c r="GF39" s="63"/>
      <c r="GG39" s="63"/>
      <c r="GH39" s="63"/>
      <c r="GI39" s="63"/>
      <c r="GJ39" s="63"/>
      <c r="GK39" s="63"/>
      <c r="GL39" s="63"/>
      <c r="GM39" s="63"/>
      <c r="GN39" s="63"/>
      <c r="GO39" s="63"/>
      <c r="GP39" s="63"/>
      <c r="GQ39" s="63"/>
      <c r="GR39" s="63"/>
      <c r="GS39" s="63"/>
      <c r="GT39" s="63"/>
      <c r="GU39" s="63"/>
      <c r="GV39" s="63"/>
      <c r="GW39" s="63"/>
      <c r="GX39" s="63"/>
      <c r="GY39" s="63"/>
      <c r="GZ39" s="63"/>
      <c r="HA39" s="63"/>
      <c r="HB39" s="63"/>
      <c r="HC39" s="63"/>
      <c r="HD39" s="63"/>
      <c r="HE39" s="63"/>
      <c r="HF39" s="63"/>
      <c r="HG39" s="63"/>
      <c r="HH39" s="63"/>
      <c r="HI39" s="63"/>
      <c r="HJ39" s="63"/>
      <c r="HK39" s="63"/>
      <c r="HL39" s="63"/>
      <c r="HM39" s="63"/>
      <c r="HN39" s="63"/>
      <c r="HO39" s="63"/>
      <c r="HP39" s="63"/>
      <c r="HQ39" s="63"/>
      <c r="HR39" s="63"/>
      <c r="HS39" s="63"/>
      <c r="HT39" s="63"/>
      <c r="HU39" s="63"/>
      <c r="HV39" s="63"/>
      <c r="HW39" s="63"/>
      <c r="HX39" s="63"/>
      <c r="HY39" s="63"/>
    </row>
    <row r="40" spans="1:233" s="64" customFormat="1" ht="22.5">
      <c r="A40" s="134" t="s">
        <v>179</v>
      </c>
      <c r="B40" s="138">
        <v>68220011</v>
      </c>
      <c r="C40" s="134" t="s">
        <v>62</v>
      </c>
      <c r="D40" s="136" t="s">
        <v>168</v>
      </c>
      <c r="E40" s="136" t="s">
        <v>74</v>
      </c>
      <c r="F40" s="137">
        <v>42353</v>
      </c>
      <c r="G40" s="146"/>
      <c r="H40" s="85">
        <v>0</v>
      </c>
      <c r="I40" s="83">
        <f t="shared" si="2"/>
        <v>0</v>
      </c>
      <c r="J40" s="83">
        <f t="shared" si="3"/>
        <v>0</v>
      </c>
      <c r="K40" s="95">
        <f t="shared" si="4"/>
        <v>0</v>
      </c>
      <c r="L40" s="82">
        <v>0</v>
      </c>
      <c r="M40" s="83">
        <v>0</v>
      </c>
      <c r="N40" s="83">
        <v>0</v>
      </c>
      <c r="O40" s="84">
        <f t="shared" si="5"/>
        <v>0</v>
      </c>
      <c r="P40" s="82">
        <v>717000</v>
      </c>
      <c r="Q40" s="82">
        <v>0</v>
      </c>
      <c r="R40" s="82">
        <v>0</v>
      </c>
      <c r="S40" s="69">
        <f t="shared" si="6"/>
        <v>717000</v>
      </c>
      <c r="T40" s="19">
        <f>H40-L40</f>
        <v>0</v>
      </c>
      <c r="U40" s="20">
        <f>I40-M40</f>
        <v>0</v>
      </c>
      <c r="V40" s="20">
        <f>J40-N40</f>
        <v>0</v>
      </c>
      <c r="W40" s="69">
        <f t="shared" si="7"/>
        <v>0</v>
      </c>
      <c r="X40" s="19">
        <f t="shared" si="8"/>
        <v>-717000</v>
      </c>
      <c r="Y40" s="20">
        <f t="shared" si="9"/>
        <v>0</v>
      </c>
      <c r="Z40" s="20">
        <f t="shared" si="10"/>
        <v>0</v>
      </c>
      <c r="AA40" s="70">
        <f t="shared" si="11"/>
        <v>-717000</v>
      </c>
      <c r="AB40" s="69">
        <f t="shared" si="12"/>
        <v>0</v>
      </c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  <c r="FR40" s="63"/>
      <c r="FS40" s="63"/>
      <c r="FT40" s="63"/>
      <c r="FU40" s="63"/>
      <c r="FV40" s="63"/>
      <c r="FW40" s="63"/>
      <c r="FX40" s="63"/>
      <c r="FY40" s="63"/>
      <c r="FZ40" s="63"/>
      <c r="GA40" s="63"/>
      <c r="GB40" s="63"/>
      <c r="GC40" s="63"/>
      <c r="GD40" s="63"/>
      <c r="GE40" s="63"/>
      <c r="GF40" s="63"/>
      <c r="GG40" s="63"/>
      <c r="GH40" s="63"/>
      <c r="GI40" s="63"/>
      <c r="GJ40" s="63"/>
      <c r="GK40" s="63"/>
      <c r="GL40" s="63"/>
      <c r="GM40" s="63"/>
      <c r="GN40" s="63"/>
      <c r="GO40" s="63"/>
      <c r="GP40" s="63"/>
      <c r="GQ40" s="63"/>
      <c r="GR40" s="63"/>
      <c r="GS40" s="63"/>
      <c r="GT40" s="63"/>
      <c r="GU40" s="63"/>
      <c r="GV40" s="63"/>
      <c r="GW40" s="63"/>
      <c r="GX40" s="63"/>
      <c r="GY40" s="63"/>
      <c r="GZ40" s="63"/>
      <c r="HA40" s="63"/>
      <c r="HB40" s="63"/>
      <c r="HC40" s="63"/>
      <c r="HD40" s="63"/>
      <c r="HE40" s="63"/>
      <c r="HF40" s="63"/>
      <c r="HG40" s="63"/>
      <c r="HH40" s="63"/>
      <c r="HI40" s="63"/>
      <c r="HJ40" s="63"/>
      <c r="HK40" s="63"/>
      <c r="HL40" s="63"/>
      <c r="HM40" s="63"/>
      <c r="HN40" s="63"/>
      <c r="HO40" s="63"/>
      <c r="HP40" s="63"/>
      <c r="HQ40" s="63"/>
      <c r="HR40" s="63"/>
      <c r="HS40" s="63"/>
      <c r="HT40" s="63"/>
      <c r="HU40" s="63"/>
      <c r="HV40" s="63"/>
      <c r="HW40" s="63"/>
      <c r="HX40" s="63"/>
      <c r="HY40" s="63"/>
    </row>
    <row r="41" spans="1:233" s="64" customFormat="1" ht="33.75">
      <c r="A41" s="134" t="s">
        <v>180</v>
      </c>
      <c r="B41" s="138">
        <v>68220011</v>
      </c>
      <c r="C41" s="134" t="s">
        <v>113</v>
      </c>
      <c r="D41" s="136" t="s">
        <v>169</v>
      </c>
      <c r="E41" s="136" t="s">
        <v>170</v>
      </c>
      <c r="F41" s="137">
        <v>42353</v>
      </c>
      <c r="G41" s="146"/>
      <c r="H41" s="85">
        <v>0</v>
      </c>
      <c r="I41" s="83">
        <f t="shared" ref="I41:I72" si="14">ROUND(M41*iin/iio,afrind)</f>
        <v>0</v>
      </c>
      <c r="J41" s="83">
        <f t="shared" si="3"/>
        <v>0</v>
      </c>
      <c r="K41" s="95">
        <f t="shared" si="4"/>
        <v>0</v>
      </c>
      <c r="L41" s="82">
        <v>0</v>
      </c>
      <c r="M41" s="83">
        <v>0</v>
      </c>
      <c r="N41" s="83">
        <v>0</v>
      </c>
      <c r="O41" s="84">
        <f t="shared" si="5"/>
        <v>0</v>
      </c>
      <c r="P41" s="82">
        <v>288000</v>
      </c>
      <c r="Q41" s="82">
        <v>0</v>
      </c>
      <c r="R41" s="82">
        <v>0</v>
      </c>
      <c r="S41" s="69">
        <f t="shared" si="6"/>
        <v>288000</v>
      </c>
      <c r="T41" s="19">
        <f>H41-L41</f>
        <v>0</v>
      </c>
      <c r="U41" s="20">
        <f>I41-M41</f>
        <v>0</v>
      </c>
      <c r="V41" s="20">
        <f>J41-N41</f>
        <v>0</v>
      </c>
      <c r="W41" s="69">
        <f t="shared" si="7"/>
        <v>0</v>
      </c>
      <c r="X41" s="19">
        <f t="shared" ref="X41:X72" si="15">L41-P41</f>
        <v>-288000</v>
      </c>
      <c r="Y41" s="20">
        <f t="shared" ref="Y41:Y72" si="16">M41-Q41</f>
        <v>0</v>
      </c>
      <c r="Z41" s="20">
        <f t="shared" si="10"/>
        <v>0</v>
      </c>
      <c r="AA41" s="70">
        <f t="shared" si="11"/>
        <v>-288000</v>
      </c>
      <c r="AB41" s="69">
        <f t="shared" si="12"/>
        <v>0</v>
      </c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  <c r="FZ41" s="63"/>
      <c r="GA41" s="63"/>
      <c r="GB41" s="63"/>
      <c r="GC41" s="63"/>
      <c r="GD41" s="63"/>
      <c r="GE41" s="63"/>
      <c r="GF41" s="63"/>
      <c r="GG41" s="63"/>
      <c r="GH41" s="63"/>
      <c r="GI41" s="63"/>
      <c r="GJ41" s="63"/>
      <c r="GK41" s="63"/>
      <c r="GL41" s="63"/>
      <c r="GM41" s="63"/>
      <c r="GN41" s="63"/>
      <c r="GO41" s="63"/>
      <c r="GP41" s="63"/>
      <c r="GQ41" s="63"/>
      <c r="GR41" s="63"/>
      <c r="GS41" s="63"/>
      <c r="GT41" s="63"/>
      <c r="GU41" s="63"/>
      <c r="GV41" s="63"/>
      <c r="GW41" s="63"/>
      <c r="GX41" s="63"/>
      <c r="GY41" s="63"/>
      <c r="GZ41" s="63"/>
      <c r="HA41" s="63"/>
      <c r="HB41" s="63"/>
      <c r="HC41" s="63"/>
      <c r="HD41" s="63"/>
      <c r="HE41" s="63"/>
      <c r="HF41" s="63"/>
      <c r="HG41" s="63"/>
      <c r="HH41" s="63"/>
      <c r="HI41" s="63"/>
      <c r="HJ41" s="63"/>
      <c r="HK41" s="63"/>
      <c r="HL41" s="63"/>
      <c r="HM41" s="63"/>
      <c r="HN41" s="63"/>
      <c r="HO41" s="63"/>
      <c r="HP41" s="63"/>
      <c r="HQ41" s="63"/>
      <c r="HR41" s="63"/>
      <c r="HS41" s="63"/>
      <c r="HT41" s="63"/>
      <c r="HU41" s="63"/>
      <c r="HV41" s="63"/>
      <c r="HW41" s="63"/>
      <c r="HX41" s="63"/>
      <c r="HY41" s="63"/>
    </row>
    <row r="42" spans="1:233" s="64" customFormat="1">
      <c r="A42" s="125" t="s">
        <v>181</v>
      </c>
      <c r="B42" s="138">
        <v>68220011</v>
      </c>
      <c r="C42" s="125" t="s">
        <v>62</v>
      </c>
      <c r="D42" s="136" t="s">
        <v>171</v>
      </c>
      <c r="E42" s="136" t="s">
        <v>74</v>
      </c>
      <c r="F42" s="137">
        <v>42353</v>
      </c>
      <c r="G42" s="146"/>
      <c r="H42" s="85">
        <v>0</v>
      </c>
      <c r="I42" s="83">
        <f t="shared" si="14"/>
        <v>0</v>
      </c>
      <c r="J42" s="83">
        <f t="shared" si="3"/>
        <v>0</v>
      </c>
      <c r="K42" s="95">
        <f t="shared" si="4"/>
        <v>0</v>
      </c>
      <c r="L42" s="82">
        <v>0</v>
      </c>
      <c r="M42" s="83">
        <v>0</v>
      </c>
      <c r="N42" s="83">
        <v>0</v>
      </c>
      <c r="O42" s="84">
        <f t="shared" si="5"/>
        <v>0</v>
      </c>
      <c r="P42" s="82">
        <v>325000</v>
      </c>
      <c r="Q42" s="82">
        <v>0</v>
      </c>
      <c r="R42" s="82">
        <v>0</v>
      </c>
      <c r="S42" s="69">
        <f t="shared" si="6"/>
        <v>325000</v>
      </c>
      <c r="T42" s="19">
        <f>H42-L42</f>
        <v>0</v>
      </c>
      <c r="U42" s="20">
        <f>I42-M42</f>
        <v>0</v>
      </c>
      <c r="V42" s="20">
        <f>J42-N42</f>
        <v>0</v>
      </c>
      <c r="W42" s="69">
        <f t="shared" si="7"/>
        <v>0</v>
      </c>
      <c r="X42" s="19">
        <f t="shared" si="15"/>
        <v>-325000</v>
      </c>
      <c r="Y42" s="20">
        <f t="shared" si="16"/>
        <v>0</v>
      </c>
      <c r="Z42" s="20">
        <f t="shared" si="10"/>
        <v>0</v>
      </c>
      <c r="AA42" s="70">
        <f t="shared" si="11"/>
        <v>-325000</v>
      </c>
      <c r="AB42" s="69">
        <f t="shared" si="12"/>
        <v>0</v>
      </c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  <c r="GE42" s="63"/>
      <c r="GF42" s="63"/>
      <c r="GG42" s="63"/>
      <c r="GH42" s="63"/>
      <c r="GI42" s="63"/>
      <c r="GJ42" s="63"/>
      <c r="GK42" s="63"/>
      <c r="GL42" s="63"/>
      <c r="GM42" s="63"/>
      <c r="GN42" s="63"/>
      <c r="GO42" s="63"/>
      <c r="GP42" s="63"/>
      <c r="GQ42" s="63"/>
      <c r="GR42" s="63"/>
      <c r="GS42" s="63"/>
      <c r="GT42" s="63"/>
      <c r="GU42" s="63"/>
      <c r="GV42" s="63"/>
      <c r="GW42" s="63"/>
      <c r="GX42" s="63"/>
      <c r="GY42" s="63"/>
      <c r="GZ42" s="63"/>
      <c r="HA42" s="63"/>
      <c r="HB42" s="63"/>
      <c r="HC42" s="63"/>
      <c r="HD42" s="63"/>
      <c r="HE42" s="63"/>
      <c r="HF42" s="63"/>
      <c r="HG42" s="63"/>
      <c r="HH42" s="63"/>
      <c r="HI42" s="63"/>
      <c r="HJ42" s="63"/>
      <c r="HK42" s="63"/>
      <c r="HL42" s="63"/>
      <c r="HM42" s="63"/>
      <c r="HN42" s="63"/>
      <c r="HO42" s="63"/>
      <c r="HP42" s="63"/>
      <c r="HQ42" s="63"/>
      <c r="HR42" s="63"/>
      <c r="HS42" s="63"/>
      <c r="HT42" s="63"/>
      <c r="HU42" s="63"/>
      <c r="HV42" s="63"/>
      <c r="HW42" s="63"/>
      <c r="HX42" s="63"/>
      <c r="HY42" s="63"/>
    </row>
    <row r="43" spans="1:233" s="64" customFormat="1">
      <c r="A43" s="125" t="s">
        <v>182</v>
      </c>
      <c r="B43" s="138">
        <v>68220011</v>
      </c>
      <c r="C43" s="125" t="s">
        <v>62</v>
      </c>
      <c r="D43" s="126" t="s">
        <v>172</v>
      </c>
      <c r="E43" s="126" t="s">
        <v>74</v>
      </c>
      <c r="F43" s="137">
        <v>42353</v>
      </c>
      <c r="G43" s="146"/>
      <c r="H43" s="85">
        <v>0</v>
      </c>
      <c r="I43" s="83">
        <f t="shared" si="14"/>
        <v>0</v>
      </c>
      <c r="J43" s="83">
        <f t="shared" si="3"/>
        <v>0</v>
      </c>
      <c r="K43" s="95">
        <f t="shared" si="4"/>
        <v>0</v>
      </c>
      <c r="L43" s="82">
        <v>0</v>
      </c>
      <c r="M43" s="83">
        <v>0</v>
      </c>
      <c r="N43" s="83">
        <v>0</v>
      </c>
      <c r="O43" s="84">
        <f t="shared" si="5"/>
        <v>0</v>
      </c>
      <c r="P43" s="82">
        <v>69000</v>
      </c>
      <c r="Q43" s="82">
        <v>0</v>
      </c>
      <c r="R43" s="82">
        <v>0</v>
      </c>
      <c r="S43" s="69">
        <f t="shared" si="6"/>
        <v>69000</v>
      </c>
      <c r="T43" s="19">
        <f>H43-L43</f>
        <v>0</v>
      </c>
      <c r="U43" s="20">
        <f>I43-M43</f>
        <v>0</v>
      </c>
      <c r="V43" s="20">
        <f>J43-N43</f>
        <v>0</v>
      </c>
      <c r="W43" s="69">
        <f t="shared" si="7"/>
        <v>0</v>
      </c>
      <c r="X43" s="19">
        <f t="shared" si="15"/>
        <v>-69000</v>
      </c>
      <c r="Y43" s="20">
        <f t="shared" si="16"/>
        <v>0</v>
      </c>
      <c r="Z43" s="20">
        <f t="shared" si="10"/>
        <v>0</v>
      </c>
      <c r="AA43" s="70">
        <f t="shared" si="11"/>
        <v>-69000</v>
      </c>
      <c r="AB43" s="69">
        <f t="shared" si="12"/>
        <v>0</v>
      </c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  <c r="FL43" s="63"/>
      <c r="FM43" s="63"/>
      <c r="FN43" s="63"/>
      <c r="FO43" s="63"/>
      <c r="FP43" s="63"/>
      <c r="FQ43" s="63"/>
      <c r="FR43" s="63"/>
      <c r="FS43" s="63"/>
      <c r="FT43" s="63"/>
      <c r="FU43" s="63"/>
      <c r="FV43" s="63"/>
      <c r="FW43" s="63"/>
      <c r="FX43" s="63"/>
      <c r="FY43" s="63"/>
      <c r="FZ43" s="63"/>
      <c r="GA43" s="63"/>
      <c r="GB43" s="63"/>
      <c r="GC43" s="63"/>
      <c r="GD43" s="63"/>
      <c r="GE43" s="63"/>
      <c r="GF43" s="63"/>
      <c r="GG43" s="63"/>
      <c r="GH43" s="63"/>
      <c r="GI43" s="63"/>
      <c r="GJ43" s="63"/>
      <c r="GK43" s="63"/>
      <c r="GL43" s="63"/>
      <c r="GM43" s="63"/>
      <c r="GN43" s="63"/>
      <c r="GO43" s="63"/>
      <c r="GP43" s="63"/>
      <c r="GQ43" s="63"/>
      <c r="GR43" s="63"/>
      <c r="GS43" s="63"/>
      <c r="GT43" s="63"/>
      <c r="GU43" s="63"/>
      <c r="GV43" s="63"/>
      <c r="GW43" s="63"/>
      <c r="GX43" s="63"/>
      <c r="GY43" s="63"/>
      <c r="GZ43" s="63"/>
      <c r="HA43" s="63"/>
      <c r="HB43" s="63"/>
      <c r="HC43" s="63"/>
      <c r="HD43" s="63"/>
      <c r="HE43" s="63"/>
      <c r="HF43" s="63"/>
      <c r="HG43" s="63"/>
      <c r="HH43" s="63"/>
      <c r="HI43" s="63"/>
      <c r="HJ43" s="63"/>
      <c r="HK43" s="63"/>
      <c r="HL43" s="63"/>
      <c r="HM43" s="63"/>
      <c r="HN43" s="63"/>
      <c r="HO43" s="63"/>
      <c r="HP43" s="63"/>
      <c r="HQ43" s="63"/>
      <c r="HR43" s="63"/>
      <c r="HS43" s="63"/>
      <c r="HT43" s="63"/>
      <c r="HU43" s="63"/>
      <c r="HV43" s="63"/>
      <c r="HW43" s="63"/>
      <c r="HX43" s="63"/>
      <c r="HY43" s="63"/>
    </row>
    <row r="44" spans="1:233" s="64" customFormat="1" ht="22.5">
      <c r="A44" s="134" t="s">
        <v>183</v>
      </c>
      <c r="B44" s="138">
        <v>68220011</v>
      </c>
      <c r="C44" s="134" t="s">
        <v>63</v>
      </c>
      <c r="D44" s="136" t="s">
        <v>173</v>
      </c>
      <c r="E44" s="139" t="s">
        <v>92</v>
      </c>
      <c r="F44" s="137">
        <v>42353</v>
      </c>
      <c r="G44" s="146"/>
      <c r="H44" s="85">
        <v>0</v>
      </c>
      <c r="I44" s="83">
        <f t="shared" si="14"/>
        <v>0</v>
      </c>
      <c r="J44" s="83">
        <f t="shared" si="3"/>
        <v>0</v>
      </c>
      <c r="K44" s="95">
        <f t="shared" si="4"/>
        <v>0</v>
      </c>
      <c r="L44" s="82">
        <v>0</v>
      </c>
      <c r="M44" s="83">
        <v>0</v>
      </c>
      <c r="N44" s="83">
        <v>0</v>
      </c>
      <c r="O44" s="84">
        <f t="shared" si="5"/>
        <v>0</v>
      </c>
      <c r="P44" s="82">
        <v>468000</v>
      </c>
      <c r="Q44" s="82">
        <v>0</v>
      </c>
      <c r="R44" s="82">
        <v>0</v>
      </c>
      <c r="S44" s="69">
        <f t="shared" si="6"/>
        <v>468000</v>
      </c>
      <c r="T44" s="19">
        <f>H44-L44</f>
        <v>0</v>
      </c>
      <c r="U44" s="20">
        <f>I44-M44</f>
        <v>0</v>
      </c>
      <c r="V44" s="20">
        <f>J44-N44</f>
        <v>0</v>
      </c>
      <c r="W44" s="69">
        <f t="shared" si="7"/>
        <v>0</v>
      </c>
      <c r="X44" s="19">
        <f t="shared" si="15"/>
        <v>-468000</v>
      </c>
      <c r="Y44" s="20">
        <f t="shared" si="16"/>
        <v>0</v>
      </c>
      <c r="Z44" s="20">
        <f t="shared" si="10"/>
        <v>0</v>
      </c>
      <c r="AA44" s="70">
        <f t="shared" si="11"/>
        <v>-468000</v>
      </c>
      <c r="AB44" s="69">
        <f t="shared" si="12"/>
        <v>0</v>
      </c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  <c r="EJ44" s="63"/>
      <c r="EK44" s="63"/>
      <c r="EL44" s="63"/>
      <c r="EM44" s="63"/>
      <c r="EN44" s="63"/>
      <c r="EO44" s="63"/>
      <c r="EP44" s="63"/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  <c r="FF44" s="63"/>
      <c r="FG44" s="63"/>
      <c r="FH44" s="63"/>
      <c r="FI44" s="63"/>
      <c r="FJ44" s="63"/>
      <c r="FK44" s="63"/>
      <c r="FL44" s="63"/>
      <c r="FM44" s="63"/>
      <c r="FN44" s="63"/>
      <c r="FO44" s="63"/>
      <c r="FP44" s="63"/>
      <c r="FQ44" s="63"/>
      <c r="FR44" s="63"/>
      <c r="FS44" s="63"/>
      <c r="FT44" s="63"/>
      <c r="FU44" s="63"/>
      <c r="FV44" s="63"/>
      <c r="FW44" s="63"/>
      <c r="FX44" s="63"/>
      <c r="FY44" s="63"/>
      <c r="FZ44" s="63"/>
      <c r="GA44" s="63"/>
      <c r="GB44" s="63"/>
      <c r="GC44" s="63"/>
      <c r="GD44" s="63"/>
      <c r="GE44" s="63"/>
      <c r="GF44" s="63"/>
      <c r="GG44" s="63"/>
      <c r="GH44" s="63"/>
      <c r="GI44" s="63"/>
      <c r="GJ44" s="63"/>
      <c r="GK44" s="63"/>
      <c r="GL44" s="63"/>
      <c r="GM44" s="63"/>
      <c r="GN44" s="63"/>
      <c r="GO44" s="63"/>
      <c r="GP44" s="63"/>
      <c r="GQ44" s="63"/>
      <c r="GR44" s="63"/>
      <c r="GS44" s="63"/>
      <c r="GT44" s="63"/>
      <c r="GU44" s="63"/>
      <c r="GV44" s="63"/>
      <c r="GW44" s="63"/>
      <c r="GX44" s="63"/>
      <c r="GY44" s="63"/>
      <c r="GZ44" s="63"/>
      <c r="HA44" s="63"/>
      <c r="HB44" s="63"/>
      <c r="HC44" s="63"/>
      <c r="HD44" s="63"/>
      <c r="HE44" s="63"/>
      <c r="HF44" s="63"/>
      <c r="HG44" s="63"/>
      <c r="HH44" s="63"/>
      <c r="HI44" s="63"/>
      <c r="HJ44" s="63"/>
      <c r="HK44" s="63"/>
      <c r="HL44" s="63"/>
      <c r="HM44" s="63"/>
      <c r="HN44" s="63"/>
      <c r="HO44" s="63"/>
      <c r="HP44" s="63"/>
      <c r="HQ44" s="63"/>
      <c r="HR44" s="63"/>
      <c r="HS44" s="63"/>
      <c r="HT44" s="63"/>
      <c r="HU44" s="63"/>
      <c r="HV44" s="63"/>
      <c r="HW44" s="63"/>
      <c r="HX44" s="63"/>
      <c r="HY44" s="63"/>
    </row>
    <row r="45" spans="1:233" s="64" customFormat="1">
      <c r="A45" s="134" t="s">
        <v>184</v>
      </c>
      <c r="B45" s="138">
        <v>68220011</v>
      </c>
      <c r="C45" s="134" t="s">
        <v>63</v>
      </c>
      <c r="D45" s="136" t="s">
        <v>173</v>
      </c>
      <c r="E45" s="139" t="s">
        <v>174</v>
      </c>
      <c r="F45" s="137">
        <v>42353</v>
      </c>
      <c r="G45" s="146"/>
      <c r="H45" s="85">
        <v>0</v>
      </c>
      <c r="I45" s="83">
        <f t="shared" si="14"/>
        <v>0</v>
      </c>
      <c r="J45" s="83">
        <f t="shared" si="3"/>
        <v>0</v>
      </c>
      <c r="K45" s="95">
        <f t="shared" si="4"/>
        <v>0</v>
      </c>
      <c r="L45" s="82">
        <v>0</v>
      </c>
      <c r="M45" s="83">
        <v>0</v>
      </c>
      <c r="N45" s="83">
        <v>0</v>
      </c>
      <c r="O45" s="84">
        <f t="shared" si="5"/>
        <v>0</v>
      </c>
      <c r="P45" s="82">
        <v>360000</v>
      </c>
      <c r="Q45" s="82">
        <v>0</v>
      </c>
      <c r="R45" s="82">
        <v>0</v>
      </c>
      <c r="S45" s="69">
        <f t="shared" si="6"/>
        <v>360000</v>
      </c>
      <c r="T45" s="19">
        <f>H45-L45</f>
        <v>0</v>
      </c>
      <c r="U45" s="20">
        <f>I45-M45</f>
        <v>0</v>
      </c>
      <c r="V45" s="20">
        <f>J45-N45</f>
        <v>0</v>
      </c>
      <c r="W45" s="69">
        <f t="shared" si="7"/>
        <v>0</v>
      </c>
      <c r="X45" s="19">
        <f t="shared" si="15"/>
        <v>-360000</v>
      </c>
      <c r="Y45" s="20">
        <f t="shared" si="16"/>
        <v>0</v>
      </c>
      <c r="Z45" s="20">
        <f t="shared" si="10"/>
        <v>0</v>
      </c>
      <c r="AA45" s="70">
        <f t="shared" si="11"/>
        <v>-360000</v>
      </c>
      <c r="AB45" s="69">
        <f t="shared" si="12"/>
        <v>0</v>
      </c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  <c r="EN45" s="63"/>
      <c r="EO45" s="63"/>
      <c r="EP45" s="63"/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  <c r="FF45" s="63"/>
      <c r="FG45" s="63"/>
      <c r="FH45" s="63"/>
      <c r="FI45" s="63"/>
      <c r="FJ45" s="63"/>
      <c r="FK45" s="63"/>
      <c r="FL45" s="63"/>
      <c r="FM45" s="63"/>
      <c r="FN45" s="63"/>
      <c r="FO45" s="63"/>
      <c r="FP45" s="63"/>
      <c r="FQ45" s="63"/>
      <c r="FR45" s="63"/>
      <c r="FS45" s="63"/>
      <c r="FT45" s="63"/>
      <c r="FU45" s="63"/>
      <c r="FV45" s="63"/>
      <c r="FW45" s="63"/>
      <c r="FX45" s="63"/>
      <c r="FY45" s="63"/>
      <c r="FZ45" s="63"/>
      <c r="GA45" s="63"/>
      <c r="GB45" s="63"/>
      <c r="GC45" s="63"/>
      <c r="GD45" s="63"/>
      <c r="GE45" s="63"/>
      <c r="GF45" s="63"/>
      <c r="GG45" s="63"/>
      <c r="GH45" s="63"/>
      <c r="GI45" s="63"/>
      <c r="GJ45" s="63"/>
      <c r="GK45" s="63"/>
      <c r="GL45" s="63"/>
      <c r="GM45" s="63"/>
      <c r="GN45" s="63"/>
      <c r="GO45" s="63"/>
      <c r="GP45" s="63"/>
      <c r="GQ45" s="63"/>
      <c r="GR45" s="63"/>
      <c r="GS45" s="63"/>
      <c r="GT45" s="63"/>
      <c r="GU45" s="63"/>
      <c r="GV45" s="63"/>
      <c r="GW45" s="63"/>
      <c r="GX45" s="63"/>
      <c r="GY45" s="63"/>
      <c r="GZ45" s="63"/>
      <c r="HA45" s="63"/>
      <c r="HB45" s="63"/>
      <c r="HC45" s="63"/>
      <c r="HD45" s="63"/>
      <c r="HE45" s="63"/>
      <c r="HF45" s="63"/>
      <c r="HG45" s="63"/>
      <c r="HH45" s="63"/>
      <c r="HI45" s="63"/>
      <c r="HJ45" s="63"/>
      <c r="HK45" s="63"/>
      <c r="HL45" s="63"/>
      <c r="HM45" s="63"/>
      <c r="HN45" s="63"/>
      <c r="HO45" s="63"/>
      <c r="HP45" s="63"/>
      <c r="HQ45" s="63"/>
      <c r="HR45" s="63"/>
      <c r="HS45" s="63"/>
      <c r="HT45" s="63"/>
      <c r="HU45" s="63"/>
      <c r="HV45" s="63"/>
      <c r="HW45" s="63"/>
      <c r="HX45" s="63"/>
      <c r="HY45" s="63"/>
    </row>
    <row r="46" spans="1:233" s="64" customFormat="1">
      <c r="A46" s="134" t="s">
        <v>185</v>
      </c>
      <c r="B46" s="138">
        <v>68220011</v>
      </c>
      <c r="C46" s="134" t="s">
        <v>63</v>
      </c>
      <c r="D46" s="136" t="s">
        <v>173</v>
      </c>
      <c r="E46" s="139" t="s">
        <v>175</v>
      </c>
      <c r="F46" s="137">
        <v>42353</v>
      </c>
      <c r="G46" s="146"/>
      <c r="H46" s="85">
        <v>0</v>
      </c>
      <c r="I46" s="83">
        <f t="shared" si="14"/>
        <v>0</v>
      </c>
      <c r="J46" s="83">
        <f t="shared" si="3"/>
        <v>0</v>
      </c>
      <c r="K46" s="95">
        <f t="shared" si="4"/>
        <v>0</v>
      </c>
      <c r="L46" s="82">
        <v>0</v>
      </c>
      <c r="M46" s="83">
        <v>0</v>
      </c>
      <c r="N46" s="83">
        <v>0</v>
      </c>
      <c r="O46" s="84">
        <f t="shared" si="5"/>
        <v>0</v>
      </c>
      <c r="P46" s="82">
        <v>243000</v>
      </c>
      <c r="Q46" s="82">
        <v>0</v>
      </c>
      <c r="R46" s="82">
        <v>0</v>
      </c>
      <c r="S46" s="69">
        <f t="shared" si="6"/>
        <v>243000</v>
      </c>
      <c r="T46" s="19">
        <f>H46-L46</f>
        <v>0</v>
      </c>
      <c r="U46" s="20">
        <f>I46-M46</f>
        <v>0</v>
      </c>
      <c r="V46" s="20">
        <f>J46-N46</f>
        <v>0</v>
      </c>
      <c r="W46" s="69">
        <f t="shared" si="7"/>
        <v>0</v>
      </c>
      <c r="X46" s="19">
        <f t="shared" si="15"/>
        <v>-243000</v>
      </c>
      <c r="Y46" s="20">
        <f t="shared" si="16"/>
        <v>0</v>
      </c>
      <c r="Z46" s="20">
        <f t="shared" si="10"/>
        <v>0</v>
      </c>
      <c r="AA46" s="70">
        <f t="shared" si="11"/>
        <v>-243000</v>
      </c>
      <c r="AB46" s="69">
        <f t="shared" si="12"/>
        <v>0</v>
      </c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63"/>
      <c r="FM46" s="63"/>
      <c r="FN46" s="63"/>
      <c r="FO46" s="63"/>
      <c r="FP46" s="63"/>
      <c r="FQ46" s="63"/>
      <c r="FR46" s="63"/>
      <c r="FS46" s="63"/>
      <c r="FT46" s="63"/>
      <c r="FU46" s="63"/>
      <c r="FV46" s="63"/>
      <c r="FW46" s="63"/>
      <c r="FX46" s="63"/>
      <c r="FY46" s="63"/>
      <c r="FZ46" s="63"/>
      <c r="GA46" s="63"/>
      <c r="GB46" s="63"/>
      <c r="GC46" s="63"/>
      <c r="GD46" s="63"/>
      <c r="GE46" s="63"/>
      <c r="GF46" s="63"/>
      <c r="GG46" s="63"/>
      <c r="GH46" s="63"/>
      <c r="GI46" s="63"/>
      <c r="GJ46" s="63"/>
      <c r="GK46" s="63"/>
      <c r="GL46" s="63"/>
      <c r="GM46" s="63"/>
      <c r="GN46" s="63"/>
      <c r="GO46" s="63"/>
      <c r="GP46" s="63"/>
      <c r="GQ46" s="63"/>
      <c r="GR46" s="63"/>
      <c r="GS46" s="63"/>
      <c r="GT46" s="63"/>
      <c r="GU46" s="63"/>
      <c r="GV46" s="63"/>
      <c r="GW46" s="63"/>
      <c r="GX46" s="63"/>
      <c r="GY46" s="63"/>
      <c r="GZ46" s="63"/>
      <c r="HA46" s="63"/>
      <c r="HB46" s="63"/>
      <c r="HC46" s="63"/>
      <c r="HD46" s="63"/>
      <c r="HE46" s="63"/>
      <c r="HF46" s="63"/>
      <c r="HG46" s="63"/>
      <c r="HH46" s="63"/>
      <c r="HI46" s="63"/>
      <c r="HJ46" s="63"/>
      <c r="HK46" s="63"/>
      <c r="HL46" s="63"/>
      <c r="HM46" s="63"/>
      <c r="HN46" s="63"/>
      <c r="HO46" s="63"/>
      <c r="HP46" s="63"/>
      <c r="HQ46" s="63"/>
      <c r="HR46" s="63"/>
      <c r="HS46" s="63"/>
      <c r="HT46" s="63"/>
      <c r="HU46" s="63"/>
      <c r="HV46" s="63"/>
      <c r="HW46" s="63"/>
      <c r="HX46" s="63"/>
      <c r="HY46" s="63"/>
    </row>
    <row r="47" spans="1:233" s="64" customFormat="1">
      <c r="A47" s="134" t="s">
        <v>186</v>
      </c>
      <c r="B47" s="138">
        <v>68220011</v>
      </c>
      <c r="C47" s="134" t="s">
        <v>63</v>
      </c>
      <c r="D47" s="136" t="s">
        <v>173</v>
      </c>
      <c r="E47" s="139" t="s">
        <v>175</v>
      </c>
      <c r="F47" s="137">
        <v>42353</v>
      </c>
      <c r="G47" s="146"/>
      <c r="H47" s="85">
        <v>0</v>
      </c>
      <c r="I47" s="83">
        <f t="shared" si="14"/>
        <v>0</v>
      </c>
      <c r="J47" s="83">
        <f t="shared" si="3"/>
        <v>0</v>
      </c>
      <c r="K47" s="95">
        <f t="shared" si="4"/>
        <v>0</v>
      </c>
      <c r="L47" s="82">
        <v>0</v>
      </c>
      <c r="M47" s="83">
        <v>0</v>
      </c>
      <c r="N47" s="83">
        <v>0</v>
      </c>
      <c r="O47" s="84">
        <f t="shared" si="5"/>
        <v>0</v>
      </c>
      <c r="P47" s="82">
        <v>236000</v>
      </c>
      <c r="Q47" s="82">
        <v>0</v>
      </c>
      <c r="R47" s="82">
        <v>0</v>
      </c>
      <c r="S47" s="69">
        <f t="shared" si="6"/>
        <v>236000</v>
      </c>
      <c r="T47" s="19">
        <f>H47-L47</f>
        <v>0</v>
      </c>
      <c r="U47" s="20">
        <f>I47-M47</f>
        <v>0</v>
      </c>
      <c r="V47" s="20">
        <f>J47-N47</f>
        <v>0</v>
      </c>
      <c r="W47" s="69">
        <f t="shared" si="7"/>
        <v>0</v>
      </c>
      <c r="X47" s="19">
        <f t="shared" si="15"/>
        <v>-236000</v>
      </c>
      <c r="Y47" s="20">
        <f t="shared" si="16"/>
        <v>0</v>
      </c>
      <c r="Z47" s="20">
        <f t="shared" si="10"/>
        <v>0</v>
      </c>
      <c r="AA47" s="70">
        <f t="shared" si="11"/>
        <v>-236000</v>
      </c>
      <c r="AB47" s="69">
        <f t="shared" si="12"/>
        <v>0</v>
      </c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  <c r="FF47" s="63"/>
      <c r="FG47" s="63"/>
      <c r="FH47" s="63"/>
      <c r="FI47" s="63"/>
      <c r="FJ47" s="63"/>
      <c r="FK47" s="63"/>
      <c r="FL47" s="63"/>
      <c r="FM47" s="63"/>
      <c r="FN47" s="63"/>
      <c r="FO47" s="63"/>
      <c r="FP47" s="63"/>
      <c r="FQ47" s="63"/>
      <c r="FR47" s="63"/>
      <c r="FS47" s="63"/>
      <c r="FT47" s="63"/>
      <c r="FU47" s="63"/>
      <c r="FV47" s="63"/>
      <c r="FW47" s="63"/>
      <c r="FX47" s="63"/>
      <c r="FY47" s="63"/>
      <c r="FZ47" s="63"/>
      <c r="GA47" s="63"/>
      <c r="GB47" s="63"/>
      <c r="GC47" s="63"/>
      <c r="GD47" s="63"/>
      <c r="GE47" s="63"/>
      <c r="GF47" s="63"/>
      <c r="GG47" s="63"/>
      <c r="GH47" s="63"/>
      <c r="GI47" s="63"/>
      <c r="GJ47" s="63"/>
      <c r="GK47" s="63"/>
      <c r="GL47" s="63"/>
      <c r="GM47" s="63"/>
      <c r="GN47" s="63"/>
      <c r="GO47" s="63"/>
      <c r="GP47" s="63"/>
      <c r="GQ47" s="63"/>
      <c r="GR47" s="63"/>
      <c r="GS47" s="63"/>
      <c r="GT47" s="63"/>
      <c r="GU47" s="63"/>
      <c r="GV47" s="63"/>
      <c r="GW47" s="63"/>
      <c r="GX47" s="63"/>
      <c r="GY47" s="63"/>
      <c r="GZ47" s="63"/>
      <c r="HA47" s="63"/>
      <c r="HB47" s="63"/>
      <c r="HC47" s="63"/>
      <c r="HD47" s="63"/>
      <c r="HE47" s="63"/>
      <c r="HF47" s="63"/>
      <c r="HG47" s="63"/>
      <c r="HH47" s="63"/>
      <c r="HI47" s="63"/>
      <c r="HJ47" s="63"/>
      <c r="HK47" s="63"/>
      <c r="HL47" s="63"/>
      <c r="HM47" s="63"/>
      <c r="HN47" s="63"/>
      <c r="HO47" s="63"/>
      <c r="HP47" s="63"/>
      <c r="HQ47" s="63"/>
      <c r="HR47" s="63"/>
      <c r="HS47" s="63"/>
      <c r="HT47" s="63"/>
      <c r="HU47" s="63"/>
      <c r="HV47" s="63"/>
      <c r="HW47" s="63"/>
      <c r="HX47" s="63"/>
      <c r="HY47" s="63"/>
    </row>
    <row r="48" spans="1:233" s="64" customFormat="1" ht="22.5">
      <c r="A48" s="134" t="s">
        <v>187</v>
      </c>
      <c r="B48" s="138">
        <v>68220011</v>
      </c>
      <c r="C48" s="134" t="s">
        <v>63</v>
      </c>
      <c r="D48" s="136" t="s">
        <v>176</v>
      </c>
      <c r="E48" s="139" t="s">
        <v>92</v>
      </c>
      <c r="F48" s="137">
        <v>42353</v>
      </c>
      <c r="G48" s="146"/>
      <c r="H48" s="85">
        <v>0</v>
      </c>
      <c r="I48" s="83">
        <f t="shared" si="14"/>
        <v>0</v>
      </c>
      <c r="J48" s="83">
        <f t="shared" si="3"/>
        <v>0</v>
      </c>
      <c r="K48" s="95">
        <f t="shared" si="4"/>
        <v>0</v>
      </c>
      <c r="L48" s="82">
        <v>0</v>
      </c>
      <c r="M48" s="83">
        <v>0</v>
      </c>
      <c r="N48" s="83">
        <v>0</v>
      </c>
      <c r="O48" s="84">
        <f t="shared" si="5"/>
        <v>0</v>
      </c>
      <c r="P48" s="82">
        <v>468000</v>
      </c>
      <c r="Q48" s="82">
        <v>0</v>
      </c>
      <c r="R48" s="82">
        <v>0</v>
      </c>
      <c r="S48" s="69">
        <f t="shared" si="6"/>
        <v>468000</v>
      </c>
      <c r="T48" s="19">
        <f>H48-L48</f>
        <v>0</v>
      </c>
      <c r="U48" s="20">
        <f>I48-M48</f>
        <v>0</v>
      </c>
      <c r="V48" s="20">
        <f>J48-N48</f>
        <v>0</v>
      </c>
      <c r="W48" s="69">
        <f t="shared" si="7"/>
        <v>0</v>
      </c>
      <c r="X48" s="19">
        <f t="shared" si="15"/>
        <v>-468000</v>
      </c>
      <c r="Y48" s="20">
        <f t="shared" si="16"/>
        <v>0</v>
      </c>
      <c r="Z48" s="20">
        <f t="shared" si="10"/>
        <v>0</v>
      </c>
      <c r="AA48" s="70">
        <f t="shared" si="11"/>
        <v>-468000</v>
      </c>
      <c r="AB48" s="69">
        <f t="shared" si="12"/>
        <v>0</v>
      </c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  <c r="DZ48" s="63"/>
      <c r="EA48" s="63"/>
      <c r="EB48" s="63"/>
      <c r="EC48" s="63"/>
      <c r="ED48" s="63"/>
      <c r="EE48" s="63"/>
      <c r="EF48" s="63"/>
      <c r="EG48" s="63"/>
      <c r="EH48" s="63"/>
      <c r="EI48" s="63"/>
      <c r="EJ48" s="63"/>
      <c r="EK48" s="63"/>
      <c r="EL48" s="63"/>
      <c r="EM48" s="63"/>
      <c r="EN48" s="63"/>
      <c r="EO48" s="63"/>
      <c r="EP48" s="63"/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  <c r="FF48" s="63"/>
      <c r="FG48" s="63"/>
      <c r="FH48" s="63"/>
      <c r="FI48" s="63"/>
      <c r="FJ48" s="63"/>
      <c r="FK48" s="63"/>
      <c r="FL48" s="63"/>
      <c r="FM48" s="63"/>
      <c r="FN48" s="63"/>
      <c r="FO48" s="63"/>
      <c r="FP48" s="63"/>
      <c r="FQ48" s="63"/>
      <c r="FR48" s="63"/>
      <c r="FS48" s="63"/>
      <c r="FT48" s="63"/>
      <c r="FU48" s="63"/>
      <c r="FV48" s="63"/>
      <c r="FW48" s="63"/>
      <c r="FX48" s="63"/>
      <c r="FY48" s="63"/>
      <c r="FZ48" s="63"/>
      <c r="GA48" s="63"/>
      <c r="GB48" s="63"/>
      <c r="GC48" s="63"/>
      <c r="GD48" s="63"/>
      <c r="GE48" s="63"/>
      <c r="GF48" s="63"/>
      <c r="GG48" s="63"/>
      <c r="GH48" s="63"/>
      <c r="GI48" s="63"/>
      <c r="GJ48" s="63"/>
      <c r="GK48" s="63"/>
      <c r="GL48" s="63"/>
      <c r="GM48" s="63"/>
      <c r="GN48" s="63"/>
      <c r="GO48" s="63"/>
      <c r="GP48" s="63"/>
      <c r="GQ48" s="63"/>
      <c r="GR48" s="63"/>
      <c r="GS48" s="63"/>
      <c r="GT48" s="63"/>
      <c r="GU48" s="63"/>
      <c r="GV48" s="63"/>
      <c r="GW48" s="63"/>
      <c r="GX48" s="63"/>
      <c r="GY48" s="63"/>
      <c r="GZ48" s="63"/>
      <c r="HA48" s="63"/>
      <c r="HB48" s="63"/>
      <c r="HC48" s="63"/>
      <c r="HD48" s="63"/>
      <c r="HE48" s="63"/>
      <c r="HF48" s="63"/>
      <c r="HG48" s="63"/>
      <c r="HH48" s="63"/>
      <c r="HI48" s="63"/>
      <c r="HJ48" s="63"/>
      <c r="HK48" s="63"/>
      <c r="HL48" s="63"/>
      <c r="HM48" s="63"/>
      <c r="HN48" s="63"/>
      <c r="HO48" s="63"/>
      <c r="HP48" s="63"/>
      <c r="HQ48" s="63"/>
      <c r="HR48" s="63"/>
      <c r="HS48" s="63"/>
      <c r="HT48" s="63"/>
      <c r="HU48" s="63"/>
      <c r="HV48" s="63"/>
      <c r="HW48" s="63"/>
      <c r="HX48" s="63"/>
      <c r="HY48" s="63"/>
    </row>
    <row r="49" spans="1:233" s="64" customFormat="1" ht="22.5">
      <c r="A49" s="134" t="s">
        <v>188</v>
      </c>
      <c r="B49" s="138">
        <v>68220011</v>
      </c>
      <c r="C49" s="134" t="s">
        <v>63</v>
      </c>
      <c r="D49" s="136" t="s">
        <v>177</v>
      </c>
      <c r="E49" s="139" t="s">
        <v>92</v>
      </c>
      <c r="F49" s="137">
        <v>42353</v>
      </c>
      <c r="G49" s="146"/>
      <c r="H49" s="85">
        <f t="shared" si="13"/>
        <v>0</v>
      </c>
      <c r="I49" s="83">
        <f t="shared" si="14"/>
        <v>0</v>
      </c>
      <c r="J49" s="83">
        <f t="shared" si="3"/>
        <v>0</v>
      </c>
      <c r="K49" s="95">
        <f t="shared" si="4"/>
        <v>0</v>
      </c>
      <c r="L49" s="82">
        <v>0</v>
      </c>
      <c r="M49" s="83">
        <v>0</v>
      </c>
      <c r="N49" s="83">
        <v>0</v>
      </c>
      <c r="O49" s="84">
        <f t="shared" si="5"/>
        <v>0</v>
      </c>
      <c r="P49" s="82">
        <v>0</v>
      </c>
      <c r="Q49" s="82">
        <v>0</v>
      </c>
      <c r="R49" s="82">
        <v>0</v>
      </c>
      <c r="S49" s="69">
        <f t="shared" si="6"/>
        <v>0</v>
      </c>
      <c r="T49" s="19">
        <f>H49-L49</f>
        <v>0</v>
      </c>
      <c r="U49" s="20">
        <f>I49-M49</f>
        <v>0</v>
      </c>
      <c r="V49" s="20">
        <f>J49-N49</f>
        <v>0</v>
      </c>
      <c r="W49" s="69">
        <f t="shared" si="7"/>
        <v>0</v>
      </c>
      <c r="X49" s="19">
        <f t="shared" si="15"/>
        <v>0</v>
      </c>
      <c r="Y49" s="20">
        <f t="shared" si="16"/>
        <v>0</v>
      </c>
      <c r="Z49" s="20">
        <f t="shared" si="10"/>
        <v>0</v>
      </c>
      <c r="AA49" s="70">
        <f t="shared" si="11"/>
        <v>0</v>
      </c>
      <c r="AB49" s="69">
        <f t="shared" si="12"/>
        <v>0</v>
      </c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  <c r="EN49" s="63"/>
      <c r="EO49" s="63"/>
      <c r="EP49" s="63"/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  <c r="FF49" s="63"/>
      <c r="FG49" s="63"/>
      <c r="FH49" s="63"/>
      <c r="FI49" s="63"/>
      <c r="FJ49" s="63"/>
      <c r="FK49" s="63"/>
      <c r="FL49" s="63"/>
      <c r="FM49" s="63"/>
      <c r="FN49" s="63"/>
      <c r="FO49" s="63"/>
      <c r="FP49" s="63"/>
      <c r="FQ49" s="63"/>
      <c r="FR49" s="63"/>
      <c r="FS49" s="63"/>
      <c r="FT49" s="63"/>
      <c r="FU49" s="63"/>
      <c r="FV49" s="63"/>
      <c r="FW49" s="63"/>
      <c r="FX49" s="63"/>
      <c r="FY49" s="63"/>
      <c r="FZ49" s="63"/>
      <c r="GA49" s="63"/>
      <c r="GB49" s="63"/>
      <c r="GC49" s="63"/>
      <c r="GD49" s="63"/>
      <c r="GE49" s="63"/>
      <c r="GF49" s="63"/>
      <c r="GG49" s="63"/>
      <c r="GH49" s="63"/>
      <c r="GI49" s="63"/>
      <c r="GJ49" s="63"/>
      <c r="GK49" s="63"/>
      <c r="GL49" s="63"/>
      <c r="GM49" s="63"/>
      <c r="GN49" s="63"/>
      <c r="GO49" s="63"/>
      <c r="GP49" s="63"/>
      <c r="GQ49" s="63"/>
      <c r="GR49" s="63"/>
      <c r="GS49" s="63"/>
      <c r="GT49" s="63"/>
      <c r="GU49" s="63"/>
      <c r="GV49" s="63"/>
      <c r="GW49" s="63"/>
      <c r="GX49" s="63"/>
      <c r="GY49" s="63"/>
      <c r="GZ49" s="63"/>
      <c r="HA49" s="63"/>
      <c r="HB49" s="63"/>
      <c r="HC49" s="63"/>
      <c r="HD49" s="63"/>
      <c r="HE49" s="63"/>
      <c r="HF49" s="63"/>
      <c r="HG49" s="63"/>
      <c r="HH49" s="63"/>
      <c r="HI49" s="63"/>
      <c r="HJ49" s="63"/>
      <c r="HK49" s="63"/>
      <c r="HL49" s="63"/>
      <c r="HM49" s="63"/>
      <c r="HN49" s="63"/>
      <c r="HO49" s="63"/>
      <c r="HP49" s="63"/>
      <c r="HQ49" s="63"/>
      <c r="HR49" s="63"/>
      <c r="HS49" s="63"/>
      <c r="HT49" s="63"/>
      <c r="HU49" s="63"/>
      <c r="HV49" s="63"/>
      <c r="HW49" s="63"/>
      <c r="HX49" s="63"/>
      <c r="HY49" s="63"/>
    </row>
    <row r="50" spans="1:233" s="64" customFormat="1" ht="22.5">
      <c r="A50" s="134" t="s">
        <v>189</v>
      </c>
      <c r="B50" s="138">
        <v>68220011</v>
      </c>
      <c r="C50" s="134" t="s">
        <v>63</v>
      </c>
      <c r="D50" s="136" t="s">
        <v>178</v>
      </c>
      <c r="E50" s="139" t="s">
        <v>92</v>
      </c>
      <c r="F50" s="137">
        <v>42353</v>
      </c>
      <c r="G50" s="146"/>
      <c r="H50" s="85">
        <v>0</v>
      </c>
      <c r="I50" s="83">
        <f t="shared" si="14"/>
        <v>0</v>
      </c>
      <c r="J50" s="83">
        <f t="shared" si="3"/>
        <v>0</v>
      </c>
      <c r="K50" s="95">
        <f t="shared" si="4"/>
        <v>0</v>
      </c>
      <c r="L50" s="82">
        <v>0</v>
      </c>
      <c r="M50" s="83">
        <v>0</v>
      </c>
      <c r="N50" s="83">
        <v>0</v>
      </c>
      <c r="O50" s="84">
        <f t="shared" si="5"/>
        <v>0</v>
      </c>
      <c r="P50" s="82">
        <v>263000</v>
      </c>
      <c r="Q50" s="82">
        <v>0</v>
      </c>
      <c r="R50" s="82">
        <v>0</v>
      </c>
      <c r="S50" s="69">
        <f t="shared" si="6"/>
        <v>263000</v>
      </c>
      <c r="T50" s="19">
        <f>H50-L50</f>
        <v>0</v>
      </c>
      <c r="U50" s="20">
        <f>I50-M50</f>
        <v>0</v>
      </c>
      <c r="V50" s="20">
        <f>J50-N50</f>
        <v>0</v>
      </c>
      <c r="W50" s="69">
        <f t="shared" si="7"/>
        <v>0</v>
      </c>
      <c r="X50" s="19">
        <f t="shared" si="15"/>
        <v>-263000</v>
      </c>
      <c r="Y50" s="20">
        <f t="shared" si="16"/>
        <v>0</v>
      </c>
      <c r="Z50" s="20">
        <f t="shared" si="10"/>
        <v>0</v>
      </c>
      <c r="AA50" s="70">
        <f t="shared" si="11"/>
        <v>-263000</v>
      </c>
      <c r="AB50" s="69">
        <f t="shared" si="12"/>
        <v>0</v>
      </c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63"/>
      <c r="DX50" s="63"/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63"/>
      <c r="EJ50" s="63"/>
      <c r="EK50" s="63"/>
      <c r="EL50" s="63"/>
      <c r="EM50" s="63"/>
      <c r="EN50" s="63"/>
      <c r="EO50" s="63"/>
      <c r="EP50" s="63"/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  <c r="FF50" s="63"/>
      <c r="FG50" s="63"/>
      <c r="FH50" s="63"/>
      <c r="FI50" s="63"/>
      <c r="FJ50" s="63"/>
      <c r="FK50" s="63"/>
      <c r="FL50" s="63"/>
      <c r="FM50" s="63"/>
      <c r="FN50" s="63"/>
      <c r="FO50" s="63"/>
      <c r="FP50" s="63"/>
      <c r="FQ50" s="63"/>
      <c r="FR50" s="63"/>
      <c r="FS50" s="63"/>
      <c r="FT50" s="63"/>
      <c r="FU50" s="63"/>
      <c r="FV50" s="63"/>
      <c r="FW50" s="63"/>
      <c r="FX50" s="63"/>
      <c r="FY50" s="63"/>
      <c r="FZ50" s="63"/>
      <c r="GA50" s="63"/>
      <c r="GB50" s="63"/>
      <c r="GC50" s="63"/>
      <c r="GD50" s="63"/>
      <c r="GE50" s="63"/>
      <c r="GF50" s="63"/>
      <c r="GG50" s="63"/>
      <c r="GH50" s="63"/>
      <c r="GI50" s="63"/>
      <c r="GJ50" s="63"/>
      <c r="GK50" s="63"/>
      <c r="GL50" s="63"/>
      <c r="GM50" s="63"/>
      <c r="GN50" s="63"/>
      <c r="GO50" s="63"/>
      <c r="GP50" s="63"/>
      <c r="GQ50" s="63"/>
      <c r="GR50" s="63"/>
      <c r="GS50" s="63"/>
      <c r="GT50" s="63"/>
      <c r="GU50" s="63"/>
      <c r="GV50" s="63"/>
      <c r="GW50" s="63"/>
      <c r="GX50" s="63"/>
      <c r="GY50" s="63"/>
      <c r="GZ50" s="63"/>
      <c r="HA50" s="63"/>
      <c r="HB50" s="63"/>
      <c r="HC50" s="63"/>
      <c r="HD50" s="63"/>
      <c r="HE50" s="63"/>
      <c r="HF50" s="63"/>
      <c r="HG50" s="63"/>
      <c r="HH50" s="63"/>
      <c r="HI50" s="63"/>
      <c r="HJ50" s="63"/>
      <c r="HK50" s="63"/>
      <c r="HL50" s="63"/>
      <c r="HM50" s="63"/>
      <c r="HN50" s="63"/>
      <c r="HO50" s="63"/>
      <c r="HP50" s="63"/>
      <c r="HQ50" s="63"/>
      <c r="HR50" s="63"/>
      <c r="HS50" s="63"/>
      <c r="HT50" s="63"/>
      <c r="HU50" s="63"/>
      <c r="HV50" s="63"/>
      <c r="HW50" s="63"/>
      <c r="HX50" s="63"/>
      <c r="HY50" s="63"/>
    </row>
    <row r="51" spans="1:233" s="64" customFormat="1">
      <c r="A51" s="144" t="s">
        <v>197</v>
      </c>
      <c r="B51" s="138"/>
      <c r="C51" s="144" t="s">
        <v>62</v>
      </c>
      <c r="D51" s="142" t="s">
        <v>199</v>
      </c>
      <c r="E51" s="145"/>
      <c r="F51" s="147"/>
      <c r="G51" s="146"/>
      <c r="H51" s="85">
        <f t="shared" si="13"/>
        <v>0</v>
      </c>
      <c r="I51" s="83">
        <f t="shared" si="14"/>
        <v>0</v>
      </c>
      <c r="J51" s="83">
        <f t="shared" si="3"/>
        <v>0</v>
      </c>
      <c r="K51" s="95">
        <f t="shared" si="4"/>
        <v>0</v>
      </c>
      <c r="L51" s="82">
        <v>0</v>
      </c>
      <c r="M51" s="83">
        <v>0</v>
      </c>
      <c r="N51" s="83">
        <v>0</v>
      </c>
      <c r="O51" s="84">
        <f t="shared" si="5"/>
        <v>0</v>
      </c>
      <c r="P51" s="82">
        <v>0</v>
      </c>
      <c r="Q51" s="82">
        <v>0</v>
      </c>
      <c r="R51" s="82">
        <v>0</v>
      </c>
      <c r="S51" s="69">
        <f t="shared" si="6"/>
        <v>0</v>
      </c>
      <c r="T51" s="19">
        <f>H51-L51</f>
        <v>0</v>
      </c>
      <c r="U51" s="20">
        <f>I51-M51</f>
        <v>0</v>
      </c>
      <c r="V51" s="20">
        <f>J51-N51</f>
        <v>0</v>
      </c>
      <c r="W51" s="69">
        <f t="shared" si="7"/>
        <v>0</v>
      </c>
      <c r="X51" s="19">
        <f t="shared" si="15"/>
        <v>0</v>
      </c>
      <c r="Y51" s="20">
        <f t="shared" si="16"/>
        <v>0</v>
      </c>
      <c r="Z51" s="20">
        <f t="shared" si="10"/>
        <v>0</v>
      </c>
      <c r="AA51" s="70">
        <f t="shared" si="11"/>
        <v>0</v>
      </c>
      <c r="AB51" s="69">
        <f t="shared" si="12"/>
        <v>0</v>
      </c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  <c r="EJ51" s="63"/>
      <c r="EK51" s="63"/>
      <c r="EL51" s="63"/>
      <c r="EM51" s="63"/>
      <c r="EN51" s="63"/>
      <c r="EO51" s="63"/>
      <c r="EP51" s="63"/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  <c r="FF51" s="63"/>
      <c r="FG51" s="63"/>
      <c r="FH51" s="63"/>
      <c r="FI51" s="63"/>
      <c r="FJ51" s="63"/>
      <c r="FK51" s="63"/>
      <c r="FL51" s="63"/>
      <c r="FM51" s="63"/>
      <c r="FN51" s="63"/>
      <c r="FO51" s="63"/>
      <c r="FP51" s="63"/>
      <c r="FQ51" s="63"/>
      <c r="FR51" s="63"/>
      <c r="FS51" s="63"/>
      <c r="FT51" s="63"/>
      <c r="FU51" s="63"/>
      <c r="FV51" s="63"/>
      <c r="FW51" s="63"/>
      <c r="FX51" s="63"/>
      <c r="FY51" s="63"/>
      <c r="FZ51" s="63"/>
      <c r="GA51" s="63"/>
      <c r="GB51" s="63"/>
      <c r="GC51" s="63"/>
      <c r="GD51" s="63"/>
      <c r="GE51" s="63"/>
      <c r="GF51" s="63"/>
      <c r="GG51" s="63"/>
      <c r="GH51" s="63"/>
      <c r="GI51" s="63"/>
      <c r="GJ51" s="63"/>
      <c r="GK51" s="63"/>
      <c r="GL51" s="63"/>
      <c r="GM51" s="63"/>
      <c r="GN51" s="63"/>
      <c r="GO51" s="63"/>
      <c r="GP51" s="63"/>
      <c r="GQ51" s="63"/>
      <c r="GR51" s="63"/>
      <c r="GS51" s="63"/>
      <c r="GT51" s="63"/>
      <c r="GU51" s="63"/>
      <c r="GV51" s="63"/>
      <c r="GW51" s="63"/>
      <c r="GX51" s="63"/>
      <c r="GY51" s="63"/>
      <c r="GZ51" s="63"/>
      <c r="HA51" s="63"/>
      <c r="HB51" s="63"/>
      <c r="HC51" s="63"/>
      <c r="HD51" s="63"/>
      <c r="HE51" s="63"/>
      <c r="HF51" s="63"/>
      <c r="HG51" s="63"/>
      <c r="HH51" s="63"/>
      <c r="HI51" s="63"/>
      <c r="HJ51" s="63"/>
      <c r="HK51" s="63"/>
      <c r="HL51" s="63"/>
      <c r="HM51" s="63"/>
      <c r="HN51" s="63"/>
      <c r="HO51" s="63"/>
      <c r="HP51" s="63"/>
      <c r="HQ51" s="63"/>
      <c r="HR51" s="63"/>
      <c r="HS51" s="63"/>
      <c r="HT51" s="63"/>
      <c r="HU51" s="63"/>
      <c r="HV51" s="63"/>
      <c r="HW51" s="63"/>
      <c r="HX51" s="63"/>
      <c r="HY51" s="63"/>
    </row>
    <row r="52" spans="1:233" s="64" customFormat="1" ht="22.5">
      <c r="A52" s="144" t="s">
        <v>198</v>
      </c>
      <c r="B52" s="138">
        <v>63410001</v>
      </c>
      <c r="C52" s="144" t="s">
        <v>62</v>
      </c>
      <c r="D52" s="142" t="s">
        <v>200</v>
      </c>
      <c r="E52" s="148"/>
      <c r="F52" s="147"/>
      <c r="G52" s="146"/>
      <c r="H52" s="85">
        <f t="shared" si="13"/>
        <v>0</v>
      </c>
      <c r="I52" s="83">
        <f t="shared" si="14"/>
        <v>0</v>
      </c>
      <c r="J52" s="83">
        <f t="shared" si="3"/>
        <v>0</v>
      </c>
      <c r="K52" s="95">
        <f t="shared" si="4"/>
        <v>0</v>
      </c>
      <c r="L52" s="82">
        <v>0</v>
      </c>
      <c r="M52" s="83">
        <v>0</v>
      </c>
      <c r="N52" s="83">
        <v>0</v>
      </c>
      <c r="O52" s="84">
        <f t="shared" si="5"/>
        <v>0</v>
      </c>
      <c r="P52" s="19">
        <v>0</v>
      </c>
      <c r="Q52" s="20">
        <v>0</v>
      </c>
      <c r="R52" s="20">
        <v>0</v>
      </c>
      <c r="S52" s="69">
        <f t="shared" si="6"/>
        <v>0</v>
      </c>
      <c r="T52" s="19">
        <f>H52-L52</f>
        <v>0</v>
      </c>
      <c r="U52" s="20">
        <f>I52-M52</f>
        <v>0</v>
      </c>
      <c r="V52" s="20">
        <f>J52-N52</f>
        <v>0</v>
      </c>
      <c r="W52" s="69">
        <f t="shared" si="7"/>
        <v>0</v>
      </c>
      <c r="X52" s="19">
        <f t="shared" si="15"/>
        <v>0</v>
      </c>
      <c r="Y52" s="20">
        <f t="shared" si="16"/>
        <v>0</v>
      </c>
      <c r="Z52" s="20">
        <f t="shared" si="10"/>
        <v>0</v>
      </c>
      <c r="AA52" s="70">
        <f t="shared" si="11"/>
        <v>0</v>
      </c>
      <c r="AB52" s="69">
        <f t="shared" si="12"/>
        <v>0</v>
      </c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  <c r="DZ52" s="63"/>
      <c r="EA52" s="63"/>
      <c r="EB52" s="63"/>
      <c r="EC52" s="63"/>
      <c r="ED52" s="63"/>
      <c r="EE52" s="63"/>
      <c r="EF52" s="63"/>
      <c r="EG52" s="63"/>
      <c r="EH52" s="63"/>
      <c r="EI52" s="63"/>
      <c r="EJ52" s="63"/>
      <c r="EK52" s="63"/>
      <c r="EL52" s="63"/>
      <c r="EM52" s="63"/>
      <c r="EN52" s="63"/>
      <c r="EO52" s="63"/>
      <c r="EP52" s="63"/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  <c r="FF52" s="63"/>
      <c r="FG52" s="63"/>
      <c r="FH52" s="63"/>
      <c r="FI52" s="63"/>
      <c r="FJ52" s="63"/>
      <c r="FK52" s="63"/>
      <c r="FL52" s="63"/>
      <c r="FM52" s="63"/>
      <c r="FN52" s="63"/>
      <c r="FO52" s="63"/>
      <c r="FP52" s="63"/>
      <c r="FQ52" s="63"/>
      <c r="FR52" s="63"/>
      <c r="FS52" s="63"/>
      <c r="FT52" s="63"/>
      <c r="FU52" s="63"/>
      <c r="FV52" s="63"/>
      <c r="FW52" s="63"/>
      <c r="FX52" s="63"/>
      <c r="FY52" s="63"/>
      <c r="FZ52" s="63"/>
      <c r="GA52" s="63"/>
      <c r="GB52" s="63"/>
      <c r="GC52" s="63"/>
      <c r="GD52" s="63"/>
      <c r="GE52" s="63"/>
      <c r="GF52" s="63"/>
      <c r="GG52" s="63"/>
      <c r="GH52" s="63"/>
      <c r="GI52" s="63"/>
      <c r="GJ52" s="63"/>
      <c r="GK52" s="63"/>
      <c r="GL52" s="63"/>
      <c r="GM52" s="63"/>
      <c r="GN52" s="63"/>
      <c r="GO52" s="63"/>
      <c r="GP52" s="63"/>
      <c r="GQ52" s="63"/>
      <c r="GR52" s="63"/>
      <c r="GS52" s="63"/>
      <c r="GT52" s="63"/>
      <c r="GU52" s="63"/>
      <c r="GV52" s="63"/>
      <c r="GW52" s="63"/>
      <c r="GX52" s="63"/>
      <c r="GY52" s="63"/>
      <c r="GZ52" s="63"/>
      <c r="HA52" s="63"/>
      <c r="HB52" s="63"/>
      <c r="HC52" s="63"/>
      <c r="HD52" s="63"/>
      <c r="HE52" s="63"/>
      <c r="HF52" s="63"/>
      <c r="HG52" s="63"/>
      <c r="HH52" s="63"/>
      <c r="HI52" s="63"/>
      <c r="HJ52" s="63"/>
      <c r="HK52" s="63"/>
      <c r="HL52" s="63"/>
      <c r="HM52" s="63"/>
      <c r="HN52" s="63"/>
      <c r="HO52" s="63"/>
      <c r="HP52" s="63"/>
      <c r="HQ52" s="63"/>
      <c r="HR52" s="63"/>
      <c r="HS52" s="63"/>
      <c r="HT52" s="63"/>
      <c r="HU52" s="63"/>
      <c r="HV52" s="63"/>
      <c r="HW52" s="63"/>
      <c r="HX52" s="63"/>
      <c r="HY52" s="63"/>
    </row>
    <row r="53" spans="1:233" s="64" customFormat="1">
      <c r="A53" s="75"/>
      <c r="B53" s="76"/>
      <c r="C53" s="77"/>
      <c r="D53" s="77"/>
      <c r="E53" s="77"/>
      <c r="F53" s="94"/>
      <c r="G53" s="75"/>
      <c r="H53" s="82">
        <f t="shared" si="13"/>
        <v>0</v>
      </c>
      <c r="I53" s="83">
        <f t="shared" si="14"/>
        <v>0</v>
      </c>
      <c r="J53" s="83">
        <f t="shared" si="3"/>
        <v>0</v>
      </c>
      <c r="K53" s="95">
        <f t="shared" si="4"/>
        <v>0</v>
      </c>
      <c r="L53" s="82">
        <v>0</v>
      </c>
      <c r="M53" s="83">
        <v>0</v>
      </c>
      <c r="N53" s="83">
        <v>0</v>
      </c>
      <c r="O53" s="84">
        <f t="shared" si="5"/>
        <v>0</v>
      </c>
      <c r="P53" s="19">
        <v>0</v>
      </c>
      <c r="Q53" s="20">
        <v>0</v>
      </c>
      <c r="R53" s="20">
        <v>0</v>
      </c>
      <c r="S53" s="69">
        <f t="shared" si="6"/>
        <v>0</v>
      </c>
      <c r="T53" s="19">
        <f>H53-L53</f>
        <v>0</v>
      </c>
      <c r="U53" s="20">
        <f>I53-M53</f>
        <v>0</v>
      </c>
      <c r="V53" s="20">
        <f>J53-N53</f>
        <v>0</v>
      </c>
      <c r="W53" s="69">
        <f t="shared" si="7"/>
        <v>0</v>
      </c>
      <c r="X53" s="19">
        <f t="shared" si="15"/>
        <v>0</v>
      </c>
      <c r="Y53" s="20">
        <f t="shared" si="16"/>
        <v>0</v>
      </c>
      <c r="Z53" s="20">
        <f t="shared" si="10"/>
        <v>0</v>
      </c>
      <c r="AA53" s="70">
        <f t="shared" si="11"/>
        <v>0</v>
      </c>
      <c r="AB53" s="69">
        <f t="shared" si="12"/>
        <v>0</v>
      </c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  <c r="FF53" s="63"/>
      <c r="FG53" s="63"/>
      <c r="FH53" s="63"/>
      <c r="FI53" s="63"/>
      <c r="FJ53" s="63"/>
      <c r="FK53" s="63"/>
      <c r="FL53" s="63"/>
      <c r="FM53" s="63"/>
      <c r="FN53" s="63"/>
      <c r="FO53" s="63"/>
      <c r="FP53" s="63"/>
      <c r="FQ53" s="63"/>
      <c r="FR53" s="63"/>
      <c r="FS53" s="63"/>
      <c r="FT53" s="63"/>
      <c r="FU53" s="63"/>
      <c r="FV53" s="63"/>
      <c r="FW53" s="63"/>
      <c r="FX53" s="63"/>
      <c r="FY53" s="63"/>
      <c r="FZ53" s="63"/>
      <c r="GA53" s="63"/>
      <c r="GB53" s="63"/>
      <c r="GC53" s="63"/>
      <c r="GD53" s="63"/>
      <c r="GE53" s="63"/>
      <c r="GF53" s="63"/>
      <c r="GG53" s="63"/>
      <c r="GH53" s="63"/>
      <c r="GI53" s="63"/>
      <c r="GJ53" s="63"/>
      <c r="GK53" s="63"/>
      <c r="GL53" s="63"/>
      <c r="GM53" s="63"/>
      <c r="GN53" s="63"/>
      <c r="GO53" s="63"/>
      <c r="GP53" s="63"/>
      <c r="GQ53" s="63"/>
      <c r="GR53" s="63"/>
      <c r="GS53" s="63"/>
      <c r="GT53" s="63"/>
      <c r="GU53" s="63"/>
      <c r="GV53" s="63"/>
      <c r="GW53" s="63"/>
      <c r="GX53" s="63"/>
      <c r="GY53" s="63"/>
      <c r="GZ53" s="63"/>
      <c r="HA53" s="63"/>
      <c r="HB53" s="63"/>
      <c r="HC53" s="63"/>
      <c r="HD53" s="63"/>
      <c r="HE53" s="63"/>
      <c r="HF53" s="63"/>
      <c r="HG53" s="63"/>
      <c r="HH53" s="63"/>
      <c r="HI53" s="63"/>
      <c r="HJ53" s="63"/>
      <c r="HK53" s="63"/>
      <c r="HL53" s="63"/>
      <c r="HM53" s="63"/>
      <c r="HN53" s="63"/>
      <c r="HO53" s="63"/>
      <c r="HP53" s="63"/>
      <c r="HQ53" s="63"/>
      <c r="HR53" s="63"/>
      <c r="HS53" s="63"/>
      <c r="HT53" s="63"/>
      <c r="HU53" s="63"/>
      <c r="HV53" s="63"/>
      <c r="HW53" s="63"/>
      <c r="HX53" s="63"/>
      <c r="HY53" s="63"/>
    </row>
    <row r="54" spans="1:233" s="64" customFormat="1">
      <c r="A54" s="75"/>
      <c r="B54" s="76"/>
      <c r="C54" s="77"/>
      <c r="D54" s="77"/>
      <c r="E54" s="77"/>
      <c r="F54" s="94"/>
      <c r="G54" s="75"/>
      <c r="H54" s="82">
        <f t="shared" ref="H54:H80" si="17">ROUND(L54*ign/igo,afrind)</f>
        <v>0</v>
      </c>
      <c r="I54" s="83">
        <f t="shared" si="14"/>
        <v>0</v>
      </c>
      <c r="J54" s="83">
        <f t="shared" si="3"/>
        <v>0</v>
      </c>
      <c r="K54" s="95">
        <f t="shared" si="4"/>
        <v>0</v>
      </c>
      <c r="L54" s="82">
        <v>0</v>
      </c>
      <c r="M54" s="83">
        <v>0</v>
      </c>
      <c r="N54" s="83">
        <v>0</v>
      </c>
      <c r="O54" s="84">
        <f t="shared" si="5"/>
        <v>0</v>
      </c>
      <c r="P54" s="19">
        <v>0</v>
      </c>
      <c r="Q54" s="20">
        <v>0</v>
      </c>
      <c r="R54" s="20">
        <v>0</v>
      </c>
      <c r="S54" s="69">
        <f t="shared" si="6"/>
        <v>0</v>
      </c>
      <c r="T54" s="19">
        <f>H54-L54</f>
        <v>0</v>
      </c>
      <c r="U54" s="20">
        <f>I54-M54</f>
        <v>0</v>
      </c>
      <c r="V54" s="20">
        <f>J54-N54</f>
        <v>0</v>
      </c>
      <c r="W54" s="69">
        <f t="shared" si="7"/>
        <v>0</v>
      </c>
      <c r="X54" s="19">
        <f t="shared" si="15"/>
        <v>0</v>
      </c>
      <c r="Y54" s="20">
        <f t="shared" si="16"/>
        <v>0</v>
      </c>
      <c r="Z54" s="20">
        <f t="shared" si="10"/>
        <v>0</v>
      </c>
      <c r="AA54" s="70">
        <f t="shared" si="11"/>
        <v>0</v>
      </c>
      <c r="AB54" s="69">
        <f t="shared" si="12"/>
        <v>0</v>
      </c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63"/>
      <c r="EJ54" s="63"/>
      <c r="EK54" s="63"/>
      <c r="EL54" s="63"/>
      <c r="EM54" s="63"/>
      <c r="EN54" s="63"/>
      <c r="EO54" s="63"/>
      <c r="EP54" s="63"/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  <c r="FF54" s="63"/>
      <c r="FG54" s="63"/>
      <c r="FH54" s="63"/>
      <c r="FI54" s="63"/>
      <c r="FJ54" s="63"/>
      <c r="FK54" s="63"/>
      <c r="FL54" s="63"/>
      <c r="FM54" s="63"/>
      <c r="FN54" s="63"/>
      <c r="FO54" s="63"/>
      <c r="FP54" s="63"/>
      <c r="FQ54" s="63"/>
      <c r="FR54" s="63"/>
      <c r="FS54" s="63"/>
      <c r="FT54" s="63"/>
      <c r="FU54" s="63"/>
      <c r="FV54" s="63"/>
      <c r="FW54" s="63"/>
      <c r="FX54" s="63"/>
      <c r="FY54" s="63"/>
      <c r="FZ54" s="63"/>
      <c r="GA54" s="63"/>
      <c r="GB54" s="63"/>
      <c r="GC54" s="63"/>
      <c r="GD54" s="63"/>
      <c r="GE54" s="63"/>
      <c r="GF54" s="63"/>
      <c r="GG54" s="63"/>
      <c r="GH54" s="63"/>
      <c r="GI54" s="63"/>
      <c r="GJ54" s="63"/>
      <c r="GK54" s="63"/>
      <c r="GL54" s="63"/>
      <c r="GM54" s="63"/>
      <c r="GN54" s="63"/>
      <c r="GO54" s="63"/>
      <c r="GP54" s="63"/>
      <c r="GQ54" s="63"/>
      <c r="GR54" s="63"/>
      <c r="GS54" s="63"/>
      <c r="GT54" s="63"/>
      <c r="GU54" s="63"/>
      <c r="GV54" s="63"/>
      <c r="GW54" s="63"/>
      <c r="GX54" s="63"/>
      <c r="GY54" s="63"/>
      <c r="GZ54" s="63"/>
      <c r="HA54" s="63"/>
      <c r="HB54" s="63"/>
      <c r="HC54" s="63"/>
      <c r="HD54" s="63"/>
      <c r="HE54" s="63"/>
      <c r="HF54" s="63"/>
      <c r="HG54" s="63"/>
      <c r="HH54" s="63"/>
      <c r="HI54" s="63"/>
      <c r="HJ54" s="63"/>
      <c r="HK54" s="63"/>
      <c r="HL54" s="63"/>
      <c r="HM54" s="63"/>
      <c r="HN54" s="63"/>
      <c r="HO54" s="63"/>
      <c r="HP54" s="63"/>
      <c r="HQ54" s="63"/>
      <c r="HR54" s="63"/>
      <c r="HS54" s="63"/>
      <c r="HT54" s="63"/>
      <c r="HU54" s="63"/>
      <c r="HV54" s="63"/>
      <c r="HW54" s="63"/>
      <c r="HX54" s="63"/>
      <c r="HY54" s="63"/>
    </row>
    <row r="55" spans="1:233" s="64" customFormat="1" hidden="1">
      <c r="A55" s="75"/>
      <c r="B55" s="76"/>
      <c r="C55" s="77"/>
      <c r="D55" s="77"/>
      <c r="E55" s="77"/>
      <c r="F55" s="94"/>
      <c r="G55" s="75"/>
      <c r="H55" s="82">
        <f t="shared" si="17"/>
        <v>0</v>
      </c>
      <c r="I55" s="83">
        <f t="shared" si="14"/>
        <v>0</v>
      </c>
      <c r="J55" s="83">
        <f t="shared" si="3"/>
        <v>0</v>
      </c>
      <c r="K55" s="95">
        <f t="shared" si="4"/>
        <v>0</v>
      </c>
      <c r="L55" s="82">
        <v>0</v>
      </c>
      <c r="M55" s="83">
        <v>0</v>
      </c>
      <c r="N55" s="83">
        <v>0</v>
      </c>
      <c r="O55" s="84">
        <f t="shared" si="5"/>
        <v>0</v>
      </c>
      <c r="P55" s="19">
        <v>0</v>
      </c>
      <c r="Q55" s="20">
        <v>0</v>
      </c>
      <c r="R55" s="20">
        <v>0</v>
      </c>
      <c r="S55" s="69">
        <f t="shared" si="6"/>
        <v>0</v>
      </c>
      <c r="T55" s="19">
        <f>H55-L55</f>
        <v>0</v>
      </c>
      <c r="U55" s="20">
        <f>I55-M55</f>
        <v>0</v>
      </c>
      <c r="V55" s="20">
        <f>J55-N55</f>
        <v>0</v>
      </c>
      <c r="W55" s="69">
        <f t="shared" si="7"/>
        <v>0</v>
      </c>
      <c r="X55" s="19">
        <f t="shared" si="15"/>
        <v>0</v>
      </c>
      <c r="Y55" s="20">
        <f t="shared" si="16"/>
        <v>0</v>
      </c>
      <c r="Z55" s="20">
        <f t="shared" si="10"/>
        <v>0</v>
      </c>
      <c r="AA55" s="70">
        <f t="shared" si="11"/>
        <v>0</v>
      </c>
      <c r="AB55" s="69">
        <f t="shared" si="12"/>
        <v>0</v>
      </c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3"/>
      <c r="EF55" s="63"/>
      <c r="EG55" s="63"/>
      <c r="EH55" s="63"/>
      <c r="EI55" s="63"/>
      <c r="EJ55" s="63"/>
      <c r="EK55" s="63"/>
      <c r="EL55" s="63"/>
      <c r="EM55" s="63"/>
      <c r="EN55" s="63"/>
      <c r="EO55" s="63"/>
      <c r="EP55" s="63"/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  <c r="FF55" s="63"/>
      <c r="FG55" s="63"/>
      <c r="FH55" s="63"/>
      <c r="FI55" s="63"/>
      <c r="FJ55" s="63"/>
      <c r="FK55" s="63"/>
      <c r="FL55" s="63"/>
      <c r="FM55" s="63"/>
      <c r="FN55" s="63"/>
      <c r="FO55" s="63"/>
      <c r="FP55" s="63"/>
      <c r="FQ55" s="63"/>
      <c r="FR55" s="63"/>
      <c r="FS55" s="63"/>
      <c r="FT55" s="63"/>
      <c r="FU55" s="63"/>
      <c r="FV55" s="63"/>
      <c r="FW55" s="63"/>
      <c r="FX55" s="63"/>
      <c r="FY55" s="63"/>
      <c r="FZ55" s="63"/>
      <c r="GA55" s="63"/>
      <c r="GB55" s="63"/>
      <c r="GC55" s="63"/>
      <c r="GD55" s="63"/>
      <c r="GE55" s="63"/>
      <c r="GF55" s="63"/>
      <c r="GG55" s="63"/>
      <c r="GH55" s="63"/>
      <c r="GI55" s="63"/>
      <c r="GJ55" s="63"/>
      <c r="GK55" s="63"/>
      <c r="GL55" s="63"/>
      <c r="GM55" s="63"/>
      <c r="GN55" s="63"/>
      <c r="GO55" s="63"/>
      <c r="GP55" s="63"/>
      <c r="GQ55" s="63"/>
      <c r="GR55" s="63"/>
      <c r="GS55" s="63"/>
      <c r="GT55" s="63"/>
      <c r="GU55" s="63"/>
      <c r="GV55" s="63"/>
      <c r="GW55" s="63"/>
      <c r="GX55" s="63"/>
      <c r="GY55" s="63"/>
      <c r="GZ55" s="63"/>
      <c r="HA55" s="63"/>
      <c r="HB55" s="63"/>
      <c r="HC55" s="63"/>
      <c r="HD55" s="63"/>
      <c r="HE55" s="63"/>
      <c r="HF55" s="63"/>
      <c r="HG55" s="63"/>
      <c r="HH55" s="63"/>
      <c r="HI55" s="63"/>
      <c r="HJ55" s="63"/>
      <c r="HK55" s="63"/>
      <c r="HL55" s="63"/>
      <c r="HM55" s="63"/>
      <c r="HN55" s="63"/>
      <c r="HO55" s="63"/>
      <c r="HP55" s="63"/>
      <c r="HQ55" s="63"/>
      <c r="HR55" s="63"/>
      <c r="HS55" s="63"/>
      <c r="HT55" s="63"/>
      <c r="HU55" s="63"/>
      <c r="HV55" s="63"/>
      <c r="HW55" s="63"/>
      <c r="HX55" s="63"/>
      <c r="HY55" s="63"/>
    </row>
    <row r="56" spans="1:233" s="64" customFormat="1" hidden="1">
      <c r="A56" s="75" t="s">
        <v>37</v>
      </c>
      <c r="B56" s="76"/>
      <c r="C56" s="77" t="s">
        <v>7</v>
      </c>
      <c r="D56" s="77" t="s">
        <v>7</v>
      </c>
      <c r="E56" s="77"/>
      <c r="F56" s="94" t="s">
        <v>7</v>
      </c>
      <c r="G56" s="75"/>
      <c r="H56" s="82">
        <f t="shared" si="17"/>
        <v>0</v>
      </c>
      <c r="I56" s="83">
        <f t="shared" si="14"/>
        <v>0</v>
      </c>
      <c r="J56" s="83">
        <f t="shared" si="3"/>
        <v>0</v>
      </c>
      <c r="K56" s="95">
        <f t="shared" si="4"/>
        <v>0</v>
      </c>
      <c r="L56" s="82">
        <v>0</v>
      </c>
      <c r="M56" s="83">
        <v>0</v>
      </c>
      <c r="N56" s="83">
        <v>0</v>
      </c>
      <c r="O56" s="84">
        <f t="shared" si="5"/>
        <v>0</v>
      </c>
      <c r="P56" s="19">
        <v>0</v>
      </c>
      <c r="Q56" s="20">
        <v>0</v>
      </c>
      <c r="R56" s="20">
        <v>0</v>
      </c>
      <c r="S56" s="69">
        <f t="shared" si="6"/>
        <v>0</v>
      </c>
      <c r="T56" s="19">
        <f>H56-L56</f>
        <v>0</v>
      </c>
      <c r="U56" s="20">
        <f>I56-M56</f>
        <v>0</v>
      </c>
      <c r="V56" s="20">
        <f>J56-N56</f>
        <v>0</v>
      </c>
      <c r="W56" s="69">
        <f t="shared" si="7"/>
        <v>0</v>
      </c>
      <c r="X56" s="19">
        <f t="shared" si="15"/>
        <v>0</v>
      </c>
      <c r="Y56" s="20">
        <f t="shared" si="16"/>
        <v>0</v>
      </c>
      <c r="Z56" s="20">
        <f t="shared" si="10"/>
        <v>0</v>
      </c>
      <c r="AA56" s="70">
        <f t="shared" si="11"/>
        <v>0</v>
      </c>
      <c r="AB56" s="69">
        <f t="shared" si="12"/>
        <v>0</v>
      </c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  <c r="DZ56" s="63"/>
      <c r="EA56" s="63"/>
      <c r="EB56" s="63"/>
      <c r="EC56" s="63"/>
      <c r="ED56" s="63"/>
      <c r="EE56" s="63"/>
      <c r="EF56" s="63"/>
      <c r="EG56" s="63"/>
      <c r="EH56" s="63"/>
      <c r="EI56" s="63"/>
      <c r="EJ56" s="63"/>
      <c r="EK56" s="63"/>
      <c r="EL56" s="63"/>
      <c r="EM56" s="63"/>
      <c r="EN56" s="63"/>
      <c r="EO56" s="63"/>
      <c r="EP56" s="63"/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  <c r="FF56" s="63"/>
      <c r="FG56" s="63"/>
      <c r="FH56" s="63"/>
      <c r="FI56" s="63"/>
      <c r="FJ56" s="63"/>
      <c r="FK56" s="63"/>
      <c r="FL56" s="63"/>
      <c r="FM56" s="63"/>
      <c r="FN56" s="63"/>
      <c r="FO56" s="63"/>
      <c r="FP56" s="63"/>
      <c r="FQ56" s="63"/>
      <c r="FR56" s="63"/>
      <c r="FS56" s="63"/>
      <c r="FT56" s="63"/>
      <c r="FU56" s="63"/>
      <c r="FV56" s="63"/>
      <c r="FW56" s="63"/>
      <c r="FX56" s="63"/>
      <c r="FY56" s="63"/>
      <c r="FZ56" s="63"/>
      <c r="GA56" s="63"/>
      <c r="GB56" s="63"/>
      <c r="GC56" s="63"/>
      <c r="GD56" s="63"/>
      <c r="GE56" s="63"/>
      <c r="GF56" s="63"/>
      <c r="GG56" s="63"/>
      <c r="GH56" s="63"/>
      <c r="GI56" s="63"/>
      <c r="GJ56" s="63"/>
      <c r="GK56" s="63"/>
      <c r="GL56" s="63"/>
      <c r="GM56" s="63"/>
      <c r="GN56" s="63"/>
      <c r="GO56" s="63"/>
      <c r="GP56" s="63"/>
      <c r="GQ56" s="63"/>
      <c r="GR56" s="63"/>
      <c r="GS56" s="63"/>
      <c r="GT56" s="63"/>
      <c r="GU56" s="63"/>
      <c r="GV56" s="63"/>
      <c r="GW56" s="63"/>
      <c r="GX56" s="63"/>
      <c r="GY56" s="63"/>
      <c r="GZ56" s="63"/>
      <c r="HA56" s="63"/>
      <c r="HB56" s="63"/>
      <c r="HC56" s="63"/>
      <c r="HD56" s="63"/>
      <c r="HE56" s="63"/>
      <c r="HF56" s="63"/>
      <c r="HG56" s="63"/>
      <c r="HH56" s="63"/>
      <c r="HI56" s="63"/>
      <c r="HJ56" s="63"/>
      <c r="HK56" s="63"/>
      <c r="HL56" s="63"/>
      <c r="HM56" s="63"/>
      <c r="HN56" s="63"/>
      <c r="HO56" s="63"/>
      <c r="HP56" s="63"/>
      <c r="HQ56" s="63"/>
      <c r="HR56" s="63"/>
      <c r="HS56" s="63"/>
      <c r="HT56" s="63"/>
      <c r="HU56" s="63"/>
      <c r="HV56" s="63"/>
      <c r="HW56" s="63"/>
      <c r="HX56" s="63"/>
      <c r="HY56" s="63"/>
    </row>
    <row r="57" spans="1:233" s="64" customFormat="1" hidden="1">
      <c r="A57" s="75" t="s">
        <v>37</v>
      </c>
      <c r="B57" s="76"/>
      <c r="C57" s="77" t="s">
        <v>7</v>
      </c>
      <c r="D57" s="77" t="s">
        <v>7</v>
      </c>
      <c r="E57" s="77"/>
      <c r="F57" s="94" t="s">
        <v>7</v>
      </c>
      <c r="G57" s="75"/>
      <c r="H57" s="82">
        <f t="shared" si="17"/>
        <v>0</v>
      </c>
      <c r="I57" s="83">
        <f t="shared" si="14"/>
        <v>0</v>
      </c>
      <c r="J57" s="83">
        <f t="shared" si="3"/>
        <v>0</v>
      </c>
      <c r="K57" s="95">
        <f t="shared" si="4"/>
        <v>0</v>
      </c>
      <c r="L57" s="82">
        <v>0</v>
      </c>
      <c r="M57" s="83">
        <v>0</v>
      </c>
      <c r="N57" s="83">
        <v>0</v>
      </c>
      <c r="O57" s="84">
        <f t="shared" si="5"/>
        <v>0</v>
      </c>
      <c r="P57" s="19">
        <v>0</v>
      </c>
      <c r="Q57" s="20">
        <v>0</v>
      </c>
      <c r="R57" s="20">
        <v>0</v>
      </c>
      <c r="S57" s="69">
        <f t="shared" si="6"/>
        <v>0</v>
      </c>
      <c r="T57" s="19">
        <f>H57-L57</f>
        <v>0</v>
      </c>
      <c r="U57" s="20">
        <f>I57-M57</f>
        <v>0</v>
      </c>
      <c r="V57" s="20">
        <f>J57-N57</f>
        <v>0</v>
      </c>
      <c r="W57" s="69">
        <f t="shared" si="7"/>
        <v>0</v>
      </c>
      <c r="X57" s="19">
        <f t="shared" si="15"/>
        <v>0</v>
      </c>
      <c r="Y57" s="20">
        <f t="shared" si="16"/>
        <v>0</v>
      </c>
      <c r="Z57" s="20">
        <f t="shared" si="10"/>
        <v>0</v>
      </c>
      <c r="AA57" s="70">
        <f t="shared" si="11"/>
        <v>0</v>
      </c>
      <c r="AB57" s="69">
        <f t="shared" si="12"/>
        <v>0</v>
      </c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  <c r="DZ57" s="63"/>
      <c r="EA57" s="63"/>
      <c r="EB57" s="63"/>
      <c r="EC57" s="63"/>
      <c r="ED57" s="63"/>
      <c r="EE57" s="63"/>
      <c r="EF57" s="63"/>
      <c r="EG57" s="63"/>
      <c r="EH57" s="63"/>
      <c r="EI57" s="63"/>
      <c r="EJ57" s="63"/>
      <c r="EK57" s="63"/>
      <c r="EL57" s="63"/>
      <c r="EM57" s="63"/>
      <c r="EN57" s="63"/>
      <c r="EO57" s="63"/>
      <c r="EP57" s="63"/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  <c r="FF57" s="63"/>
      <c r="FG57" s="63"/>
      <c r="FH57" s="63"/>
      <c r="FI57" s="63"/>
      <c r="FJ57" s="63"/>
      <c r="FK57" s="63"/>
      <c r="FL57" s="63"/>
      <c r="FM57" s="63"/>
      <c r="FN57" s="63"/>
      <c r="FO57" s="63"/>
      <c r="FP57" s="63"/>
      <c r="FQ57" s="63"/>
      <c r="FR57" s="63"/>
      <c r="FS57" s="63"/>
      <c r="FT57" s="63"/>
      <c r="FU57" s="63"/>
      <c r="FV57" s="63"/>
      <c r="FW57" s="63"/>
      <c r="FX57" s="63"/>
      <c r="FY57" s="63"/>
      <c r="FZ57" s="63"/>
      <c r="GA57" s="63"/>
      <c r="GB57" s="63"/>
      <c r="GC57" s="63"/>
      <c r="GD57" s="63"/>
      <c r="GE57" s="63"/>
      <c r="GF57" s="63"/>
      <c r="GG57" s="63"/>
      <c r="GH57" s="63"/>
      <c r="GI57" s="63"/>
      <c r="GJ57" s="63"/>
      <c r="GK57" s="63"/>
      <c r="GL57" s="63"/>
      <c r="GM57" s="63"/>
      <c r="GN57" s="63"/>
      <c r="GO57" s="63"/>
      <c r="GP57" s="63"/>
      <c r="GQ57" s="63"/>
      <c r="GR57" s="63"/>
      <c r="GS57" s="63"/>
      <c r="GT57" s="63"/>
      <c r="GU57" s="63"/>
      <c r="GV57" s="63"/>
      <c r="GW57" s="63"/>
      <c r="GX57" s="63"/>
      <c r="GY57" s="63"/>
      <c r="GZ57" s="63"/>
      <c r="HA57" s="63"/>
      <c r="HB57" s="63"/>
      <c r="HC57" s="63"/>
      <c r="HD57" s="63"/>
      <c r="HE57" s="63"/>
      <c r="HF57" s="63"/>
      <c r="HG57" s="63"/>
      <c r="HH57" s="63"/>
      <c r="HI57" s="63"/>
      <c r="HJ57" s="63"/>
      <c r="HK57" s="63"/>
      <c r="HL57" s="63"/>
      <c r="HM57" s="63"/>
      <c r="HN57" s="63"/>
      <c r="HO57" s="63"/>
      <c r="HP57" s="63"/>
      <c r="HQ57" s="63"/>
      <c r="HR57" s="63"/>
      <c r="HS57" s="63"/>
      <c r="HT57" s="63"/>
      <c r="HU57" s="63"/>
      <c r="HV57" s="63"/>
      <c r="HW57" s="63"/>
      <c r="HX57" s="63"/>
      <c r="HY57" s="63"/>
    </row>
    <row r="58" spans="1:233" s="64" customFormat="1" hidden="1">
      <c r="A58" s="75" t="s">
        <v>37</v>
      </c>
      <c r="B58" s="76"/>
      <c r="C58" s="77" t="s">
        <v>7</v>
      </c>
      <c r="D58" s="77" t="s">
        <v>7</v>
      </c>
      <c r="E58" s="77"/>
      <c r="F58" s="94" t="s">
        <v>7</v>
      </c>
      <c r="G58" s="75"/>
      <c r="H58" s="82">
        <f t="shared" si="17"/>
        <v>0</v>
      </c>
      <c r="I58" s="83">
        <f t="shared" si="14"/>
        <v>0</v>
      </c>
      <c r="J58" s="83">
        <f t="shared" si="3"/>
        <v>0</v>
      </c>
      <c r="K58" s="95">
        <f t="shared" si="4"/>
        <v>0</v>
      </c>
      <c r="L58" s="82">
        <v>0</v>
      </c>
      <c r="M58" s="83">
        <v>0</v>
      </c>
      <c r="N58" s="83">
        <v>0</v>
      </c>
      <c r="O58" s="84">
        <f t="shared" si="5"/>
        <v>0</v>
      </c>
      <c r="P58" s="19">
        <v>0</v>
      </c>
      <c r="Q58" s="20">
        <v>0</v>
      </c>
      <c r="R58" s="20">
        <v>0</v>
      </c>
      <c r="S58" s="69">
        <f t="shared" si="6"/>
        <v>0</v>
      </c>
      <c r="T58" s="19">
        <f>H58-L58</f>
        <v>0</v>
      </c>
      <c r="U58" s="20">
        <f>I58-M58</f>
        <v>0</v>
      </c>
      <c r="V58" s="20">
        <f>J58-N58</f>
        <v>0</v>
      </c>
      <c r="W58" s="69">
        <f t="shared" si="7"/>
        <v>0</v>
      </c>
      <c r="X58" s="19">
        <f t="shared" si="15"/>
        <v>0</v>
      </c>
      <c r="Y58" s="20">
        <f t="shared" si="16"/>
        <v>0</v>
      </c>
      <c r="Z58" s="20">
        <f t="shared" si="10"/>
        <v>0</v>
      </c>
      <c r="AA58" s="70">
        <f t="shared" si="11"/>
        <v>0</v>
      </c>
      <c r="AB58" s="69">
        <f t="shared" si="12"/>
        <v>0</v>
      </c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  <c r="DZ58" s="63"/>
      <c r="EA58" s="63"/>
      <c r="EB58" s="63"/>
      <c r="EC58" s="63"/>
      <c r="ED58" s="63"/>
      <c r="EE58" s="63"/>
      <c r="EF58" s="63"/>
      <c r="EG58" s="63"/>
      <c r="EH58" s="63"/>
      <c r="EI58" s="63"/>
      <c r="EJ58" s="63"/>
      <c r="EK58" s="63"/>
      <c r="EL58" s="63"/>
      <c r="EM58" s="63"/>
      <c r="EN58" s="63"/>
      <c r="EO58" s="63"/>
      <c r="EP58" s="63"/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  <c r="FF58" s="63"/>
      <c r="FG58" s="63"/>
      <c r="FH58" s="63"/>
      <c r="FI58" s="63"/>
      <c r="FJ58" s="63"/>
      <c r="FK58" s="63"/>
      <c r="FL58" s="63"/>
      <c r="FM58" s="63"/>
      <c r="FN58" s="63"/>
      <c r="FO58" s="63"/>
      <c r="FP58" s="63"/>
      <c r="FQ58" s="63"/>
      <c r="FR58" s="63"/>
      <c r="FS58" s="63"/>
      <c r="FT58" s="63"/>
      <c r="FU58" s="63"/>
      <c r="FV58" s="63"/>
      <c r="FW58" s="63"/>
      <c r="FX58" s="63"/>
      <c r="FY58" s="63"/>
      <c r="FZ58" s="63"/>
      <c r="GA58" s="63"/>
      <c r="GB58" s="63"/>
      <c r="GC58" s="63"/>
      <c r="GD58" s="63"/>
      <c r="GE58" s="63"/>
      <c r="GF58" s="63"/>
      <c r="GG58" s="63"/>
      <c r="GH58" s="63"/>
      <c r="GI58" s="63"/>
      <c r="GJ58" s="63"/>
      <c r="GK58" s="63"/>
      <c r="GL58" s="63"/>
      <c r="GM58" s="63"/>
      <c r="GN58" s="63"/>
      <c r="GO58" s="63"/>
      <c r="GP58" s="63"/>
      <c r="GQ58" s="63"/>
      <c r="GR58" s="63"/>
      <c r="GS58" s="63"/>
      <c r="GT58" s="63"/>
      <c r="GU58" s="63"/>
      <c r="GV58" s="63"/>
      <c r="GW58" s="63"/>
      <c r="GX58" s="63"/>
      <c r="GY58" s="63"/>
      <c r="GZ58" s="63"/>
      <c r="HA58" s="63"/>
      <c r="HB58" s="63"/>
      <c r="HC58" s="63"/>
      <c r="HD58" s="63"/>
      <c r="HE58" s="63"/>
      <c r="HF58" s="63"/>
      <c r="HG58" s="63"/>
      <c r="HH58" s="63"/>
      <c r="HI58" s="63"/>
      <c r="HJ58" s="63"/>
      <c r="HK58" s="63"/>
      <c r="HL58" s="63"/>
      <c r="HM58" s="63"/>
      <c r="HN58" s="63"/>
      <c r="HO58" s="63"/>
      <c r="HP58" s="63"/>
      <c r="HQ58" s="63"/>
      <c r="HR58" s="63"/>
      <c r="HS58" s="63"/>
      <c r="HT58" s="63"/>
      <c r="HU58" s="63"/>
      <c r="HV58" s="63"/>
      <c r="HW58" s="63"/>
      <c r="HX58" s="63"/>
      <c r="HY58" s="63"/>
    </row>
    <row r="59" spans="1:233" s="64" customFormat="1" hidden="1">
      <c r="A59" s="75" t="s">
        <v>37</v>
      </c>
      <c r="B59" s="76"/>
      <c r="C59" s="77" t="s">
        <v>7</v>
      </c>
      <c r="D59" s="77" t="s">
        <v>7</v>
      </c>
      <c r="E59" s="77"/>
      <c r="F59" s="94" t="s">
        <v>7</v>
      </c>
      <c r="G59" s="75"/>
      <c r="H59" s="82">
        <f t="shared" ref="H59:H66" si="18">ROUND(L59*ign/igo,afrind)</f>
        <v>0</v>
      </c>
      <c r="I59" s="83">
        <f t="shared" si="14"/>
        <v>0</v>
      </c>
      <c r="J59" s="83">
        <f t="shared" si="3"/>
        <v>0</v>
      </c>
      <c r="K59" s="95">
        <f t="shared" si="4"/>
        <v>0</v>
      </c>
      <c r="L59" s="82">
        <v>0</v>
      </c>
      <c r="M59" s="83">
        <v>0</v>
      </c>
      <c r="N59" s="83">
        <v>0</v>
      </c>
      <c r="O59" s="84">
        <f t="shared" si="5"/>
        <v>0</v>
      </c>
      <c r="P59" s="19">
        <v>0</v>
      </c>
      <c r="Q59" s="20">
        <v>0</v>
      </c>
      <c r="R59" s="20">
        <v>0</v>
      </c>
      <c r="S59" s="69">
        <f t="shared" si="6"/>
        <v>0</v>
      </c>
      <c r="T59" s="19">
        <f>H59-L59</f>
        <v>0</v>
      </c>
      <c r="U59" s="20">
        <f>I59-M59</f>
        <v>0</v>
      </c>
      <c r="V59" s="20">
        <f>J59-N59</f>
        <v>0</v>
      </c>
      <c r="W59" s="69">
        <f t="shared" si="7"/>
        <v>0</v>
      </c>
      <c r="X59" s="19">
        <f t="shared" si="15"/>
        <v>0</v>
      </c>
      <c r="Y59" s="20">
        <f t="shared" si="16"/>
        <v>0</v>
      </c>
      <c r="Z59" s="20">
        <f t="shared" si="10"/>
        <v>0</v>
      </c>
      <c r="AA59" s="70">
        <f t="shared" si="11"/>
        <v>0</v>
      </c>
      <c r="AB59" s="69">
        <f t="shared" si="12"/>
        <v>0</v>
      </c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63"/>
      <c r="DL59" s="63"/>
      <c r="DM59" s="63"/>
      <c r="DN59" s="63"/>
      <c r="DO59" s="63"/>
      <c r="DP59" s="63"/>
      <c r="DQ59" s="63"/>
      <c r="DR59" s="63"/>
      <c r="DS59" s="63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  <c r="FF59" s="63"/>
      <c r="FG59" s="63"/>
      <c r="FH59" s="63"/>
      <c r="FI59" s="63"/>
      <c r="FJ59" s="63"/>
      <c r="FK59" s="63"/>
      <c r="FL59" s="63"/>
      <c r="FM59" s="63"/>
      <c r="FN59" s="63"/>
      <c r="FO59" s="63"/>
      <c r="FP59" s="63"/>
      <c r="FQ59" s="63"/>
      <c r="FR59" s="63"/>
      <c r="FS59" s="63"/>
      <c r="FT59" s="63"/>
      <c r="FU59" s="63"/>
      <c r="FV59" s="63"/>
      <c r="FW59" s="63"/>
      <c r="FX59" s="63"/>
      <c r="FY59" s="63"/>
      <c r="FZ59" s="63"/>
      <c r="GA59" s="63"/>
      <c r="GB59" s="63"/>
      <c r="GC59" s="63"/>
      <c r="GD59" s="63"/>
      <c r="GE59" s="63"/>
      <c r="GF59" s="63"/>
      <c r="GG59" s="63"/>
      <c r="GH59" s="63"/>
      <c r="GI59" s="63"/>
      <c r="GJ59" s="63"/>
      <c r="GK59" s="63"/>
      <c r="GL59" s="63"/>
      <c r="GM59" s="63"/>
      <c r="GN59" s="63"/>
      <c r="GO59" s="63"/>
      <c r="GP59" s="63"/>
      <c r="GQ59" s="63"/>
      <c r="GR59" s="63"/>
      <c r="GS59" s="63"/>
      <c r="GT59" s="63"/>
      <c r="GU59" s="63"/>
      <c r="GV59" s="63"/>
      <c r="GW59" s="63"/>
      <c r="GX59" s="63"/>
      <c r="GY59" s="63"/>
      <c r="GZ59" s="63"/>
      <c r="HA59" s="63"/>
      <c r="HB59" s="63"/>
      <c r="HC59" s="63"/>
      <c r="HD59" s="63"/>
      <c r="HE59" s="63"/>
      <c r="HF59" s="63"/>
      <c r="HG59" s="63"/>
      <c r="HH59" s="63"/>
      <c r="HI59" s="63"/>
      <c r="HJ59" s="63"/>
      <c r="HK59" s="63"/>
      <c r="HL59" s="63"/>
      <c r="HM59" s="63"/>
      <c r="HN59" s="63"/>
      <c r="HO59" s="63"/>
      <c r="HP59" s="63"/>
      <c r="HQ59" s="63"/>
      <c r="HR59" s="63"/>
      <c r="HS59" s="63"/>
      <c r="HT59" s="63"/>
      <c r="HU59" s="63"/>
      <c r="HV59" s="63"/>
      <c r="HW59" s="63"/>
      <c r="HX59" s="63"/>
      <c r="HY59" s="63"/>
    </row>
    <row r="60" spans="1:233" s="64" customFormat="1" hidden="1">
      <c r="A60" s="75" t="s">
        <v>37</v>
      </c>
      <c r="B60" s="76"/>
      <c r="C60" s="77" t="s">
        <v>7</v>
      </c>
      <c r="D60" s="77" t="s">
        <v>7</v>
      </c>
      <c r="E60" s="77"/>
      <c r="F60" s="94" t="s">
        <v>7</v>
      </c>
      <c r="G60" s="75"/>
      <c r="H60" s="82">
        <f t="shared" si="18"/>
        <v>0</v>
      </c>
      <c r="I60" s="83">
        <f t="shared" si="14"/>
        <v>0</v>
      </c>
      <c r="J60" s="83">
        <f t="shared" si="3"/>
        <v>0</v>
      </c>
      <c r="K60" s="95">
        <f t="shared" si="4"/>
        <v>0</v>
      </c>
      <c r="L60" s="82">
        <v>0</v>
      </c>
      <c r="M60" s="83">
        <v>0</v>
      </c>
      <c r="N60" s="83">
        <v>0</v>
      </c>
      <c r="O60" s="84">
        <f t="shared" si="5"/>
        <v>0</v>
      </c>
      <c r="P60" s="19">
        <v>0</v>
      </c>
      <c r="Q60" s="20">
        <v>0</v>
      </c>
      <c r="R60" s="20">
        <v>0</v>
      </c>
      <c r="S60" s="69">
        <f t="shared" si="6"/>
        <v>0</v>
      </c>
      <c r="T60" s="19">
        <f>H60-L60</f>
        <v>0</v>
      </c>
      <c r="U60" s="20">
        <f>I60-M60</f>
        <v>0</v>
      </c>
      <c r="V60" s="20">
        <f>J60-N60</f>
        <v>0</v>
      </c>
      <c r="W60" s="69">
        <f t="shared" si="7"/>
        <v>0</v>
      </c>
      <c r="X60" s="19">
        <f t="shared" si="15"/>
        <v>0</v>
      </c>
      <c r="Y60" s="20">
        <f t="shared" si="16"/>
        <v>0</v>
      </c>
      <c r="Z60" s="20">
        <f t="shared" si="10"/>
        <v>0</v>
      </c>
      <c r="AA60" s="70">
        <f t="shared" si="11"/>
        <v>0</v>
      </c>
      <c r="AB60" s="69">
        <f t="shared" si="12"/>
        <v>0</v>
      </c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3"/>
      <c r="DF60" s="63"/>
      <c r="DG60" s="63"/>
      <c r="DH60" s="63"/>
      <c r="DI60" s="63"/>
      <c r="DJ60" s="63"/>
      <c r="DK60" s="63"/>
      <c r="DL60" s="63"/>
      <c r="DM60" s="63"/>
      <c r="DN60" s="63"/>
      <c r="DO60" s="63"/>
      <c r="DP60" s="63"/>
      <c r="DQ60" s="63"/>
      <c r="DR60" s="63"/>
      <c r="DS60" s="63"/>
      <c r="DT60" s="63"/>
      <c r="DU60" s="63"/>
      <c r="DV60" s="63"/>
      <c r="DW60" s="63"/>
      <c r="DX60" s="63"/>
      <c r="DY60" s="63"/>
      <c r="DZ60" s="63"/>
      <c r="EA60" s="63"/>
      <c r="EB60" s="63"/>
      <c r="EC60" s="63"/>
      <c r="ED60" s="63"/>
      <c r="EE60" s="63"/>
      <c r="EF60" s="63"/>
      <c r="EG60" s="63"/>
      <c r="EH60" s="63"/>
      <c r="EI60" s="63"/>
      <c r="EJ60" s="63"/>
      <c r="EK60" s="63"/>
      <c r="EL60" s="63"/>
      <c r="EM60" s="63"/>
      <c r="EN60" s="63"/>
      <c r="EO60" s="63"/>
      <c r="EP60" s="63"/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  <c r="FF60" s="63"/>
      <c r="FG60" s="63"/>
      <c r="FH60" s="63"/>
      <c r="FI60" s="63"/>
      <c r="FJ60" s="63"/>
      <c r="FK60" s="63"/>
      <c r="FL60" s="63"/>
      <c r="FM60" s="63"/>
      <c r="FN60" s="63"/>
      <c r="FO60" s="63"/>
      <c r="FP60" s="63"/>
      <c r="FQ60" s="63"/>
      <c r="FR60" s="63"/>
      <c r="FS60" s="63"/>
      <c r="FT60" s="63"/>
      <c r="FU60" s="63"/>
      <c r="FV60" s="63"/>
      <c r="FW60" s="63"/>
      <c r="FX60" s="63"/>
      <c r="FY60" s="63"/>
      <c r="FZ60" s="63"/>
      <c r="GA60" s="63"/>
      <c r="GB60" s="63"/>
      <c r="GC60" s="63"/>
      <c r="GD60" s="63"/>
      <c r="GE60" s="63"/>
      <c r="GF60" s="63"/>
      <c r="GG60" s="63"/>
      <c r="GH60" s="63"/>
      <c r="GI60" s="63"/>
      <c r="GJ60" s="63"/>
      <c r="GK60" s="63"/>
      <c r="GL60" s="63"/>
      <c r="GM60" s="63"/>
      <c r="GN60" s="63"/>
      <c r="GO60" s="63"/>
      <c r="GP60" s="63"/>
      <c r="GQ60" s="63"/>
      <c r="GR60" s="63"/>
      <c r="GS60" s="63"/>
      <c r="GT60" s="63"/>
      <c r="GU60" s="63"/>
      <c r="GV60" s="63"/>
      <c r="GW60" s="63"/>
      <c r="GX60" s="63"/>
      <c r="GY60" s="63"/>
      <c r="GZ60" s="63"/>
      <c r="HA60" s="63"/>
      <c r="HB60" s="63"/>
      <c r="HC60" s="63"/>
      <c r="HD60" s="63"/>
      <c r="HE60" s="63"/>
      <c r="HF60" s="63"/>
      <c r="HG60" s="63"/>
      <c r="HH60" s="63"/>
      <c r="HI60" s="63"/>
      <c r="HJ60" s="63"/>
      <c r="HK60" s="63"/>
      <c r="HL60" s="63"/>
      <c r="HM60" s="63"/>
      <c r="HN60" s="63"/>
      <c r="HO60" s="63"/>
      <c r="HP60" s="63"/>
      <c r="HQ60" s="63"/>
      <c r="HR60" s="63"/>
      <c r="HS60" s="63"/>
      <c r="HT60" s="63"/>
      <c r="HU60" s="63"/>
      <c r="HV60" s="63"/>
      <c r="HW60" s="63"/>
      <c r="HX60" s="63"/>
      <c r="HY60" s="63"/>
    </row>
    <row r="61" spans="1:233" s="64" customFormat="1" hidden="1">
      <c r="A61" s="75" t="s">
        <v>37</v>
      </c>
      <c r="B61" s="76"/>
      <c r="C61" s="77" t="s">
        <v>7</v>
      </c>
      <c r="D61" s="77" t="s">
        <v>7</v>
      </c>
      <c r="E61" s="77"/>
      <c r="F61" s="94" t="s">
        <v>7</v>
      </c>
      <c r="G61" s="75"/>
      <c r="H61" s="82">
        <f t="shared" si="18"/>
        <v>0</v>
      </c>
      <c r="I61" s="83">
        <f t="shared" si="14"/>
        <v>0</v>
      </c>
      <c r="J61" s="83">
        <f t="shared" si="3"/>
        <v>0</v>
      </c>
      <c r="K61" s="95">
        <f t="shared" si="4"/>
        <v>0</v>
      </c>
      <c r="L61" s="82">
        <v>0</v>
      </c>
      <c r="M61" s="83">
        <v>0</v>
      </c>
      <c r="N61" s="83">
        <v>0</v>
      </c>
      <c r="O61" s="84">
        <f t="shared" si="5"/>
        <v>0</v>
      </c>
      <c r="P61" s="19">
        <v>0</v>
      </c>
      <c r="Q61" s="20">
        <v>0</v>
      </c>
      <c r="R61" s="20">
        <v>0</v>
      </c>
      <c r="S61" s="69">
        <f t="shared" si="6"/>
        <v>0</v>
      </c>
      <c r="T61" s="19">
        <f>H61-L61</f>
        <v>0</v>
      </c>
      <c r="U61" s="20">
        <f>I61-M61</f>
        <v>0</v>
      </c>
      <c r="V61" s="20">
        <f>J61-N61</f>
        <v>0</v>
      </c>
      <c r="W61" s="69">
        <f t="shared" si="7"/>
        <v>0</v>
      </c>
      <c r="X61" s="19">
        <f t="shared" si="15"/>
        <v>0</v>
      </c>
      <c r="Y61" s="20">
        <f t="shared" si="16"/>
        <v>0</v>
      </c>
      <c r="Z61" s="20">
        <f t="shared" si="10"/>
        <v>0</v>
      </c>
      <c r="AA61" s="70">
        <f t="shared" si="11"/>
        <v>0</v>
      </c>
      <c r="AB61" s="69">
        <f t="shared" si="12"/>
        <v>0</v>
      </c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  <c r="DZ61" s="63"/>
      <c r="EA61" s="63"/>
      <c r="EB61" s="63"/>
      <c r="EC61" s="63"/>
      <c r="ED61" s="63"/>
      <c r="EE61" s="63"/>
      <c r="EF61" s="63"/>
      <c r="EG61" s="63"/>
      <c r="EH61" s="63"/>
      <c r="EI61" s="63"/>
      <c r="EJ61" s="63"/>
      <c r="EK61" s="63"/>
      <c r="EL61" s="63"/>
      <c r="EM61" s="63"/>
      <c r="EN61" s="63"/>
      <c r="EO61" s="63"/>
      <c r="EP61" s="63"/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  <c r="FF61" s="63"/>
      <c r="FG61" s="63"/>
      <c r="FH61" s="63"/>
      <c r="FI61" s="63"/>
      <c r="FJ61" s="63"/>
      <c r="FK61" s="63"/>
      <c r="FL61" s="63"/>
      <c r="FM61" s="63"/>
      <c r="FN61" s="63"/>
      <c r="FO61" s="63"/>
      <c r="FP61" s="63"/>
      <c r="FQ61" s="63"/>
      <c r="FR61" s="63"/>
      <c r="FS61" s="63"/>
      <c r="FT61" s="63"/>
      <c r="FU61" s="63"/>
      <c r="FV61" s="63"/>
      <c r="FW61" s="63"/>
      <c r="FX61" s="63"/>
      <c r="FY61" s="63"/>
      <c r="FZ61" s="63"/>
      <c r="GA61" s="63"/>
      <c r="GB61" s="63"/>
      <c r="GC61" s="63"/>
      <c r="GD61" s="63"/>
      <c r="GE61" s="63"/>
      <c r="GF61" s="63"/>
      <c r="GG61" s="63"/>
      <c r="GH61" s="63"/>
      <c r="GI61" s="63"/>
      <c r="GJ61" s="63"/>
      <c r="GK61" s="63"/>
      <c r="GL61" s="63"/>
      <c r="GM61" s="63"/>
      <c r="GN61" s="63"/>
      <c r="GO61" s="63"/>
      <c r="GP61" s="63"/>
      <c r="GQ61" s="63"/>
      <c r="GR61" s="63"/>
      <c r="GS61" s="63"/>
      <c r="GT61" s="63"/>
      <c r="GU61" s="63"/>
      <c r="GV61" s="63"/>
      <c r="GW61" s="63"/>
      <c r="GX61" s="63"/>
      <c r="GY61" s="63"/>
      <c r="GZ61" s="63"/>
      <c r="HA61" s="63"/>
      <c r="HB61" s="63"/>
      <c r="HC61" s="63"/>
      <c r="HD61" s="63"/>
      <c r="HE61" s="63"/>
      <c r="HF61" s="63"/>
      <c r="HG61" s="63"/>
      <c r="HH61" s="63"/>
      <c r="HI61" s="63"/>
      <c r="HJ61" s="63"/>
      <c r="HK61" s="63"/>
      <c r="HL61" s="63"/>
      <c r="HM61" s="63"/>
      <c r="HN61" s="63"/>
      <c r="HO61" s="63"/>
      <c r="HP61" s="63"/>
      <c r="HQ61" s="63"/>
      <c r="HR61" s="63"/>
      <c r="HS61" s="63"/>
      <c r="HT61" s="63"/>
      <c r="HU61" s="63"/>
      <c r="HV61" s="63"/>
      <c r="HW61" s="63"/>
      <c r="HX61" s="63"/>
      <c r="HY61" s="63"/>
    </row>
    <row r="62" spans="1:233" s="64" customFormat="1" hidden="1">
      <c r="A62" s="75" t="s">
        <v>37</v>
      </c>
      <c r="B62" s="76"/>
      <c r="C62" s="77" t="s">
        <v>7</v>
      </c>
      <c r="D62" s="77" t="s">
        <v>7</v>
      </c>
      <c r="E62" s="77"/>
      <c r="F62" s="94" t="s">
        <v>7</v>
      </c>
      <c r="G62" s="75"/>
      <c r="H62" s="82">
        <f t="shared" si="18"/>
        <v>0</v>
      </c>
      <c r="I62" s="83">
        <f t="shared" si="14"/>
        <v>0</v>
      </c>
      <c r="J62" s="83">
        <f t="shared" si="3"/>
        <v>0</v>
      </c>
      <c r="K62" s="95">
        <f t="shared" si="4"/>
        <v>0</v>
      </c>
      <c r="L62" s="82">
        <v>0</v>
      </c>
      <c r="M62" s="83">
        <v>0</v>
      </c>
      <c r="N62" s="83">
        <v>0</v>
      </c>
      <c r="O62" s="84">
        <f t="shared" si="5"/>
        <v>0</v>
      </c>
      <c r="P62" s="19">
        <v>0</v>
      </c>
      <c r="Q62" s="20">
        <v>0</v>
      </c>
      <c r="R62" s="20">
        <v>0</v>
      </c>
      <c r="S62" s="69">
        <f t="shared" si="6"/>
        <v>0</v>
      </c>
      <c r="T62" s="19">
        <f>H62-L62</f>
        <v>0</v>
      </c>
      <c r="U62" s="20">
        <f>I62-M62</f>
        <v>0</v>
      </c>
      <c r="V62" s="20">
        <f>J62-N62</f>
        <v>0</v>
      </c>
      <c r="W62" s="69">
        <f t="shared" si="7"/>
        <v>0</v>
      </c>
      <c r="X62" s="19">
        <f t="shared" si="15"/>
        <v>0</v>
      </c>
      <c r="Y62" s="20">
        <f t="shared" si="16"/>
        <v>0</v>
      </c>
      <c r="Z62" s="20">
        <f t="shared" si="10"/>
        <v>0</v>
      </c>
      <c r="AA62" s="70">
        <f t="shared" si="11"/>
        <v>0</v>
      </c>
      <c r="AB62" s="69">
        <f t="shared" si="12"/>
        <v>0</v>
      </c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  <c r="DZ62" s="63"/>
      <c r="EA62" s="63"/>
      <c r="EB62" s="63"/>
      <c r="EC62" s="63"/>
      <c r="ED62" s="63"/>
      <c r="EE62" s="63"/>
      <c r="EF62" s="63"/>
      <c r="EG62" s="63"/>
      <c r="EH62" s="63"/>
      <c r="EI62" s="63"/>
      <c r="EJ62" s="63"/>
      <c r="EK62" s="63"/>
      <c r="EL62" s="63"/>
      <c r="EM62" s="63"/>
      <c r="EN62" s="63"/>
      <c r="EO62" s="63"/>
      <c r="EP62" s="63"/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  <c r="FF62" s="63"/>
      <c r="FG62" s="63"/>
      <c r="FH62" s="63"/>
      <c r="FI62" s="63"/>
      <c r="FJ62" s="63"/>
      <c r="FK62" s="63"/>
      <c r="FL62" s="63"/>
      <c r="FM62" s="63"/>
      <c r="FN62" s="63"/>
      <c r="FO62" s="63"/>
      <c r="FP62" s="63"/>
      <c r="FQ62" s="63"/>
      <c r="FR62" s="63"/>
      <c r="FS62" s="63"/>
      <c r="FT62" s="63"/>
      <c r="FU62" s="63"/>
      <c r="FV62" s="63"/>
      <c r="FW62" s="63"/>
      <c r="FX62" s="63"/>
      <c r="FY62" s="63"/>
      <c r="FZ62" s="63"/>
      <c r="GA62" s="63"/>
      <c r="GB62" s="63"/>
      <c r="GC62" s="63"/>
      <c r="GD62" s="63"/>
      <c r="GE62" s="63"/>
      <c r="GF62" s="63"/>
      <c r="GG62" s="63"/>
      <c r="GH62" s="63"/>
      <c r="GI62" s="63"/>
      <c r="GJ62" s="63"/>
      <c r="GK62" s="63"/>
      <c r="GL62" s="63"/>
      <c r="GM62" s="63"/>
      <c r="GN62" s="63"/>
      <c r="GO62" s="63"/>
      <c r="GP62" s="63"/>
      <c r="GQ62" s="63"/>
      <c r="GR62" s="63"/>
      <c r="GS62" s="63"/>
      <c r="GT62" s="63"/>
      <c r="GU62" s="63"/>
      <c r="GV62" s="63"/>
      <c r="GW62" s="63"/>
      <c r="GX62" s="63"/>
      <c r="GY62" s="63"/>
      <c r="GZ62" s="63"/>
      <c r="HA62" s="63"/>
      <c r="HB62" s="63"/>
      <c r="HC62" s="63"/>
      <c r="HD62" s="63"/>
      <c r="HE62" s="63"/>
      <c r="HF62" s="63"/>
      <c r="HG62" s="63"/>
      <c r="HH62" s="63"/>
      <c r="HI62" s="63"/>
      <c r="HJ62" s="63"/>
      <c r="HK62" s="63"/>
      <c r="HL62" s="63"/>
      <c r="HM62" s="63"/>
      <c r="HN62" s="63"/>
      <c r="HO62" s="63"/>
      <c r="HP62" s="63"/>
      <c r="HQ62" s="63"/>
      <c r="HR62" s="63"/>
      <c r="HS62" s="63"/>
      <c r="HT62" s="63"/>
      <c r="HU62" s="63"/>
      <c r="HV62" s="63"/>
      <c r="HW62" s="63"/>
      <c r="HX62" s="63"/>
      <c r="HY62" s="63"/>
    </row>
    <row r="63" spans="1:233" s="64" customFormat="1" hidden="1">
      <c r="A63" s="75" t="s">
        <v>37</v>
      </c>
      <c r="B63" s="76"/>
      <c r="C63" s="77" t="s">
        <v>7</v>
      </c>
      <c r="D63" s="77" t="s">
        <v>7</v>
      </c>
      <c r="E63" s="77"/>
      <c r="F63" s="94" t="s">
        <v>7</v>
      </c>
      <c r="G63" s="75"/>
      <c r="H63" s="82">
        <f t="shared" si="18"/>
        <v>0</v>
      </c>
      <c r="I63" s="83">
        <f t="shared" si="14"/>
        <v>0</v>
      </c>
      <c r="J63" s="83">
        <f t="shared" si="3"/>
        <v>0</v>
      </c>
      <c r="K63" s="95">
        <f t="shared" si="4"/>
        <v>0</v>
      </c>
      <c r="L63" s="82">
        <v>0</v>
      </c>
      <c r="M63" s="83">
        <v>0</v>
      </c>
      <c r="N63" s="83">
        <v>0</v>
      </c>
      <c r="O63" s="84">
        <f t="shared" si="5"/>
        <v>0</v>
      </c>
      <c r="P63" s="19">
        <v>0</v>
      </c>
      <c r="Q63" s="20">
        <v>0</v>
      </c>
      <c r="R63" s="20">
        <v>0</v>
      </c>
      <c r="S63" s="69">
        <f t="shared" si="6"/>
        <v>0</v>
      </c>
      <c r="T63" s="19">
        <f>H63-L63</f>
        <v>0</v>
      </c>
      <c r="U63" s="20">
        <f>I63-M63</f>
        <v>0</v>
      </c>
      <c r="V63" s="20">
        <f>J63-N63</f>
        <v>0</v>
      </c>
      <c r="W63" s="69">
        <f t="shared" si="7"/>
        <v>0</v>
      </c>
      <c r="X63" s="19">
        <f t="shared" si="15"/>
        <v>0</v>
      </c>
      <c r="Y63" s="20">
        <f t="shared" si="16"/>
        <v>0</v>
      </c>
      <c r="Z63" s="20">
        <f t="shared" si="10"/>
        <v>0</v>
      </c>
      <c r="AA63" s="70">
        <f t="shared" si="11"/>
        <v>0</v>
      </c>
      <c r="AB63" s="69">
        <f t="shared" si="12"/>
        <v>0</v>
      </c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3"/>
      <c r="CC63" s="63"/>
      <c r="CD63" s="63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  <c r="DZ63" s="63"/>
      <c r="EA63" s="63"/>
      <c r="EB63" s="63"/>
      <c r="EC63" s="63"/>
      <c r="ED63" s="63"/>
      <c r="EE63" s="63"/>
      <c r="EF63" s="63"/>
      <c r="EG63" s="63"/>
      <c r="EH63" s="63"/>
      <c r="EI63" s="63"/>
      <c r="EJ63" s="63"/>
      <c r="EK63" s="63"/>
      <c r="EL63" s="63"/>
      <c r="EM63" s="63"/>
      <c r="EN63" s="63"/>
      <c r="EO63" s="63"/>
      <c r="EP63" s="63"/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  <c r="FF63" s="63"/>
      <c r="FG63" s="63"/>
      <c r="FH63" s="63"/>
      <c r="FI63" s="63"/>
      <c r="FJ63" s="63"/>
      <c r="FK63" s="63"/>
      <c r="FL63" s="63"/>
      <c r="FM63" s="63"/>
      <c r="FN63" s="63"/>
      <c r="FO63" s="63"/>
      <c r="FP63" s="63"/>
      <c r="FQ63" s="63"/>
      <c r="FR63" s="63"/>
      <c r="FS63" s="63"/>
      <c r="FT63" s="63"/>
      <c r="FU63" s="63"/>
      <c r="FV63" s="63"/>
      <c r="FW63" s="63"/>
      <c r="FX63" s="63"/>
      <c r="FY63" s="63"/>
      <c r="FZ63" s="63"/>
      <c r="GA63" s="63"/>
      <c r="GB63" s="63"/>
      <c r="GC63" s="63"/>
      <c r="GD63" s="63"/>
      <c r="GE63" s="63"/>
      <c r="GF63" s="63"/>
      <c r="GG63" s="63"/>
      <c r="GH63" s="63"/>
      <c r="GI63" s="63"/>
      <c r="GJ63" s="63"/>
      <c r="GK63" s="63"/>
      <c r="GL63" s="63"/>
      <c r="GM63" s="63"/>
      <c r="GN63" s="63"/>
      <c r="GO63" s="63"/>
      <c r="GP63" s="63"/>
      <c r="GQ63" s="63"/>
      <c r="GR63" s="63"/>
      <c r="GS63" s="63"/>
      <c r="GT63" s="63"/>
      <c r="GU63" s="63"/>
      <c r="GV63" s="63"/>
      <c r="GW63" s="63"/>
      <c r="GX63" s="63"/>
      <c r="GY63" s="63"/>
      <c r="GZ63" s="63"/>
      <c r="HA63" s="63"/>
      <c r="HB63" s="63"/>
      <c r="HC63" s="63"/>
      <c r="HD63" s="63"/>
      <c r="HE63" s="63"/>
      <c r="HF63" s="63"/>
      <c r="HG63" s="63"/>
      <c r="HH63" s="63"/>
      <c r="HI63" s="63"/>
      <c r="HJ63" s="63"/>
      <c r="HK63" s="63"/>
      <c r="HL63" s="63"/>
      <c r="HM63" s="63"/>
      <c r="HN63" s="63"/>
      <c r="HO63" s="63"/>
      <c r="HP63" s="63"/>
      <c r="HQ63" s="63"/>
      <c r="HR63" s="63"/>
      <c r="HS63" s="63"/>
      <c r="HT63" s="63"/>
      <c r="HU63" s="63"/>
      <c r="HV63" s="63"/>
      <c r="HW63" s="63"/>
      <c r="HX63" s="63"/>
      <c r="HY63" s="63"/>
    </row>
    <row r="64" spans="1:233" s="64" customFormat="1" hidden="1">
      <c r="A64" s="75" t="s">
        <v>37</v>
      </c>
      <c r="B64" s="76"/>
      <c r="C64" s="77" t="s">
        <v>7</v>
      </c>
      <c r="D64" s="77" t="s">
        <v>7</v>
      </c>
      <c r="E64" s="77"/>
      <c r="F64" s="94" t="s">
        <v>7</v>
      </c>
      <c r="G64" s="75"/>
      <c r="H64" s="82">
        <f t="shared" si="18"/>
        <v>0</v>
      </c>
      <c r="I64" s="83">
        <f t="shared" si="14"/>
        <v>0</v>
      </c>
      <c r="J64" s="83">
        <f t="shared" si="3"/>
        <v>0</v>
      </c>
      <c r="K64" s="95">
        <f t="shared" si="4"/>
        <v>0</v>
      </c>
      <c r="L64" s="82">
        <v>0</v>
      </c>
      <c r="M64" s="83">
        <v>0</v>
      </c>
      <c r="N64" s="83">
        <v>0</v>
      </c>
      <c r="O64" s="84">
        <f t="shared" si="5"/>
        <v>0</v>
      </c>
      <c r="P64" s="19">
        <v>0</v>
      </c>
      <c r="Q64" s="20">
        <v>0</v>
      </c>
      <c r="R64" s="20">
        <v>0</v>
      </c>
      <c r="S64" s="69">
        <f t="shared" si="6"/>
        <v>0</v>
      </c>
      <c r="T64" s="19">
        <f>H64-L64</f>
        <v>0</v>
      </c>
      <c r="U64" s="20">
        <f>I64-M64</f>
        <v>0</v>
      </c>
      <c r="V64" s="20">
        <f>J64-N64</f>
        <v>0</v>
      </c>
      <c r="W64" s="69">
        <f t="shared" si="7"/>
        <v>0</v>
      </c>
      <c r="X64" s="19">
        <f t="shared" si="15"/>
        <v>0</v>
      </c>
      <c r="Y64" s="20">
        <f t="shared" si="16"/>
        <v>0</v>
      </c>
      <c r="Z64" s="20">
        <f t="shared" si="10"/>
        <v>0</v>
      </c>
      <c r="AA64" s="70">
        <f t="shared" si="11"/>
        <v>0</v>
      </c>
      <c r="AB64" s="69">
        <f t="shared" si="12"/>
        <v>0</v>
      </c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63"/>
      <c r="EK64" s="63"/>
      <c r="EL64" s="63"/>
      <c r="EM64" s="63"/>
      <c r="EN64" s="63"/>
      <c r="EO64" s="63"/>
      <c r="EP64" s="63"/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  <c r="FF64" s="63"/>
      <c r="FG64" s="63"/>
      <c r="FH64" s="63"/>
      <c r="FI64" s="63"/>
      <c r="FJ64" s="63"/>
      <c r="FK64" s="63"/>
      <c r="FL64" s="63"/>
      <c r="FM64" s="63"/>
      <c r="FN64" s="63"/>
      <c r="FO64" s="63"/>
      <c r="FP64" s="63"/>
      <c r="FQ64" s="63"/>
      <c r="FR64" s="63"/>
      <c r="FS64" s="63"/>
      <c r="FT64" s="63"/>
      <c r="FU64" s="63"/>
      <c r="FV64" s="63"/>
      <c r="FW64" s="63"/>
      <c r="FX64" s="63"/>
      <c r="FY64" s="63"/>
      <c r="FZ64" s="63"/>
      <c r="GA64" s="63"/>
      <c r="GB64" s="63"/>
      <c r="GC64" s="63"/>
      <c r="GD64" s="63"/>
      <c r="GE64" s="63"/>
      <c r="GF64" s="63"/>
      <c r="GG64" s="63"/>
      <c r="GH64" s="63"/>
      <c r="GI64" s="63"/>
      <c r="GJ64" s="63"/>
      <c r="GK64" s="63"/>
      <c r="GL64" s="63"/>
      <c r="GM64" s="63"/>
      <c r="GN64" s="63"/>
      <c r="GO64" s="63"/>
      <c r="GP64" s="63"/>
      <c r="GQ64" s="63"/>
      <c r="GR64" s="63"/>
      <c r="GS64" s="63"/>
      <c r="GT64" s="63"/>
      <c r="GU64" s="63"/>
      <c r="GV64" s="63"/>
      <c r="GW64" s="63"/>
      <c r="GX64" s="63"/>
      <c r="GY64" s="63"/>
      <c r="GZ64" s="63"/>
      <c r="HA64" s="63"/>
      <c r="HB64" s="63"/>
      <c r="HC64" s="63"/>
      <c r="HD64" s="63"/>
      <c r="HE64" s="63"/>
      <c r="HF64" s="63"/>
      <c r="HG64" s="63"/>
      <c r="HH64" s="63"/>
      <c r="HI64" s="63"/>
      <c r="HJ64" s="63"/>
      <c r="HK64" s="63"/>
      <c r="HL64" s="63"/>
      <c r="HM64" s="63"/>
      <c r="HN64" s="63"/>
      <c r="HO64" s="63"/>
      <c r="HP64" s="63"/>
      <c r="HQ64" s="63"/>
      <c r="HR64" s="63"/>
      <c r="HS64" s="63"/>
      <c r="HT64" s="63"/>
      <c r="HU64" s="63"/>
      <c r="HV64" s="63"/>
      <c r="HW64" s="63"/>
      <c r="HX64" s="63"/>
      <c r="HY64" s="63"/>
    </row>
    <row r="65" spans="1:233" s="64" customFormat="1" hidden="1">
      <c r="A65" s="75" t="s">
        <v>37</v>
      </c>
      <c r="B65" s="76"/>
      <c r="C65" s="77" t="s">
        <v>7</v>
      </c>
      <c r="D65" s="77" t="s">
        <v>7</v>
      </c>
      <c r="E65" s="77"/>
      <c r="F65" s="94" t="s">
        <v>7</v>
      </c>
      <c r="G65" s="75"/>
      <c r="H65" s="82">
        <f t="shared" si="18"/>
        <v>0</v>
      </c>
      <c r="I65" s="83">
        <f t="shared" si="14"/>
        <v>0</v>
      </c>
      <c r="J65" s="83">
        <f t="shared" si="3"/>
        <v>0</v>
      </c>
      <c r="K65" s="95">
        <f t="shared" si="4"/>
        <v>0</v>
      </c>
      <c r="L65" s="82">
        <v>0</v>
      </c>
      <c r="M65" s="83">
        <v>0</v>
      </c>
      <c r="N65" s="83">
        <v>0</v>
      </c>
      <c r="O65" s="84">
        <f t="shared" si="5"/>
        <v>0</v>
      </c>
      <c r="P65" s="19">
        <v>0</v>
      </c>
      <c r="Q65" s="20">
        <v>0</v>
      </c>
      <c r="R65" s="20">
        <v>0</v>
      </c>
      <c r="S65" s="69">
        <f t="shared" si="6"/>
        <v>0</v>
      </c>
      <c r="T65" s="19">
        <f>H65-L65</f>
        <v>0</v>
      </c>
      <c r="U65" s="20">
        <f>I65-M65</f>
        <v>0</v>
      </c>
      <c r="V65" s="20">
        <f>J65-N65</f>
        <v>0</v>
      </c>
      <c r="W65" s="69">
        <f t="shared" si="7"/>
        <v>0</v>
      </c>
      <c r="X65" s="19">
        <f t="shared" si="15"/>
        <v>0</v>
      </c>
      <c r="Y65" s="20">
        <f t="shared" si="16"/>
        <v>0</v>
      </c>
      <c r="Z65" s="20">
        <f t="shared" si="10"/>
        <v>0</v>
      </c>
      <c r="AA65" s="70">
        <f t="shared" si="11"/>
        <v>0</v>
      </c>
      <c r="AB65" s="69">
        <f t="shared" si="12"/>
        <v>0</v>
      </c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  <c r="HJ65" s="63"/>
      <c r="HK65" s="63"/>
      <c r="HL65" s="63"/>
      <c r="HM65" s="63"/>
      <c r="HN65" s="63"/>
      <c r="HO65" s="63"/>
      <c r="HP65" s="63"/>
      <c r="HQ65" s="63"/>
      <c r="HR65" s="63"/>
      <c r="HS65" s="63"/>
      <c r="HT65" s="63"/>
      <c r="HU65" s="63"/>
      <c r="HV65" s="63"/>
      <c r="HW65" s="63"/>
      <c r="HX65" s="63"/>
      <c r="HY65" s="63"/>
    </row>
    <row r="66" spans="1:233" s="64" customFormat="1" hidden="1">
      <c r="A66" s="75" t="s">
        <v>37</v>
      </c>
      <c r="B66" s="76"/>
      <c r="C66" s="77" t="s">
        <v>7</v>
      </c>
      <c r="D66" s="77" t="s">
        <v>7</v>
      </c>
      <c r="E66" s="77"/>
      <c r="F66" s="94" t="s">
        <v>7</v>
      </c>
      <c r="G66" s="75"/>
      <c r="H66" s="82">
        <f t="shared" si="18"/>
        <v>0</v>
      </c>
      <c r="I66" s="83">
        <f t="shared" si="14"/>
        <v>0</v>
      </c>
      <c r="J66" s="83">
        <f t="shared" si="3"/>
        <v>0</v>
      </c>
      <c r="K66" s="95">
        <f t="shared" si="4"/>
        <v>0</v>
      </c>
      <c r="L66" s="82">
        <v>0</v>
      </c>
      <c r="M66" s="83">
        <v>0</v>
      </c>
      <c r="N66" s="83">
        <v>0</v>
      </c>
      <c r="O66" s="84">
        <f t="shared" si="5"/>
        <v>0</v>
      </c>
      <c r="P66" s="19">
        <v>0</v>
      </c>
      <c r="Q66" s="20">
        <v>0</v>
      </c>
      <c r="R66" s="20">
        <v>0</v>
      </c>
      <c r="S66" s="69">
        <f t="shared" si="6"/>
        <v>0</v>
      </c>
      <c r="T66" s="19">
        <f>H66-L66</f>
        <v>0</v>
      </c>
      <c r="U66" s="20">
        <f>I66-M66</f>
        <v>0</v>
      </c>
      <c r="V66" s="20">
        <f>J66-N66</f>
        <v>0</v>
      </c>
      <c r="W66" s="69">
        <f t="shared" si="7"/>
        <v>0</v>
      </c>
      <c r="X66" s="19">
        <f t="shared" si="15"/>
        <v>0</v>
      </c>
      <c r="Y66" s="20">
        <f t="shared" si="16"/>
        <v>0</v>
      </c>
      <c r="Z66" s="20">
        <f t="shared" si="10"/>
        <v>0</v>
      </c>
      <c r="AA66" s="70">
        <f t="shared" si="11"/>
        <v>0</v>
      </c>
      <c r="AB66" s="69">
        <f t="shared" si="12"/>
        <v>0</v>
      </c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  <c r="DZ66" s="63"/>
      <c r="EA66" s="63"/>
      <c r="EB66" s="63"/>
      <c r="EC66" s="63"/>
      <c r="ED66" s="63"/>
      <c r="EE66" s="63"/>
      <c r="EF66" s="63"/>
      <c r="EG66" s="63"/>
      <c r="EH66" s="63"/>
      <c r="EI66" s="63"/>
      <c r="EJ66" s="63"/>
      <c r="EK66" s="63"/>
      <c r="EL66" s="63"/>
      <c r="EM66" s="63"/>
      <c r="EN66" s="63"/>
      <c r="EO66" s="63"/>
      <c r="EP66" s="63"/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  <c r="FF66" s="63"/>
      <c r="FG66" s="63"/>
      <c r="FH66" s="63"/>
      <c r="FI66" s="63"/>
      <c r="FJ66" s="63"/>
      <c r="FK66" s="63"/>
      <c r="FL66" s="63"/>
      <c r="FM66" s="63"/>
      <c r="FN66" s="63"/>
      <c r="FO66" s="63"/>
      <c r="FP66" s="63"/>
      <c r="FQ66" s="63"/>
      <c r="FR66" s="63"/>
      <c r="FS66" s="63"/>
      <c r="FT66" s="63"/>
      <c r="FU66" s="63"/>
      <c r="FV66" s="63"/>
      <c r="FW66" s="63"/>
      <c r="FX66" s="63"/>
      <c r="FY66" s="63"/>
      <c r="FZ66" s="63"/>
      <c r="GA66" s="63"/>
      <c r="GB66" s="63"/>
      <c r="GC66" s="63"/>
      <c r="GD66" s="63"/>
      <c r="GE66" s="63"/>
      <c r="GF66" s="63"/>
      <c r="GG66" s="63"/>
      <c r="GH66" s="63"/>
      <c r="GI66" s="63"/>
      <c r="GJ66" s="63"/>
      <c r="GK66" s="63"/>
      <c r="GL66" s="63"/>
      <c r="GM66" s="63"/>
      <c r="GN66" s="63"/>
      <c r="GO66" s="63"/>
      <c r="GP66" s="63"/>
      <c r="GQ66" s="63"/>
      <c r="GR66" s="63"/>
      <c r="GS66" s="63"/>
      <c r="GT66" s="63"/>
      <c r="GU66" s="63"/>
      <c r="GV66" s="63"/>
      <c r="GW66" s="63"/>
      <c r="GX66" s="63"/>
      <c r="GY66" s="63"/>
      <c r="GZ66" s="63"/>
      <c r="HA66" s="63"/>
      <c r="HB66" s="63"/>
      <c r="HC66" s="63"/>
      <c r="HD66" s="63"/>
      <c r="HE66" s="63"/>
      <c r="HF66" s="63"/>
      <c r="HG66" s="63"/>
      <c r="HH66" s="63"/>
      <c r="HI66" s="63"/>
      <c r="HJ66" s="63"/>
      <c r="HK66" s="63"/>
      <c r="HL66" s="63"/>
      <c r="HM66" s="63"/>
      <c r="HN66" s="63"/>
      <c r="HO66" s="63"/>
      <c r="HP66" s="63"/>
      <c r="HQ66" s="63"/>
      <c r="HR66" s="63"/>
      <c r="HS66" s="63"/>
      <c r="HT66" s="63"/>
      <c r="HU66" s="63"/>
      <c r="HV66" s="63"/>
      <c r="HW66" s="63"/>
      <c r="HX66" s="63"/>
      <c r="HY66" s="63"/>
    </row>
    <row r="67" spans="1:233" s="64" customFormat="1" hidden="1">
      <c r="A67" s="75" t="s">
        <v>37</v>
      </c>
      <c r="B67" s="76"/>
      <c r="C67" s="77" t="s">
        <v>7</v>
      </c>
      <c r="D67" s="77" t="s">
        <v>7</v>
      </c>
      <c r="E67" s="77"/>
      <c r="F67" s="94" t="s">
        <v>7</v>
      </c>
      <c r="G67" s="75"/>
      <c r="H67" s="82">
        <f t="shared" si="17"/>
        <v>0</v>
      </c>
      <c r="I67" s="83">
        <f t="shared" si="14"/>
        <v>0</v>
      </c>
      <c r="J67" s="83">
        <f t="shared" si="3"/>
        <v>0</v>
      </c>
      <c r="K67" s="95">
        <f t="shared" si="4"/>
        <v>0</v>
      </c>
      <c r="L67" s="82">
        <v>0</v>
      </c>
      <c r="M67" s="83">
        <v>0</v>
      </c>
      <c r="N67" s="83">
        <v>0</v>
      </c>
      <c r="O67" s="84">
        <f t="shared" si="5"/>
        <v>0</v>
      </c>
      <c r="P67" s="19">
        <v>0</v>
      </c>
      <c r="Q67" s="20">
        <v>0</v>
      </c>
      <c r="R67" s="20">
        <v>0</v>
      </c>
      <c r="S67" s="69">
        <f t="shared" si="6"/>
        <v>0</v>
      </c>
      <c r="T67" s="19">
        <f>H67-L67</f>
        <v>0</v>
      </c>
      <c r="U67" s="20">
        <f>I67-M67</f>
        <v>0</v>
      </c>
      <c r="V67" s="20">
        <f>J67-N67</f>
        <v>0</v>
      </c>
      <c r="W67" s="69">
        <f t="shared" si="7"/>
        <v>0</v>
      </c>
      <c r="X67" s="19">
        <f t="shared" si="15"/>
        <v>0</v>
      </c>
      <c r="Y67" s="20">
        <f t="shared" si="16"/>
        <v>0</v>
      </c>
      <c r="Z67" s="20">
        <f t="shared" si="10"/>
        <v>0</v>
      </c>
      <c r="AA67" s="70">
        <f t="shared" si="11"/>
        <v>0</v>
      </c>
      <c r="AB67" s="69">
        <f t="shared" si="12"/>
        <v>0</v>
      </c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  <c r="DZ67" s="63"/>
      <c r="EA67" s="63"/>
      <c r="EB67" s="63"/>
      <c r="EC67" s="63"/>
      <c r="ED67" s="63"/>
      <c r="EE67" s="63"/>
      <c r="EF67" s="63"/>
      <c r="EG67" s="63"/>
      <c r="EH67" s="63"/>
      <c r="EI67" s="63"/>
      <c r="EJ67" s="63"/>
      <c r="EK67" s="63"/>
      <c r="EL67" s="63"/>
      <c r="EM67" s="63"/>
      <c r="EN67" s="63"/>
      <c r="EO67" s="63"/>
      <c r="EP67" s="63"/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  <c r="FF67" s="63"/>
      <c r="FG67" s="63"/>
      <c r="FH67" s="63"/>
      <c r="FI67" s="63"/>
      <c r="FJ67" s="63"/>
      <c r="FK67" s="63"/>
      <c r="FL67" s="63"/>
      <c r="FM67" s="63"/>
      <c r="FN67" s="63"/>
      <c r="FO67" s="63"/>
      <c r="FP67" s="63"/>
      <c r="FQ67" s="63"/>
      <c r="FR67" s="63"/>
      <c r="FS67" s="63"/>
      <c r="FT67" s="63"/>
      <c r="FU67" s="63"/>
      <c r="FV67" s="63"/>
      <c r="FW67" s="63"/>
      <c r="FX67" s="63"/>
      <c r="FY67" s="63"/>
      <c r="FZ67" s="63"/>
      <c r="GA67" s="63"/>
      <c r="GB67" s="63"/>
      <c r="GC67" s="63"/>
      <c r="GD67" s="63"/>
      <c r="GE67" s="63"/>
      <c r="GF67" s="63"/>
      <c r="GG67" s="63"/>
      <c r="GH67" s="63"/>
      <c r="GI67" s="63"/>
      <c r="GJ67" s="63"/>
      <c r="GK67" s="63"/>
      <c r="GL67" s="63"/>
      <c r="GM67" s="63"/>
      <c r="GN67" s="63"/>
      <c r="GO67" s="63"/>
      <c r="GP67" s="63"/>
      <c r="GQ67" s="63"/>
      <c r="GR67" s="63"/>
      <c r="GS67" s="63"/>
      <c r="GT67" s="63"/>
      <c r="GU67" s="63"/>
      <c r="GV67" s="63"/>
      <c r="GW67" s="63"/>
      <c r="GX67" s="63"/>
      <c r="GY67" s="63"/>
      <c r="GZ67" s="63"/>
      <c r="HA67" s="63"/>
      <c r="HB67" s="63"/>
      <c r="HC67" s="63"/>
      <c r="HD67" s="63"/>
      <c r="HE67" s="63"/>
      <c r="HF67" s="63"/>
      <c r="HG67" s="63"/>
      <c r="HH67" s="63"/>
      <c r="HI67" s="63"/>
      <c r="HJ67" s="63"/>
      <c r="HK67" s="63"/>
      <c r="HL67" s="63"/>
      <c r="HM67" s="63"/>
      <c r="HN67" s="63"/>
      <c r="HO67" s="63"/>
      <c r="HP67" s="63"/>
      <c r="HQ67" s="63"/>
      <c r="HR67" s="63"/>
      <c r="HS67" s="63"/>
      <c r="HT67" s="63"/>
      <c r="HU67" s="63"/>
      <c r="HV67" s="63"/>
      <c r="HW67" s="63"/>
      <c r="HX67" s="63"/>
      <c r="HY67" s="63"/>
    </row>
    <row r="68" spans="1:233" s="64" customFormat="1" hidden="1">
      <c r="A68" s="75" t="s">
        <v>37</v>
      </c>
      <c r="B68" s="76"/>
      <c r="C68" s="77" t="s">
        <v>7</v>
      </c>
      <c r="D68" s="77" t="s">
        <v>7</v>
      </c>
      <c r="E68" s="77"/>
      <c r="F68" s="94" t="s">
        <v>7</v>
      </c>
      <c r="G68" s="75"/>
      <c r="H68" s="82">
        <f t="shared" si="17"/>
        <v>0</v>
      </c>
      <c r="I68" s="83">
        <f t="shared" si="14"/>
        <v>0</v>
      </c>
      <c r="J68" s="83">
        <f t="shared" si="3"/>
        <v>0</v>
      </c>
      <c r="K68" s="95">
        <f t="shared" si="4"/>
        <v>0</v>
      </c>
      <c r="L68" s="82">
        <v>0</v>
      </c>
      <c r="M68" s="83">
        <v>0</v>
      </c>
      <c r="N68" s="83">
        <v>0</v>
      </c>
      <c r="O68" s="84">
        <f t="shared" si="5"/>
        <v>0</v>
      </c>
      <c r="P68" s="19">
        <v>0</v>
      </c>
      <c r="Q68" s="20">
        <v>0</v>
      </c>
      <c r="R68" s="20">
        <v>0</v>
      </c>
      <c r="S68" s="69">
        <f t="shared" si="6"/>
        <v>0</v>
      </c>
      <c r="T68" s="19">
        <f>H68-L68</f>
        <v>0</v>
      </c>
      <c r="U68" s="20">
        <f>I68-M68</f>
        <v>0</v>
      </c>
      <c r="V68" s="20">
        <f>J68-N68</f>
        <v>0</v>
      </c>
      <c r="W68" s="69">
        <f t="shared" si="7"/>
        <v>0</v>
      </c>
      <c r="X68" s="19">
        <f t="shared" si="15"/>
        <v>0</v>
      </c>
      <c r="Y68" s="20">
        <f t="shared" si="16"/>
        <v>0</v>
      </c>
      <c r="Z68" s="20">
        <f t="shared" si="10"/>
        <v>0</v>
      </c>
      <c r="AA68" s="70">
        <f t="shared" si="11"/>
        <v>0</v>
      </c>
      <c r="AB68" s="69">
        <f t="shared" si="12"/>
        <v>0</v>
      </c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  <c r="DZ68" s="63"/>
      <c r="EA68" s="63"/>
      <c r="EB68" s="63"/>
      <c r="EC68" s="63"/>
      <c r="ED68" s="63"/>
      <c r="EE68" s="63"/>
      <c r="EF68" s="63"/>
      <c r="EG68" s="63"/>
      <c r="EH68" s="63"/>
      <c r="EI68" s="63"/>
      <c r="EJ68" s="63"/>
      <c r="EK68" s="63"/>
      <c r="EL68" s="63"/>
      <c r="EM68" s="63"/>
      <c r="EN68" s="63"/>
      <c r="EO68" s="63"/>
      <c r="EP68" s="63"/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  <c r="FF68" s="63"/>
      <c r="FG68" s="63"/>
      <c r="FH68" s="63"/>
      <c r="FI68" s="63"/>
      <c r="FJ68" s="63"/>
      <c r="FK68" s="63"/>
      <c r="FL68" s="63"/>
      <c r="FM68" s="63"/>
      <c r="FN68" s="63"/>
      <c r="FO68" s="63"/>
      <c r="FP68" s="63"/>
      <c r="FQ68" s="63"/>
      <c r="FR68" s="63"/>
      <c r="FS68" s="63"/>
      <c r="FT68" s="63"/>
      <c r="FU68" s="63"/>
      <c r="FV68" s="63"/>
      <c r="FW68" s="63"/>
      <c r="FX68" s="63"/>
      <c r="FY68" s="63"/>
      <c r="FZ68" s="63"/>
      <c r="GA68" s="63"/>
      <c r="GB68" s="63"/>
      <c r="GC68" s="63"/>
      <c r="GD68" s="63"/>
      <c r="GE68" s="63"/>
      <c r="GF68" s="63"/>
      <c r="GG68" s="63"/>
      <c r="GH68" s="63"/>
      <c r="GI68" s="63"/>
      <c r="GJ68" s="63"/>
      <c r="GK68" s="63"/>
      <c r="GL68" s="63"/>
      <c r="GM68" s="63"/>
      <c r="GN68" s="63"/>
      <c r="GO68" s="63"/>
      <c r="GP68" s="63"/>
      <c r="GQ68" s="63"/>
      <c r="GR68" s="63"/>
      <c r="GS68" s="63"/>
      <c r="GT68" s="63"/>
      <c r="GU68" s="63"/>
      <c r="GV68" s="63"/>
      <c r="GW68" s="63"/>
      <c r="GX68" s="63"/>
      <c r="GY68" s="63"/>
      <c r="GZ68" s="63"/>
      <c r="HA68" s="63"/>
      <c r="HB68" s="63"/>
      <c r="HC68" s="63"/>
      <c r="HD68" s="63"/>
      <c r="HE68" s="63"/>
      <c r="HF68" s="63"/>
      <c r="HG68" s="63"/>
      <c r="HH68" s="63"/>
      <c r="HI68" s="63"/>
      <c r="HJ68" s="63"/>
      <c r="HK68" s="63"/>
      <c r="HL68" s="63"/>
      <c r="HM68" s="63"/>
      <c r="HN68" s="63"/>
      <c r="HO68" s="63"/>
      <c r="HP68" s="63"/>
      <c r="HQ68" s="63"/>
      <c r="HR68" s="63"/>
      <c r="HS68" s="63"/>
      <c r="HT68" s="63"/>
      <c r="HU68" s="63"/>
      <c r="HV68" s="63"/>
      <c r="HW68" s="63"/>
      <c r="HX68" s="63"/>
      <c r="HY68" s="63"/>
    </row>
    <row r="69" spans="1:233" s="64" customFormat="1" hidden="1">
      <c r="A69" s="75" t="s">
        <v>37</v>
      </c>
      <c r="B69" s="76"/>
      <c r="C69" s="77" t="s">
        <v>7</v>
      </c>
      <c r="D69" s="77" t="s">
        <v>7</v>
      </c>
      <c r="E69" s="77"/>
      <c r="F69" s="94" t="s">
        <v>7</v>
      </c>
      <c r="G69" s="75"/>
      <c r="H69" s="82">
        <f t="shared" si="17"/>
        <v>0</v>
      </c>
      <c r="I69" s="83">
        <f t="shared" si="14"/>
        <v>0</v>
      </c>
      <c r="J69" s="83">
        <f t="shared" si="3"/>
        <v>0</v>
      </c>
      <c r="K69" s="95">
        <f t="shared" si="4"/>
        <v>0</v>
      </c>
      <c r="L69" s="82">
        <v>0</v>
      </c>
      <c r="M69" s="83">
        <v>0</v>
      </c>
      <c r="N69" s="83">
        <v>0</v>
      </c>
      <c r="O69" s="84">
        <f t="shared" si="5"/>
        <v>0</v>
      </c>
      <c r="P69" s="19">
        <v>0</v>
      </c>
      <c r="Q69" s="20">
        <v>0</v>
      </c>
      <c r="R69" s="20">
        <v>0</v>
      </c>
      <c r="S69" s="69">
        <f t="shared" si="6"/>
        <v>0</v>
      </c>
      <c r="T69" s="19">
        <f>H69-L69</f>
        <v>0</v>
      </c>
      <c r="U69" s="20">
        <f>I69-M69</f>
        <v>0</v>
      </c>
      <c r="V69" s="20">
        <f>J69-N69</f>
        <v>0</v>
      </c>
      <c r="W69" s="69">
        <f t="shared" si="7"/>
        <v>0</v>
      </c>
      <c r="X69" s="19">
        <f t="shared" si="15"/>
        <v>0</v>
      </c>
      <c r="Y69" s="20">
        <f t="shared" si="16"/>
        <v>0</v>
      </c>
      <c r="Z69" s="20">
        <f t="shared" si="10"/>
        <v>0</v>
      </c>
      <c r="AA69" s="70">
        <f t="shared" si="11"/>
        <v>0</v>
      </c>
      <c r="AB69" s="69">
        <f t="shared" si="12"/>
        <v>0</v>
      </c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63"/>
      <c r="BU69" s="63"/>
      <c r="BV69" s="63"/>
      <c r="BW69" s="63"/>
      <c r="BX69" s="63"/>
      <c r="BY69" s="63"/>
      <c r="BZ69" s="63"/>
      <c r="CA69" s="63"/>
      <c r="CB69" s="63"/>
      <c r="CC69" s="63"/>
      <c r="CD69" s="63"/>
      <c r="CE69" s="63"/>
      <c r="CF69" s="63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  <c r="DZ69" s="63"/>
      <c r="EA69" s="63"/>
      <c r="EB69" s="63"/>
      <c r="EC69" s="63"/>
      <c r="ED69" s="63"/>
      <c r="EE69" s="63"/>
      <c r="EF69" s="63"/>
      <c r="EG69" s="63"/>
      <c r="EH69" s="63"/>
      <c r="EI69" s="63"/>
      <c r="EJ69" s="63"/>
      <c r="EK69" s="63"/>
      <c r="EL69" s="63"/>
      <c r="EM69" s="63"/>
      <c r="EN69" s="63"/>
      <c r="EO69" s="63"/>
      <c r="EP69" s="63"/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  <c r="FF69" s="63"/>
      <c r="FG69" s="63"/>
      <c r="FH69" s="63"/>
      <c r="FI69" s="63"/>
      <c r="FJ69" s="63"/>
      <c r="FK69" s="63"/>
      <c r="FL69" s="63"/>
      <c r="FM69" s="63"/>
      <c r="FN69" s="63"/>
      <c r="FO69" s="63"/>
      <c r="FP69" s="63"/>
      <c r="FQ69" s="63"/>
      <c r="FR69" s="63"/>
      <c r="FS69" s="63"/>
      <c r="FT69" s="63"/>
      <c r="FU69" s="63"/>
      <c r="FV69" s="63"/>
      <c r="FW69" s="63"/>
      <c r="FX69" s="63"/>
      <c r="FY69" s="63"/>
      <c r="FZ69" s="63"/>
      <c r="GA69" s="63"/>
      <c r="GB69" s="63"/>
      <c r="GC69" s="63"/>
      <c r="GD69" s="63"/>
      <c r="GE69" s="63"/>
      <c r="GF69" s="63"/>
      <c r="GG69" s="63"/>
      <c r="GH69" s="63"/>
      <c r="GI69" s="63"/>
      <c r="GJ69" s="63"/>
      <c r="GK69" s="63"/>
      <c r="GL69" s="63"/>
      <c r="GM69" s="63"/>
      <c r="GN69" s="63"/>
      <c r="GO69" s="63"/>
      <c r="GP69" s="63"/>
      <c r="GQ69" s="63"/>
      <c r="GR69" s="63"/>
      <c r="GS69" s="63"/>
      <c r="GT69" s="63"/>
      <c r="GU69" s="63"/>
      <c r="GV69" s="63"/>
      <c r="GW69" s="63"/>
      <c r="GX69" s="63"/>
      <c r="GY69" s="63"/>
      <c r="GZ69" s="63"/>
      <c r="HA69" s="63"/>
      <c r="HB69" s="63"/>
      <c r="HC69" s="63"/>
      <c r="HD69" s="63"/>
      <c r="HE69" s="63"/>
      <c r="HF69" s="63"/>
      <c r="HG69" s="63"/>
      <c r="HH69" s="63"/>
      <c r="HI69" s="63"/>
      <c r="HJ69" s="63"/>
      <c r="HK69" s="63"/>
      <c r="HL69" s="63"/>
      <c r="HM69" s="63"/>
      <c r="HN69" s="63"/>
      <c r="HO69" s="63"/>
      <c r="HP69" s="63"/>
      <c r="HQ69" s="63"/>
      <c r="HR69" s="63"/>
      <c r="HS69" s="63"/>
      <c r="HT69" s="63"/>
      <c r="HU69" s="63"/>
      <c r="HV69" s="63"/>
      <c r="HW69" s="63"/>
      <c r="HX69" s="63"/>
      <c r="HY69" s="63"/>
    </row>
    <row r="70" spans="1:233" s="64" customFormat="1" hidden="1">
      <c r="A70" s="75" t="s">
        <v>37</v>
      </c>
      <c r="B70" s="76"/>
      <c r="C70" s="77" t="s">
        <v>7</v>
      </c>
      <c r="D70" s="77" t="s">
        <v>7</v>
      </c>
      <c r="E70" s="77"/>
      <c r="F70" s="94" t="s">
        <v>7</v>
      </c>
      <c r="G70" s="75"/>
      <c r="H70" s="82">
        <f t="shared" si="17"/>
        <v>0</v>
      </c>
      <c r="I70" s="83">
        <f t="shared" si="14"/>
        <v>0</v>
      </c>
      <c r="J70" s="83">
        <f t="shared" si="3"/>
        <v>0</v>
      </c>
      <c r="K70" s="95">
        <f t="shared" si="4"/>
        <v>0</v>
      </c>
      <c r="L70" s="82">
        <v>0</v>
      </c>
      <c r="M70" s="83">
        <v>0</v>
      </c>
      <c r="N70" s="83">
        <v>0</v>
      </c>
      <c r="O70" s="84">
        <f t="shared" si="5"/>
        <v>0</v>
      </c>
      <c r="P70" s="19">
        <v>0</v>
      </c>
      <c r="Q70" s="20">
        <v>0</v>
      </c>
      <c r="R70" s="20">
        <v>0</v>
      </c>
      <c r="S70" s="69">
        <f t="shared" si="6"/>
        <v>0</v>
      </c>
      <c r="T70" s="19">
        <f>H70-L70</f>
        <v>0</v>
      </c>
      <c r="U70" s="20">
        <f>I70-M70</f>
        <v>0</v>
      </c>
      <c r="V70" s="20">
        <f>J70-N70</f>
        <v>0</v>
      </c>
      <c r="W70" s="69">
        <f t="shared" si="7"/>
        <v>0</v>
      </c>
      <c r="X70" s="19">
        <f t="shared" si="15"/>
        <v>0</v>
      </c>
      <c r="Y70" s="20">
        <f t="shared" si="16"/>
        <v>0</v>
      </c>
      <c r="Z70" s="20">
        <f t="shared" si="10"/>
        <v>0</v>
      </c>
      <c r="AA70" s="70">
        <f t="shared" si="11"/>
        <v>0</v>
      </c>
      <c r="AB70" s="69">
        <f t="shared" si="12"/>
        <v>0</v>
      </c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  <c r="DZ70" s="63"/>
      <c r="EA70" s="63"/>
      <c r="EB70" s="63"/>
      <c r="EC70" s="63"/>
      <c r="ED70" s="63"/>
      <c r="EE70" s="63"/>
      <c r="EF70" s="63"/>
      <c r="EG70" s="63"/>
      <c r="EH70" s="63"/>
      <c r="EI70" s="63"/>
      <c r="EJ70" s="63"/>
      <c r="EK70" s="63"/>
      <c r="EL70" s="63"/>
      <c r="EM70" s="63"/>
      <c r="EN70" s="63"/>
      <c r="EO70" s="63"/>
      <c r="EP70" s="63"/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  <c r="FF70" s="63"/>
      <c r="FG70" s="63"/>
      <c r="FH70" s="63"/>
      <c r="FI70" s="63"/>
      <c r="FJ70" s="63"/>
      <c r="FK70" s="63"/>
      <c r="FL70" s="63"/>
      <c r="FM70" s="63"/>
      <c r="FN70" s="63"/>
      <c r="FO70" s="63"/>
      <c r="FP70" s="63"/>
      <c r="FQ70" s="63"/>
      <c r="FR70" s="63"/>
      <c r="FS70" s="63"/>
      <c r="FT70" s="63"/>
      <c r="FU70" s="63"/>
      <c r="FV70" s="63"/>
      <c r="FW70" s="63"/>
      <c r="FX70" s="63"/>
      <c r="FY70" s="63"/>
      <c r="FZ70" s="63"/>
      <c r="GA70" s="63"/>
      <c r="GB70" s="63"/>
      <c r="GC70" s="63"/>
      <c r="GD70" s="63"/>
      <c r="GE70" s="63"/>
      <c r="GF70" s="63"/>
      <c r="GG70" s="63"/>
      <c r="GH70" s="63"/>
      <c r="GI70" s="63"/>
      <c r="GJ70" s="63"/>
      <c r="GK70" s="63"/>
      <c r="GL70" s="63"/>
      <c r="GM70" s="63"/>
      <c r="GN70" s="63"/>
      <c r="GO70" s="63"/>
      <c r="GP70" s="63"/>
      <c r="GQ70" s="63"/>
      <c r="GR70" s="63"/>
      <c r="GS70" s="63"/>
      <c r="GT70" s="63"/>
      <c r="GU70" s="63"/>
      <c r="GV70" s="63"/>
      <c r="GW70" s="63"/>
      <c r="GX70" s="63"/>
      <c r="GY70" s="63"/>
      <c r="GZ70" s="63"/>
      <c r="HA70" s="63"/>
      <c r="HB70" s="63"/>
      <c r="HC70" s="63"/>
      <c r="HD70" s="63"/>
      <c r="HE70" s="63"/>
      <c r="HF70" s="63"/>
      <c r="HG70" s="63"/>
      <c r="HH70" s="63"/>
      <c r="HI70" s="63"/>
      <c r="HJ70" s="63"/>
      <c r="HK70" s="63"/>
      <c r="HL70" s="63"/>
      <c r="HM70" s="63"/>
      <c r="HN70" s="63"/>
      <c r="HO70" s="63"/>
      <c r="HP70" s="63"/>
      <c r="HQ70" s="63"/>
      <c r="HR70" s="63"/>
      <c r="HS70" s="63"/>
      <c r="HT70" s="63"/>
      <c r="HU70" s="63"/>
      <c r="HV70" s="63"/>
      <c r="HW70" s="63"/>
      <c r="HX70" s="63"/>
      <c r="HY70" s="63"/>
    </row>
    <row r="71" spans="1:233" s="64" customFormat="1" hidden="1">
      <c r="A71" s="75" t="s">
        <v>37</v>
      </c>
      <c r="B71" s="76"/>
      <c r="C71" s="77" t="s">
        <v>7</v>
      </c>
      <c r="D71" s="77" t="s">
        <v>7</v>
      </c>
      <c r="E71" s="77"/>
      <c r="F71" s="94" t="s">
        <v>7</v>
      </c>
      <c r="G71" s="75"/>
      <c r="H71" s="82">
        <f t="shared" si="17"/>
        <v>0</v>
      </c>
      <c r="I71" s="83">
        <f t="shared" si="14"/>
        <v>0</v>
      </c>
      <c r="J71" s="83">
        <f t="shared" si="3"/>
        <v>0</v>
      </c>
      <c r="K71" s="95">
        <f t="shared" si="4"/>
        <v>0</v>
      </c>
      <c r="L71" s="82">
        <v>0</v>
      </c>
      <c r="M71" s="83">
        <v>0</v>
      </c>
      <c r="N71" s="83">
        <v>0</v>
      </c>
      <c r="O71" s="84">
        <f t="shared" si="5"/>
        <v>0</v>
      </c>
      <c r="P71" s="19">
        <v>0</v>
      </c>
      <c r="Q71" s="20">
        <v>0</v>
      </c>
      <c r="R71" s="20">
        <v>0</v>
      </c>
      <c r="S71" s="69">
        <f t="shared" si="6"/>
        <v>0</v>
      </c>
      <c r="T71" s="19">
        <f>H71-L71</f>
        <v>0</v>
      </c>
      <c r="U71" s="20">
        <f>I71-M71</f>
        <v>0</v>
      </c>
      <c r="V71" s="20">
        <f>J71-N71</f>
        <v>0</v>
      </c>
      <c r="W71" s="69">
        <f t="shared" si="7"/>
        <v>0</v>
      </c>
      <c r="X71" s="19">
        <f t="shared" si="15"/>
        <v>0</v>
      </c>
      <c r="Y71" s="20">
        <f t="shared" si="16"/>
        <v>0</v>
      </c>
      <c r="Z71" s="20">
        <f t="shared" si="10"/>
        <v>0</v>
      </c>
      <c r="AA71" s="70">
        <f t="shared" si="11"/>
        <v>0</v>
      </c>
      <c r="AB71" s="69">
        <f t="shared" si="12"/>
        <v>0</v>
      </c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  <c r="FF71" s="63"/>
      <c r="FG71" s="63"/>
      <c r="FH71" s="63"/>
      <c r="FI71" s="63"/>
      <c r="FJ71" s="63"/>
      <c r="FK71" s="63"/>
      <c r="FL71" s="63"/>
      <c r="FM71" s="63"/>
      <c r="FN71" s="63"/>
      <c r="FO71" s="63"/>
      <c r="FP71" s="63"/>
      <c r="FQ71" s="63"/>
      <c r="FR71" s="63"/>
      <c r="FS71" s="63"/>
      <c r="FT71" s="63"/>
      <c r="FU71" s="63"/>
      <c r="FV71" s="63"/>
      <c r="FW71" s="63"/>
      <c r="FX71" s="63"/>
      <c r="FY71" s="63"/>
      <c r="FZ71" s="63"/>
      <c r="GA71" s="63"/>
      <c r="GB71" s="63"/>
      <c r="GC71" s="63"/>
      <c r="GD71" s="63"/>
      <c r="GE71" s="63"/>
      <c r="GF71" s="63"/>
      <c r="GG71" s="63"/>
      <c r="GH71" s="63"/>
      <c r="GI71" s="63"/>
      <c r="GJ71" s="63"/>
      <c r="GK71" s="63"/>
      <c r="GL71" s="63"/>
      <c r="GM71" s="63"/>
      <c r="GN71" s="63"/>
      <c r="GO71" s="63"/>
      <c r="GP71" s="63"/>
      <c r="GQ71" s="63"/>
      <c r="GR71" s="63"/>
      <c r="GS71" s="63"/>
      <c r="GT71" s="63"/>
      <c r="GU71" s="63"/>
      <c r="GV71" s="63"/>
      <c r="GW71" s="63"/>
      <c r="GX71" s="63"/>
      <c r="GY71" s="63"/>
      <c r="GZ71" s="63"/>
      <c r="HA71" s="63"/>
      <c r="HB71" s="63"/>
      <c r="HC71" s="63"/>
      <c r="HD71" s="63"/>
      <c r="HE71" s="63"/>
      <c r="HF71" s="63"/>
      <c r="HG71" s="63"/>
      <c r="HH71" s="63"/>
      <c r="HI71" s="63"/>
      <c r="HJ71" s="63"/>
      <c r="HK71" s="63"/>
      <c r="HL71" s="63"/>
      <c r="HM71" s="63"/>
      <c r="HN71" s="63"/>
      <c r="HO71" s="63"/>
      <c r="HP71" s="63"/>
      <c r="HQ71" s="63"/>
      <c r="HR71" s="63"/>
      <c r="HS71" s="63"/>
      <c r="HT71" s="63"/>
      <c r="HU71" s="63"/>
      <c r="HV71" s="63"/>
      <c r="HW71" s="63"/>
      <c r="HX71" s="63"/>
      <c r="HY71" s="63"/>
    </row>
    <row r="72" spans="1:233" s="64" customFormat="1" hidden="1">
      <c r="A72" s="75" t="s">
        <v>37</v>
      </c>
      <c r="B72" s="76"/>
      <c r="C72" s="77" t="s">
        <v>7</v>
      </c>
      <c r="D72" s="77" t="s">
        <v>7</v>
      </c>
      <c r="E72" s="77"/>
      <c r="F72" s="94" t="s">
        <v>7</v>
      </c>
      <c r="G72" s="75"/>
      <c r="H72" s="82">
        <f t="shared" si="17"/>
        <v>0</v>
      </c>
      <c r="I72" s="83">
        <f t="shared" si="14"/>
        <v>0</v>
      </c>
      <c r="J72" s="83">
        <f t="shared" si="3"/>
        <v>0</v>
      </c>
      <c r="K72" s="95">
        <f t="shared" si="4"/>
        <v>0</v>
      </c>
      <c r="L72" s="82">
        <v>0</v>
      </c>
      <c r="M72" s="83">
        <v>0</v>
      </c>
      <c r="N72" s="83">
        <v>0</v>
      </c>
      <c r="O72" s="84">
        <f t="shared" si="5"/>
        <v>0</v>
      </c>
      <c r="P72" s="19">
        <v>0</v>
      </c>
      <c r="Q72" s="20">
        <v>0</v>
      </c>
      <c r="R72" s="20">
        <v>0</v>
      </c>
      <c r="S72" s="69">
        <f t="shared" si="6"/>
        <v>0</v>
      </c>
      <c r="T72" s="19">
        <f>H72-L72</f>
        <v>0</v>
      </c>
      <c r="U72" s="20">
        <f>I72-M72</f>
        <v>0</v>
      </c>
      <c r="V72" s="20">
        <f>J72-N72</f>
        <v>0</v>
      </c>
      <c r="W72" s="69">
        <f t="shared" si="7"/>
        <v>0</v>
      </c>
      <c r="X72" s="19">
        <f t="shared" si="15"/>
        <v>0</v>
      </c>
      <c r="Y72" s="20">
        <f t="shared" si="16"/>
        <v>0</v>
      </c>
      <c r="Z72" s="20">
        <f t="shared" si="10"/>
        <v>0</v>
      </c>
      <c r="AA72" s="70">
        <f t="shared" si="11"/>
        <v>0</v>
      </c>
      <c r="AB72" s="69">
        <f t="shared" si="12"/>
        <v>0</v>
      </c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  <c r="DZ72" s="63"/>
      <c r="EA72" s="63"/>
      <c r="EB72" s="63"/>
      <c r="EC72" s="63"/>
      <c r="ED72" s="63"/>
      <c r="EE72" s="63"/>
      <c r="EF72" s="63"/>
      <c r="EG72" s="63"/>
      <c r="EH72" s="63"/>
      <c r="EI72" s="63"/>
      <c r="EJ72" s="63"/>
      <c r="EK72" s="63"/>
      <c r="EL72" s="63"/>
      <c r="EM72" s="63"/>
      <c r="EN72" s="63"/>
      <c r="EO72" s="63"/>
      <c r="EP72" s="63"/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  <c r="FF72" s="63"/>
      <c r="FG72" s="63"/>
      <c r="FH72" s="63"/>
      <c r="FI72" s="63"/>
      <c r="FJ72" s="63"/>
      <c r="FK72" s="63"/>
      <c r="FL72" s="63"/>
      <c r="FM72" s="63"/>
      <c r="FN72" s="63"/>
      <c r="FO72" s="63"/>
      <c r="FP72" s="63"/>
      <c r="FQ72" s="63"/>
      <c r="FR72" s="63"/>
      <c r="FS72" s="63"/>
      <c r="FT72" s="63"/>
      <c r="FU72" s="63"/>
      <c r="FV72" s="63"/>
      <c r="FW72" s="63"/>
      <c r="FX72" s="63"/>
      <c r="FY72" s="63"/>
      <c r="FZ72" s="63"/>
      <c r="GA72" s="63"/>
      <c r="GB72" s="63"/>
      <c r="GC72" s="63"/>
      <c r="GD72" s="63"/>
      <c r="GE72" s="63"/>
      <c r="GF72" s="63"/>
      <c r="GG72" s="63"/>
      <c r="GH72" s="63"/>
      <c r="GI72" s="63"/>
      <c r="GJ72" s="63"/>
      <c r="GK72" s="63"/>
      <c r="GL72" s="63"/>
      <c r="GM72" s="63"/>
      <c r="GN72" s="63"/>
      <c r="GO72" s="63"/>
      <c r="GP72" s="63"/>
      <c r="GQ72" s="63"/>
      <c r="GR72" s="63"/>
      <c r="GS72" s="63"/>
      <c r="GT72" s="63"/>
      <c r="GU72" s="63"/>
      <c r="GV72" s="63"/>
      <c r="GW72" s="63"/>
      <c r="GX72" s="63"/>
      <c r="GY72" s="63"/>
      <c r="GZ72" s="63"/>
      <c r="HA72" s="63"/>
      <c r="HB72" s="63"/>
      <c r="HC72" s="63"/>
      <c r="HD72" s="63"/>
      <c r="HE72" s="63"/>
      <c r="HF72" s="63"/>
      <c r="HG72" s="63"/>
      <c r="HH72" s="63"/>
      <c r="HI72" s="63"/>
      <c r="HJ72" s="63"/>
      <c r="HK72" s="63"/>
      <c r="HL72" s="63"/>
      <c r="HM72" s="63"/>
      <c r="HN72" s="63"/>
      <c r="HO72" s="63"/>
      <c r="HP72" s="63"/>
      <c r="HQ72" s="63"/>
      <c r="HR72" s="63"/>
      <c r="HS72" s="63"/>
      <c r="HT72" s="63"/>
      <c r="HU72" s="63"/>
      <c r="HV72" s="63"/>
      <c r="HW72" s="63"/>
      <c r="HX72" s="63"/>
      <c r="HY72" s="63"/>
    </row>
    <row r="73" spans="1:233" s="64" customFormat="1" hidden="1">
      <c r="A73" s="75" t="s">
        <v>37</v>
      </c>
      <c r="B73" s="76"/>
      <c r="C73" s="77" t="s">
        <v>7</v>
      </c>
      <c r="D73" s="77" t="s">
        <v>7</v>
      </c>
      <c r="E73" s="77"/>
      <c r="F73" s="94" t="s">
        <v>7</v>
      </c>
      <c r="G73" s="75"/>
      <c r="H73" s="82">
        <f t="shared" si="17"/>
        <v>0</v>
      </c>
      <c r="I73" s="83">
        <f t="shared" ref="I73:I80" si="19">ROUND(M73*iin/iio,afrind)</f>
        <v>0</v>
      </c>
      <c r="J73" s="83">
        <f t="shared" ref="J73:J80" si="20">N73</f>
        <v>0</v>
      </c>
      <c r="K73" s="95">
        <f t="shared" ref="K73:K80" si="21">SUM(H73:J73)</f>
        <v>0</v>
      </c>
      <c r="L73" s="82">
        <v>0</v>
      </c>
      <c r="M73" s="83">
        <v>0</v>
      </c>
      <c r="N73" s="83">
        <v>0</v>
      </c>
      <c r="O73" s="84">
        <f t="shared" ref="O73:O81" si="22">SUM(L73:N73)</f>
        <v>0</v>
      </c>
      <c r="P73" s="19">
        <v>0</v>
      </c>
      <c r="Q73" s="20">
        <v>0</v>
      </c>
      <c r="R73" s="20">
        <v>0</v>
      </c>
      <c r="S73" s="69">
        <f t="shared" ref="S73:S80" si="23">SUM(P73:R73)</f>
        <v>0</v>
      </c>
      <c r="T73" s="19">
        <f>H73-L73</f>
        <v>0</v>
      </c>
      <c r="U73" s="20">
        <f>I73-M73</f>
        <v>0</v>
      </c>
      <c r="V73" s="20">
        <f>J73-N73</f>
        <v>0</v>
      </c>
      <c r="W73" s="69">
        <f t="shared" ref="W73:W80" si="24">SUM(T73:V73)</f>
        <v>0</v>
      </c>
      <c r="X73" s="19">
        <f t="shared" ref="X73:X80" si="25">L73-P73</f>
        <v>0</v>
      </c>
      <c r="Y73" s="20">
        <f t="shared" ref="Y73:Y80" si="26">M73-Q73</f>
        <v>0</v>
      </c>
      <c r="Z73" s="20">
        <f t="shared" ref="Z73:Z80" si="27">N73-R73</f>
        <v>0</v>
      </c>
      <c r="AA73" s="70">
        <f t="shared" ref="AA73:AA80" si="28">SUM(X73:Z73)</f>
        <v>0</v>
      </c>
      <c r="AB73" s="69">
        <f t="shared" si="12"/>
        <v>0</v>
      </c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  <c r="DZ73" s="63"/>
      <c r="EA73" s="63"/>
      <c r="EB73" s="63"/>
      <c r="EC73" s="63"/>
      <c r="ED73" s="63"/>
      <c r="EE73" s="63"/>
      <c r="EF73" s="63"/>
      <c r="EG73" s="63"/>
      <c r="EH73" s="63"/>
      <c r="EI73" s="63"/>
      <c r="EJ73" s="63"/>
      <c r="EK73" s="63"/>
      <c r="EL73" s="63"/>
      <c r="EM73" s="63"/>
      <c r="EN73" s="63"/>
      <c r="EO73" s="63"/>
      <c r="EP73" s="63"/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  <c r="FF73" s="63"/>
      <c r="FG73" s="63"/>
      <c r="FH73" s="63"/>
      <c r="FI73" s="63"/>
      <c r="FJ73" s="63"/>
      <c r="FK73" s="63"/>
      <c r="FL73" s="63"/>
      <c r="FM73" s="63"/>
      <c r="FN73" s="63"/>
      <c r="FO73" s="63"/>
      <c r="FP73" s="63"/>
      <c r="FQ73" s="63"/>
      <c r="FR73" s="63"/>
      <c r="FS73" s="63"/>
      <c r="FT73" s="63"/>
      <c r="FU73" s="63"/>
      <c r="FV73" s="63"/>
      <c r="FW73" s="63"/>
      <c r="FX73" s="63"/>
      <c r="FY73" s="63"/>
      <c r="FZ73" s="63"/>
      <c r="GA73" s="63"/>
      <c r="GB73" s="63"/>
      <c r="GC73" s="63"/>
      <c r="GD73" s="63"/>
      <c r="GE73" s="63"/>
      <c r="GF73" s="63"/>
      <c r="GG73" s="63"/>
      <c r="GH73" s="63"/>
      <c r="GI73" s="63"/>
      <c r="GJ73" s="63"/>
      <c r="GK73" s="63"/>
      <c r="GL73" s="63"/>
      <c r="GM73" s="63"/>
      <c r="GN73" s="63"/>
      <c r="GO73" s="63"/>
      <c r="GP73" s="63"/>
      <c r="GQ73" s="63"/>
      <c r="GR73" s="63"/>
      <c r="GS73" s="63"/>
      <c r="GT73" s="63"/>
      <c r="GU73" s="63"/>
      <c r="GV73" s="63"/>
      <c r="GW73" s="63"/>
      <c r="GX73" s="63"/>
      <c r="GY73" s="63"/>
      <c r="GZ73" s="63"/>
      <c r="HA73" s="63"/>
      <c r="HB73" s="63"/>
      <c r="HC73" s="63"/>
      <c r="HD73" s="63"/>
      <c r="HE73" s="63"/>
      <c r="HF73" s="63"/>
      <c r="HG73" s="63"/>
      <c r="HH73" s="63"/>
      <c r="HI73" s="63"/>
      <c r="HJ73" s="63"/>
      <c r="HK73" s="63"/>
      <c r="HL73" s="63"/>
      <c r="HM73" s="63"/>
      <c r="HN73" s="63"/>
      <c r="HO73" s="63"/>
      <c r="HP73" s="63"/>
      <c r="HQ73" s="63"/>
      <c r="HR73" s="63"/>
      <c r="HS73" s="63"/>
      <c r="HT73" s="63"/>
      <c r="HU73" s="63"/>
      <c r="HV73" s="63"/>
      <c r="HW73" s="63"/>
      <c r="HX73" s="63"/>
      <c r="HY73" s="63"/>
    </row>
    <row r="74" spans="1:233" s="64" customFormat="1" hidden="1">
      <c r="A74" s="75" t="s">
        <v>37</v>
      </c>
      <c r="B74" s="76"/>
      <c r="C74" s="77" t="s">
        <v>7</v>
      </c>
      <c r="D74" s="77" t="s">
        <v>7</v>
      </c>
      <c r="E74" s="77"/>
      <c r="F74" s="94" t="s">
        <v>7</v>
      </c>
      <c r="G74" s="75"/>
      <c r="H74" s="82">
        <f t="shared" si="17"/>
        <v>0</v>
      </c>
      <c r="I74" s="83">
        <f t="shared" si="19"/>
        <v>0</v>
      </c>
      <c r="J74" s="83">
        <f t="shared" si="20"/>
        <v>0</v>
      </c>
      <c r="K74" s="95">
        <f t="shared" si="21"/>
        <v>0</v>
      </c>
      <c r="L74" s="82">
        <v>0</v>
      </c>
      <c r="M74" s="83">
        <v>0</v>
      </c>
      <c r="N74" s="83">
        <v>0</v>
      </c>
      <c r="O74" s="84">
        <f t="shared" si="22"/>
        <v>0</v>
      </c>
      <c r="P74" s="19">
        <v>0</v>
      </c>
      <c r="Q74" s="20">
        <v>0</v>
      </c>
      <c r="R74" s="20">
        <v>0</v>
      </c>
      <c r="S74" s="69">
        <f t="shared" si="23"/>
        <v>0</v>
      </c>
      <c r="T74" s="19">
        <f>H74-L74</f>
        <v>0</v>
      </c>
      <c r="U74" s="20">
        <f>I74-M74</f>
        <v>0</v>
      </c>
      <c r="V74" s="20">
        <f>J74-N74</f>
        <v>0</v>
      </c>
      <c r="W74" s="69">
        <f t="shared" si="24"/>
        <v>0</v>
      </c>
      <c r="X74" s="19">
        <f t="shared" si="25"/>
        <v>0</v>
      </c>
      <c r="Y74" s="20">
        <f t="shared" si="26"/>
        <v>0</v>
      </c>
      <c r="Z74" s="20">
        <f t="shared" si="27"/>
        <v>0</v>
      </c>
      <c r="AA74" s="70">
        <f t="shared" si="28"/>
        <v>0</v>
      </c>
      <c r="AB74" s="69">
        <f t="shared" si="12"/>
        <v>0</v>
      </c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  <c r="DZ74" s="63"/>
      <c r="EA74" s="63"/>
      <c r="EB74" s="63"/>
      <c r="EC74" s="63"/>
      <c r="ED74" s="63"/>
      <c r="EE74" s="63"/>
      <c r="EF74" s="63"/>
      <c r="EG74" s="63"/>
      <c r="EH74" s="63"/>
      <c r="EI74" s="63"/>
      <c r="EJ74" s="63"/>
      <c r="EK74" s="63"/>
      <c r="EL74" s="63"/>
      <c r="EM74" s="63"/>
      <c r="EN74" s="63"/>
      <c r="EO74" s="63"/>
      <c r="EP74" s="63"/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  <c r="FF74" s="63"/>
      <c r="FG74" s="63"/>
      <c r="FH74" s="63"/>
      <c r="FI74" s="63"/>
      <c r="FJ74" s="63"/>
      <c r="FK74" s="63"/>
      <c r="FL74" s="63"/>
      <c r="FM74" s="63"/>
      <c r="FN74" s="63"/>
      <c r="FO74" s="63"/>
      <c r="FP74" s="63"/>
      <c r="FQ74" s="63"/>
      <c r="FR74" s="63"/>
      <c r="FS74" s="63"/>
      <c r="FT74" s="63"/>
      <c r="FU74" s="63"/>
      <c r="FV74" s="63"/>
      <c r="FW74" s="63"/>
      <c r="FX74" s="63"/>
      <c r="FY74" s="63"/>
      <c r="FZ74" s="63"/>
      <c r="GA74" s="63"/>
      <c r="GB74" s="63"/>
      <c r="GC74" s="63"/>
      <c r="GD74" s="63"/>
      <c r="GE74" s="63"/>
      <c r="GF74" s="63"/>
      <c r="GG74" s="63"/>
      <c r="GH74" s="63"/>
      <c r="GI74" s="63"/>
      <c r="GJ74" s="63"/>
      <c r="GK74" s="63"/>
      <c r="GL74" s="63"/>
      <c r="GM74" s="63"/>
      <c r="GN74" s="63"/>
      <c r="GO74" s="63"/>
      <c r="GP74" s="63"/>
      <c r="GQ74" s="63"/>
      <c r="GR74" s="63"/>
      <c r="GS74" s="63"/>
      <c r="GT74" s="63"/>
      <c r="GU74" s="63"/>
      <c r="GV74" s="63"/>
      <c r="GW74" s="63"/>
      <c r="GX74" s="63"/>
      <c r="GY74" s="63"/>
      <c r="GZ74" s="63"/>
      <c r="HA74" s="63"/>
      <c r="HB74" s="63"/>
      <c r="HC74" s="63"/>
      <c r="HD74" s="63"/>
      <c r="HE74" s="63"/>
      <c r="HF74" s="63"/>
      <c r="HG74" s="63"/>
      <c r="HH74" s="63"/>
      <c r="HI74" s="63"/>
      <c r="HJ74" s="63"/>
      <c r="HK74" s="63"/>
      <c r="HL74" s="63"/>
      <c r="HM74" s="63"/>
      <c r="HN74" s="63"/>
      <c r="HO74" s="63"/>
      <c r="HP74" s="63"/>
      <c r="HQ74" s="63"/>
      <c r="HR74" s="63"/>
      <c r="HS74" s="63"/>
      <c r="HT74" s="63"/>
      <c r="HU74" s="63"/>
      <c r="HV74" s="63"/>
      <c r="HW74" s="63"/>
      <c r="HX74" s="63"/>
      <c r="HY74" s="63"/>
    </row>
    <row r="75" spans="1:233" s="64" customFormat="1" hidden="1">
      <c r="A75" s="75" t="s">
        <v>37</v>
      </c>
      <c r="B75" s="76"/>
      <c r="C75" s="77" t="s">
        <v>7</v>
      </c>
      <c r="D75" s="77" t="s">
        <v>7</v>
      </c>
      <c r="E75" s="77"/>
      <c r="F75" s="94" t="s">
        <v>7</v>
      </c>
      <c r="G75" s="75"/>
      <c r="H75" s="82">
        <f t="shared" si="17"/>
        <v>0</v>
      </c>
      <c r="I75" s="83">
        <f t="shared" si="19"/>
        <v>0</v>
      </c>
      <c r="J75" s="83">
        <f t="shared" si="20"/>
        <v>0</v>
      </c>
      <c r="K75" s="95">
        <f t="shared" si="21"/>
        <v>0</v>
      </c>
      <c r="L75" s="82">
        <v>0</v>
      </c>
      <c r="M75" s="83">
        <v>0</v>
      </c>
      <c r="N75" s="83">
        <v>0</v>
      </c>
      <c r="O75" s="84">
        <f t="shared" si="22"/>
        <v>0</v>
      </c>
      <c r="P75" s="19">
        <v>0</v>
      </c>
      <c r="Q75" s="20">
        <v>0</v>
      </c>
      <c r="R75" s="20">
        <v>0</v>
      </c>
      <c r="S75" s="69">
        <f t="shared" si="23"/>
        <v>0</v>
      </c>
      <c r="T75" s="19">
        <f>H75-L75</f>
        <v>0</v>
      </c>
      <c r="U75" s="20">
        <f>I75-M75</f>
        <v>0</v>
      </c>
      <c r="V75" s="20">
        <f>J75-N75</f>
        <v>0</v>
      </c>
      <c r="W75" s="69">
        <f t="shared" si="24"/>
        <v>0</v>
      </c>
      <c r="X75" s="19">
        <f t="shared" si="25"/>
        <v>0</v>
      </c>
      <c r="Y75" s="20">
        <f t="shared" si="26"/>
        <v>0</v>
      </c>
      <c r="Z75" s="20">
        <f t="shared" si="27"/>
        <v>0</v>
      </c>
      <c r="AA75" s="70">
        <f t="shared" si="28"/>
        <v>0</v>
      </c>
      <c r="AB75" s="69">
        <f t="shared" si="12"/>
        <v>0</v>
      </c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  <c r="DZ75" s="63"/>
      <c r="EA75" s="63"/>
      <c r="EB75" s="63"/>
      <c r="EC75" s="63"/>
      <c r="ED75" s="63"/>
      <c r="EE75" s="63"/>
      <c r="EF75" s="63"/>
      <c r="EG75" s="63"/>
      <c r="EH75" s="63"/>
      <c r="EI75" s="63"/>
      <c r="EJ75" s="63"/>
      <c r="EK75" s="63"/>
      <c r="EL75" s="63"/>
      <c r="EM75" s="63"/>
      <c r="EN75" s="63"/>
      <c r="EO75" s="63"/>
      <c r="EP75" s="63"/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  <c r="FF75" s="63"/>
      <c r="FG75" s="63"/>
      <c r="FH75" s="63"/>
      <c r="FI75" s="63"/>
      <c r="FJ75" s="63"/>
      <c r="FK75" s="63"/>
      <c r="FL75" s="63"/>
      <c r="FM75" s="63"/>
      <c r="FN75" s="63"/>
      <c r="FO75" s="63"/>
      <c r="FP75" s="63"/>
      <c r="FQ75" s="63"/>
      <c r="FR75" s="63"/>
      <c r="FS75" s="63"/>
      <c r="FT75" s="63"/>
      <c r="FU75" s="63"/>
      <c r="FV75" s="63"/>
      <c r="FW75" s="63"/>
      <c r="FX75" s="63"/>
      <c r="FY75" s="63"/>
      <c r="FZ75" s="63"/>
      <c r="GA75" s="63"/>
      <c r="GB75" s="63"/>
      <c r="GC75" s="63"/>
      <c r="GD75" s="63"/>
      <c r="GE75" s="63"/>
      <c r="GF75" s="63"/>
      <c r="GG75" s="63"/>
      <c r="GH75" s="63"/>
      <c r="GI75" s="63"/>
      <c r="GJ75" s="63"/>
      <c r="GK75" s="63"/>
      <c r="GL75" s="63"/>
      <c r="GM75" s="63"/>
      <c r="GN75" s="63"/>
      <c r="GO75" s="63"/>
      <c r="GP75" s="63"/>
      <c r="GQ75" s="63"/>
      <c r="GR75" s="63"/>
      <c r="GS75" s="63"/>
      <c r="GT75" s="63"/>
      <c r="GU75" s="63"/>
      <c r="GV75" s="63"/>
      <c r="GW75" s="63"/>
      <c r="GX75" s="63"/>
      <c r="GY75" s="63"/>
      <c r="GZ75" s="63"/>
      <c r="HA75" s="63"/>
      <c r="HB75" s="63"/>
      <c r="HC75" s="63"/>
      <c r="HD75" s="63"/>
      <c r="HE75" s="63"/>
      <c r="HF75" s="63"/>
      <c r="HG75" s="63"/>
      <c r="HH75" s="63"/>
      <c r="HI75" s="63"/>
      <c r="HJ75" s="63"/>
      <c r="HK75" s="63"/>
      <c r="HL75" s="63"/>
      <c r="HM75" s="63"/>
      <c r="HN75" s="63"/>
      <c r="HO75" s="63"/>
      <c r="HP75" s="63"/>
      <c r="HQ75" s="63"/>
      <c r="HR75" s="63"/>
      <c r="HS75" s="63"/>
      <c r="HT75" s="63"/>
      <c r="HU75" s="63"/>
      <c r="HV75" s="63"/>
      <c r="HW75" s="63"/>
      <c r="HX75" s="63"/>
      <c r="HY75" s="63"/>
    </row>
    <row r="76" spans="1:233" s="64" customFormat="1" hidden="1">
      <c r="A76" s="75" t="s">
        <v>37</v>
      </c>
      <c r="B76" s="76"/>
      <c r="C76" s="77" t="s">
        <v>7</v>
      </c>
      <c r="D76" s="77" t="s">
        <v>7</v>
      </c>
      <c r="E76" s="77"/>
      <c r="F76" s="94" t="s">
        <v>7</v>
      </c>
      <c r="G76" s="75"/>
      <c r="H76" s="82">
        <f t="shared" si="17"/>
        <v>0</v>
      </c>
      <c r="I76" s="83">
        <f t="shared" si="19"/>
        <v>0</v>
      </c>
      <c r="J76" s="83">
        <f t="shared" si="20"/>
        <v>0</v>
      </c>
      <c r="K76" s="95">
        <f t="shared" si="21"/>
        <v>0</v>
      </c>
      <c r="L76" s="82">
        <v>0</v>
      </c>
      <c r="M76" s="83">
        <v>0</v>
      </c>
      <c r="N76" s="83">
        <v>0</v>
      </c>
      <c r="O76" s="84">
        <f t="shared" si="22"/>
        <v>0</v>
      </c>
      <c r="P76" s="19">
        <v>0</v>
      </c>
      <c r="Q76" s="20">
        <v>0</v>
      </c>
      <c r="R76" s="20">
        <v>0</v>
      </c>
      <c r="S76" s="69">
        <f t="shared" si="23"/>
        <v>0</v>
      </c>
      <c r="T76" s="19">
        <f>H76-L76</f>
        <v>0</v>
      </c>
      <c r="U76" s="20">
        <f>I76-M76</f>
        <v>0</v>
      </c>
      <c r="V76" s="20">
        <f>J76-N76</f>
        <v>0</v>
      </c>
      <c r="W76" s="69">
        <f t="shared" si="24"/>
        <v>0</v>
      </c>
      <c r="X76" s="19">
        <f t="shared" si="25"/>
        <v>0</v>
      </c>
      <c r="Y76" s="20">
        <f t="shared" si="26"/>
        <v>0</v>
      </c>
      <c r="Z76" s="20">
        <f t="shared" si="27"/>
        <v>0</v>
      </c>
      <c r="AA76" s="70">
        <f t="shared" si="28"/>
        <v>0</v>
      </c>
      <c r="AB76" s="69">
        <f t="shared" si="12"/>
        <v>0</v>
      </c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  <c r="DZ76" s="63"/>
      <c r="EA76" s="63"/>
      <c r="EB76" s="63"/>
      <c r="EC76" s="63"/>
      <c r="ED76" s="63"/>
      <c r="EE76" s="63"/>
      <c r="EF76" s="63"/>
      <c r="EG76" s="63"/>
      <c r="EH76" s="63"/>
      <c r="EI76" s="63"/>
      <c r="EJ76" s="63"/>
      <c r="EK76" s="63"/>
      <c r="EL76" s="63"/>
      <c r="EM76" s="63"/>
      <c r="EN76" s="63"/>
      <c r="EO76" s="63"/>
      <c r="EP76" s="63"/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  <c r="FF76" s="63"/>
      <c r="FG76" s="63"/>
      <c r="FH76" s="63"/>
      <c r="FI76" s="63"/>
      <c r="FJ76" s="63"/>
      <c r="FK76" s="63"/>
      <c r="FL76" s="63"/>
      <c r="FM76" s="63"/>
      <c r="FN76" s="63"/>
      <c r="FO76" s="63"/>
      <c r="FP76" s="63"/>
      <c r="FQ76" s="63"/>
      <c r="FR76" s="63"/>
      <c r="FS76" s="63"/>
      <c r="FT76" s="63"/>
      <c r="FU76" s="63"/>
      <c r="FV76" s="63"/>
      <c r="FW76" s="63"/>
      <c r="FX76" s="63"/>
      <c r="FY76" s="63"/>
      <c r="FZ76" s="63"/>
      <c r="GA76" s="63"/>
      <c r="GB76" s="63"/>
      <c r="GC76" s="63"/>
      <c r="GD76" s="63"/>
      <c r="GE76" s="63"/>
      <c r="GF76" s="63"/>
      <c r="GG76" s="63"/>
      <c r="GH76" s="63"/>
      <c r="GI76" s="63"/>
      <c r="GJ76" s="63"/>
      <c r="GK76" s="63"/>
      <c r="GL76" s="63"/>
      <c r="GM76" s="63"/>
      <c r="GN76" s="63"/>
      <c r="GO76" s="63"/>
      <c r="GP76" s="63"/>
      <c r="GQ76" s="63"/>
      <c r="GR76" s="63"/>
      <c r="GS76" s="63"/>
      <c r="GT76" s="63"/>
      <c r="GU76" s="63"/>
      <c r="GV76" s="63"/>
      <c r="GW76" s="63"/>
      <c r="GX76" s="63"/>
      <c r="GY76" s="63"/>
      <c r="GZ76" s="63"/>
      <c r="HA76" s="63"/>
      <c r="HB76" s="63"/>
      <c r="HC76" s="63"/>
      <c r="HD76" s="63"/>
      <c r="HE76" s="63"/>
      <c r="HF76" s="63"/>
      <c r="HG76" s="63"/>
      <c r="HH76" s="63"/>
      <c r="HI76" s="63"/>
      <c r="HJ76" s="63"/>
      <c r="HK76" s="63"/>
      <c r="HL76" s="63"/>
      <c r="HM76" s="63"/>
      <c r="HN76" s="63"/>
      <c r="HO76" s="63"/>
      <c r="HP76" s="63"/>
      <c r="HQ76" s="63"/>
      <c r="HR76" s="63"/>
      <c r="HS76" s="63"/>
      <c r="HT76" s="63"/>
      <c r="HU76" s="63"/>
      <c r="HV76" s="63"/>
      <c r="HW76" s="63"/>
      <c r="HX76" s="63"/>
      <c r="HY76" s="63"/>
    </row>
    <row r="77" spans="1:233" s="64" customFormat="1" hidden="1">
      <c r="A77" s="75" t="s">
        <v>37</v>
      </c>
      <c r="B77" s="76"/>
      <c r="C77" s="77" t="s">
        <v>7</v>
      </c>
      <c r="D77" s="77" t="s">
        <v>7</v>
      </c>
      <c r="E77" s="77"/>
      <c r="F77" s="94" t="s">
        <v>7</v>
      </c>
      <c r="G77" s="75"/>
      <c r="H77" s="82">
        <f t="shared" si="17"/>
        <v>0</v>
      </c>
      <c r="I77" s="83">
        <f t="shared" si="19"/>
        <v>0</v>
      </c>
      <c r="J77" s="83">
        <f t="shared" si="20"/>
        <v>0</v>
      </c>
      <c r="K77" s="95">
        <f t="shared" si="21"/>
        <v>0</v>
      </c>
      <c r="L77" s="82">
        <v>0</v>
      </c>
      <c r="M77" s="83">
        <v>0</v>
      </c>
      <c r="N77" s="83">
        <v>0</v>
      </c>
      <c r="O77" s="84">
        <f t="shared" si="22"/>
        <v>0</v>
      </c>
      <c r="P77" s="19">
        <v>0</v>
      </c>
      <c r="Q77" s="20">
        <v>0</v>
      </c>
      <c r="R77" s="20">
        <v>0</v>
      </c>
      <c r="S77" s="69">
        <f t="shared" si="23"/>
        <v>0</v>
      </c>
      <c r="T77" s="19">
        <f>H77-L77</f>
        <v>0</v>
      </c>
      <c r="U77" s="20">
        <f>I77-M77</f>
        <v>0</v>
      </c>
      <c r="V77" s="20">
        <f>J77-N77</f>
        <v>0</v>
      </c>
      <c r="W77" s="69">
        <f t="shared" si="24"/>
        <v>0</v>
      </c>
      <c r="X77" s="19">
        <f t="shared" si="25"/>
        <v>0</v>
      </c>
      <c r="Y77" s="20">
        <f t="shared" si="26"/>
        <v>0</v>
      </c>
      <c r="Z77" s="20">
        <f t="shared" si="27"/>
        <v>0</v>
      </c>
      <c r="AA77" s="70">
        <f t="shared" si="28"/>
        <v>0</v>
      </c>
      <c r="AB77" s="69">
        <f t="shared" si="12"/>
        <v>0</v>
      </c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  <c r="FF77" s="63"/>
      <c r="FG77" s="63"/>
      <c r="FH77" s="63"/>
      <c r="FI77" s="63"/>
      <c r="FJ77" s="63"/>
      <c r="FK77" s="63"/>
      <c r="FL77" s="63"/>
      <c r="FM77" s="63"/>
      <c r="FN77" s="63"/>
      <c r="FO77" s="63"/>
      <c r="FP77" s="63"/>
      <c r="FQ77" s="63"/>
      <c r="FR77" s="63"/>
      <c r="FS77" s="63"/>
      <c r="FT77" s="63"/>
      <c r="FU77" s="63"/>
      <c r="FV77" s="63"/>
      <c r="FW77" s="63"/>
      <c r="FX77" s="63"/>
      <c r="FY77" s="63"/>
      <c r="FZ77" s="63"/>
      <c r="GA77" s="63"/>
      <c r="GB77" s="63"/>
      <c r="GC77" s="63"/>
      <c r="GD77" s="63"/>
      <c r="GE77" s="63"/>
      <c r="GF77" s="63"/>
      <c r="GG77" s="63"/>
      <c r="GH77" s="63"/>
      <c r="GI77" s="63"/>
      <c r="GJ77" s="63"/>
      <c r="GK77" s="63"/>
      <c r="GL77" s="63"/>
      <c r="GM77" s="63"/>
      <c r="GN77" s="63"/>
      <c r="GO77" s="63"/>
      <c r="GP77" s="63"/>
      <c r="GQ77" s="63"/>
      <c r="GR77" s="63"/>
      <c r="GS77" s="63"/>
      <c r="GT77" s="63"/>
      <c r="GU77" s="63"/>
      <c r="GV77" s="63"/>
      <c r="GW77" s="63"/>
      <c r="GX77" s="63"/>
      <c r="GY77" s="63"/>
      <c r="GZ77" s="63"/>
      <c r="HA77" s="63"/>
      <c r="HB77" s="63"/>
      <c r="HC77" s="63"/>
      <c r="HD77" s="63"/>
      <c r="HE77" s="63"/>
      <c r="HF77" s="63"/>
      <c r="HG77" s="63"/>
      <c r="HH77" s="63"/>
      <c r="HI77" s="63"/>
      <c r="HJ77" s="63"/>
      <c r="HK77" s="63"/>
      <c r="HL77" s="63"/>
      <c r="HM77" s="63"/>
      <c r="HN77" s="63"/>
      <c r="HO77" s="63"/>
      <c r="HP77" s="63"/>
      <c r="HQ77" s="63"/>
      <c r="HR77" s="63"/>
      <c r="HS77" s="63"/>
      <c r="HT77" s="63"/>
      <c r="HU77" s="63"/>
      <c r="HV77" s="63"/>
      <c r="HW77" s="63"/>
      <c r="HX77" s="63"/>
      <c r="HY77" s="63"/>
    </row>
    <row r="78" spans="1:233" s="64" customFormat="1" hidden="1">
      <c r="A78" s="75" t="s">
        <v>37</v>
      </c>
      <c r="B78" s="76"/>
      <c r="C78" s="77" t="s">
        <v>7</v>
      </c>
      <c r="D78" s="77" t="s">
        <v>7</v>
      </c>
      <c r="E78" s="77"/>
      <c r="F78" s="94" t="s">
        <v>7</v>
      </c>
      <c r="G78" s="75"/>
      <c r="H78" s="82">
        <f t="shared" si="17"/>
        <v>0</v>
      </c>
      <c r="I78" s="83">
        <f t="shared" si="19"/>
        <v>0</v>
      </c>
      <c r="J78" s="83">
        <f t="shared" si="20"/>
        <v>0</v>
      </c>
      <c r="K78" s="95">
        <f t="shared" si="21"/>
        <v>0</v>
      </c>
      <c r="L78" s="82">
        <v>0</v>
      </c>
      <c r="M78" s="83">
        <v>0</v>
      </c>
      <c r="N78" s="83">
        <v>0</v>
      </c>
      <c r="O78" s="84">
        <f t="shared" si="22"/>
        <v>0</v>
      </c>
      <c r="P78" s="19">
        <v>0</v>
      </c>
      <c r="Q78" s="20">
        <v>0</v>
      </c>
      <c r="R78" s="20">
        <v>0</v>
      </c>
      <c r="S78" s="69">
        <f t="shared" si="23"/>
        <v>0</v>
      </c>
      <c r="T78" s="19">
        <f>H78-L78</f>
        <v>0</v>
      </c>
      <c r="U78" s="20">
        <f>I78-M78</f>
        <v>0</v>
      </c>
      <c r="V78" s="20">
        <f>J78-N78</f>
        <v>0</v>
      </c>
      <c r="W78" s="69">
        <f t="shared" si="24"/>
        <v>0</v>
      </c>
      <c r="X78" s="19">
        <f t="shared" si="25"/>
        <v>0</v>
      </c>
      <c r="Y78" s="20">
        <f t="shared" si="26"/>
        <v>0</v>
      </c>
      <c r="Z78" s="20">
        <f t="shared" si="27"/>
        <v>0</v>
      </c>
      <c r="AA78" s="70">
        <f t="shared" si="28"/>
        <v>0</v>
      </c>
      <c r="AB78" s="69">
        <f t="shared" si="12"/>
        <v>0</v>
      </c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  <c r="EJ78" s="63"/>
      <c r="EK78" s="63"/>
      <c r="EL78" s="63"/>
      <c r="EM78" s="63"/>
      <c r="EN78" s="63"/>
      <c r="EO78" s="63"/>
      <c r="EP78" s="63"/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  <c r="FF78" s="63"/>
      <c r="FG78" s="63"/>
      <c r="FH78" s="63"/>
      <c r="FI78" s="63"/>
      <c r="FJ78" s="63"/>
      <c r="FK78" s="63"/>
      <c r="FL78" s="63"/>
      <c r="FM78" s="63"/>
      <c r="FN78" s="63"/>
      <c r="FO78" s="63"/>
      <c r="FP78" s="63"/>
      <c r="FQ78" s="63"/>
      <c r="FR78" s="63"/>
      <c r="FS78" s="63"/>
      <c r="FT78" s="63"/>
      <c r="FU78" s="63"/>
      <c r="FV78" s="63"/>
      <c r="FW78" s="63"/>
      <c r="FX78" s="63"/>
      <c r="FY78" s="63"/>
      <c r="FZ78" s="63"/>
      <c r="GA78" s="63"/>
      <c r="GB78" s="63"/>
      <c r="GC78" s="63"/>
      <c r="GD78" s="63"/>
      <c r="GE78" s="63"/>
      <c r="GF78" s="63"/>
      <c r="GG78" s="63"/>
      <c r="GH78" s="63"/>
      <c r="GI78" s="63"/>
      <c r="GJ78" s="63"/>
      <c r="GK78" s="63"/>
      <c r="GL78" s="63"/>
      <c r="GM78" s="63"/>
      <c r="GN78" s="63"/>
      <c r="GO78" s="63"/>
      <c r="GP78" s="63"/>
      <c r="GQ78" s="63"/>
      <c r="GR78" s="63"/>
      <c r="GS78" s="63"/>
      <c r="GT78" s="63"/>
      <c r="GU78" s="63"/>
      <c r="GV78" s="63"/>
      <c r="GW78" s="63"/>
      <c r="GX78" s="63"/>
      <c r="GY78" s="63"/>
      <c r="GZ78" s="63"/>
      <c r="HA78" s="63"/>
      <c r="HB78" s="63"/>
      <c r="HC78" s="63"/>
      <c r="HD78" s="63"/>
      <c r="HE78" s="63"/>
      <c r="HF78" s="63"/>
      <c r="HG78" s="63"/>
      <c r="HH78" s="63"/>
      <c r="HI78" s="63"/>
      <c r="HJ78" s="63"/>
      <c r="HK78" s="63"/>
      <c r="HL78" s="63"/>
      <c r="HM78" s="63"/>
      <c r="HN78" s="63"/>
      <c r="HO78" s="63"/>
      <c r="HP78" s="63"/>
      <c r="HQ78" s="63"/>
      <c r="HR78" s="63"/>
      <c r="HS78" s="63"/>
      <c r="HT78" s="63"/>
      <c r="HU78" s="63"/>
      <c r="HV78" s="63"/>
      <c r="HW78" s="63"/>
      <c r="HX78" s="63"/>
      <c r="HY78" s="63"/>
    </row>
    <row r="79" spans="1:233" s="64" customFormat="1" hidden="1">
      <c r="A79" s="75" t="s">
        <v>37</v>
      </c>
      <c r="B79" s="76"/>
      <c r="C79" s="77" t="s">
        <v>7</v>
      </c>
      <c r="D79" s="77" t="s">
        <v>7</v>
      </c>
      <c r="E79" s="77"/>
      <c r="F79" s="94" t="s">
        <v>7</v>
      </c>
      <c r="G79" s="75"/>
      <c r="H79" s="82">
        <f t="shared" si="17"/>
        <v>0</v>
      </c>
      <c r="I79" s="83">
        <f t="shared" si="19"/>
        <v>0</v>
      </c>
      <c r="J79" s="83">
        <f t="shared" si="20"/>
        <v>0</v>
      </c>
      <c r="K79" s="95">
        <f t="shared" si="21"/>
        <v>0</v>
      </c>
      <c r="L79" s="82">
        <v>0</v>
      </c>
      <c r="M79" s="83">
        <v>0</v>
      </c>
      <c r="N79" s="83">
        <v>0</v>
      </c>
      <c r="O79" s="84">
        <f t="shared" si="22"/>
        <v>0</v>
      </c>
      <c r="P79" s="19">
        <v>0</v>
      </c>
      <c r="Q79" s="20">
        <v>0</v>
      </c>
      <c r="R79" s="20">
        <v>0</v>
      </c>
      <c r="S79" s="69">
        <f t="shared" si="23"/>
        <v>0</v>
      </c>
      <c r="T79" s="19">
        <f>H79-L79</f>
        <v>0</v>
      </c>
      <c r="U79" s="20">
        <f>I79-M79</f>
        <v>0</v>
      </c>
      <c r="V79" s="20">
        <f>J79-N79</f>
        <v>0</v>
      </c>
      <c r="W79" s="69">
        <f t="shared" si="24"/>
        <v>0</v>
      </c>
      <c r="X79" s="19">
        <f t="shared" si="25"/>
        <v>0</v>
      </c>
      <c r="Y79" s="20">
        <f t="shared" si="26"/>
        <v>0</v>
      </c>
      <c r="Z79" s="20">
        <f t="shared" si="27"/>
        <v>0</v>
      </c>
      <c r="AA79" s="70">
        <f t="shared" si="28"/>
        <v>0</v>
      </c>
      <c r="AB79" s="69">
        <f t="shared" si="12"/>
        <v>0</v>
      </c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  <c r="EJ79" s="63"/>
      <c r="EK79" s="63"/>
      <c r="EL79" s="63"/>
      <c r="EM79" s="63"/>
      <c r="EN79" s="63"/>
      <c r="EO79" s="63"/>
      <c r="EP79" s="63"/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  <c r="FF79" s="63"/>
      <c r="FG79" s="63"/>
      <c r="FH79" s="63"/>
      <c r="FI79" s="63"/>
      <c r="FJ79" s="63"/>
      <c r="FK79" s="63"/>
      <c r="FL79" s="63"/>
      <c r="FM79" s="63"/>
      <c r="FN79" s="63"/>
      <c r="FO79" s="63"/>
      <c r="FP79" s="63"/>
      <c r="FQ79" s="63"/>
      <c r="FR79" s="63"/>
      <c r="FS79" s="63"/>
      <c r="FT79" s="63"/>
      <c r="FU79" s="63"/>
      <c r="FV79" s="63"/>
      <c r="FW79" s="63"/>
      <c r="FX79" s="63"/>
      <c r="FY79" s="63"/>
      <c r="FZ79" s="63"/>
      <c r="GA79" s="63"/>
      <c r="GB79" s="63"/>
      <c r="GC79" s="63"/>
      <c r="GD79" s="63"/>
      <c r="GE79" s="63"/>
      <c r="GF79" s="63"/>
      <c r="GG79" s="63"/>
      <c r="GH79" s="63"/>
      <c r="GI79" s="63"/>
      <c r="GJ79" s="63"/>
      <c r="GK79" s="63"/>
      <c r="GL79" s="63"/>
      <c r="GM79" s="63"/>
      <c r="GN79" s="63"/>
      <c r="GO79" s="63"/>
      <c r="GP79" s="63"/>
      <c r="GQ79" s="63"/>
      <c r="GR79" s="63"/>
      <c r="GS79" s="63"/>
      <c r="GT79" s="63"/>
      <c r="GU79" s="63"/>
      <c r="GV79" s="63"/>
      <c r="GW79" s="63"/>
      <c r="GX79" s="63"/>
      <c r="GY79" s="63"/>
      <c r="GZ79" s="63"/>
      <c r="HA79" s="63"/>
      <c r="HB79" s="63"/>
      <c r="HC79" s="63"/>
      <c r="HD79" s="63"/>
      <c r="HE79" s="63"/>
      <c r="HF79" s="63"/>
      <c r="HG79" s="63"/>
      <c r="HH79" s="63"/>
      <c r="HI79" s="63"/>
      <c r="HJ79" s="63"/>
      <c r="HK79" s="63"/>
      <c r="HL79" s="63"/>
      <c r="HM79" s="63"/>
      <c r="HN79" s="63"/>
      <c r="HO79" s="63"/>
      <c r="HP79" s="63"/>
      <c r="HQ79" s="63"/>
      <c r="HR79" s="63"/>
      <c r="HS79" s="63"/>
      <c r="HT79" s="63"/>
      <c r="HU79" s="63"/>
      <c r="HV79" s="63"/>
      <c r="HW79" s="63"/>
      <c r="HX79" s="63"/>
      <c r="HY79" s="63"/>
    </row>
    <row r="80" spans="1:233" s="64" customFormat="1" hidden="1">
      <c r="A80" s="75" t="s">
        <v>37</v>
      </c>
      <c r="B80" s="76"/>
      <c r="C80" s="77" t="s">
        <v>7</v>
      </c>
      <c r="D80" s="77" t="s">
        <v>7</v>
      </c>
      <c r="E80" s="77"/>
      <c r="F80" s="94" t="s">
        <v>7</v>
      </c>
      <c r="G80" s="75"/>
      <c r="H80" s="82">
        <f t="shared" si="17"/>
        <v>0</v>
      </c>
      <c r="I80" s="83">
        <f t="shared" si="19"/>
        <v>0</v>
      </c>
      <c r="J80" s="83">
        <f t="shared" si="20"/>
        <v>0</v>
      </c>
      <c r="K80" s="95">
        <f t="shared" si="21"/>
        <v>0</v>
      </c>
      <c r="L80" s="82">
        <v>0</v>
      </c>
      <c r="M80" s="83">
        <v>0</v>
      </c>
      <c r="N80" s="83">
        <v>0</v>
      </c>
      <c r="O80" s="84">
        <f t="shared" si="22"/>
        <v>0</v>
      </c>
      <c r="P80" s="19">
        <v>0</v>
      </c>
      <c r="Q80" s="20">
        <v>0</v>
      </c>
      <c r="R80" s="20">
        <v>0</v>
      </c>
      <c r="S80" s="69">
        <f t="shared" si="23"/>
        <v>0</v>
      </c>
      <c r="T80" s="19">
        <f>H80-L80</f>
        <v>0</v>
      </c>
      <c r="U80" s="20">
        <f>I80-M80</f>
        <v>0</v>
      </c>
      <c r="V80" s="20">
        <f>J80-N80</f>
        <v>0</v>
      </c>
      <c r="W80" s="69">
        <f t="shared" si="24"/>
        <v>0</v>
      </c>
      <c r="X80" s="19">
        <f t="shared" si="25"/>
        <v>0</v>
      </c>
      <c r="Y80" s="20">
        <f t="shared" si="26"/>
        <v>0</v>
      </c>
      <c r="Z80" s="20">
        <f t="shared" si="27"/>
        <v>0</v>
      </c>
      <c r="AA80" s="70">
        <f t="shared" si="28"/>
        <v>0</v>
      </c>
      <c r="AB80" s="69">
        <f t="shared" si="12"/>
        <v>0</v>
      </c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  <c r="DZ80" s="63"/>
      <c r="EA80" s="63"/>
      <c r="EB80" s="63"/>
      <c r="EC80" s="63"/>
      <c r="ED80" s="63"/>
      <c r="EE80" s="63"/>
      <c r="EF80" s="63"/>
      <c r="EG80" s="63"/>
      <c r="EH80" s="63"/>
      <c r="EI80" s="63"/>
      <c r="EJ80" s="63"/>
      <c r="EK80" s="63"/>
      <c r="EL80" s="63"/>
      <c r="EM80" s="63"/>
      <c r="EN80" s="63"/>
      <c r="EO80" s="63"/>
      <c r="EP80" s="63"/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  <c r="FF80" s="63"/>
      <c r="FG80" s="63"/>
      <c r="FH80" s="63"/>
      <c r="FI80" s="63"/>
      <c r="FJ80" s="63"/>
      <c r="FK80" s="63"/>
      <c r="FL80" s="63"/>
      <c r="FM80" s="63"/>
      <c r="FN80" s="63"/>
      <c r="FO80" s="63"/>
      <c r="FP80" s="63"/>
      <c r="FQ80" s="63"/>
      <c r="FR80" s="63"/>
      <c r="FS80" s="63"/>
      <c r="FT80" s="63"/>
      <c r="FU80" s="63"/>
      <c r="FV80" s="63"/>
      <c r="FW80" s="63"/>
      <c r="FX80" s="63"/>
      <c r="FY80" s="63"/>
      <c r="FZ80" s="63"/>
      <c r="GA80" s="63"/>
      <c r="GB80" s="63"/>
      <c r="GC80" s="63"/>
      <c r="GD80" s="63"/>
      <c r="GE80" s="63"/>
      <c r="GF80" s="63"/>
      <c r="GG80" s="63"/>
      <c r="GH80" s="63"/>
      <c r="GI80" s="63"/>
      <c r="GJ80" s="63"/>
      <c r="GK80" s="63"/>
      <c r="GL80" s="63"/>
      <c r="GM80" s="63"/>
      <c r="GN80" s="63"/>
      <c r="GO80" s="63"/>
      <c r="GP80" s="63"/>
      <c r="GQ80" s="63"/>
      <c r="GR80" s="63"/>
      <c r="GS80" s="63"/>
      <c r="GT80" s="63"/>
      <c r="GU80" s="63"/>
      <c r="GV80" s="63"/>
      <c r="GW80" s="63"/>
      <c r="GX80" s="63"/>
      <c r="GY80" s="63"/>
      <c r="GZ80" s="63"/>
      <c r="HA80" s="63"/>
      <c r="HB80" s="63"/>
      <c r="HC80" s="63"/>
      <c r="HD80" s="63"/>
      <c r="HE80" s="63"/>
      <c r="HF80" s="63"/>
      <c r="HG80" s="63"/>
      <c r="HH80" s="63"/>
      <c r="HI80" s="63"/>
      <c r="HJ80" s="63"/>
      <c r="HK80" s="63"/>
      <c r="HL80" s="63"/>
      <c r="HM80" s="63"/>
      <c r="HN80" s="63"/>
      <c r="HO80" s="63"/>
      <c r="HP80" s="63"/>
      <c r="HQ80" s="63"/>
      <c r="HR80" s="63"/>
      <c r="HS80" s="63"/>
      <c r="HT80" s="63"/>
      <c r="HU80" s="63"/>
      <c r="HV80" s="63"/>
      <c r="HW80" s="63"/>
      <c r="HX80" s="63"/>
      <c r="HY80" s="63"/>
    </row>
    <row r="81" spans="1:233" s="64" customFormat="1" hidden="1">
      <c r="A81" s="75"/>
      <c r="B81" s="76"/>
      <c r="C81" s="77"/>
      <c r="D81" s="77"/>
      <c r="E81" s="77"/>
      <c r="F81" s="94"/>
      <c r="G81" s="75"/>
      <c r="H81" s="82"/>
      <c r="I81" s="85"/>
      <c r="J81" s="85"/>
      <c r="K81" s="86"/>
      <c r="L81" s="82"/>
      <c r="M81" s="85"/>
      <c r="N81" s="85"/>
      <c r="O81" s="84">
        <f t="shared" si="22"/>
        <v>0</v>
      </c>
      <c r="P81" s="19"/>
      <c r="Q81" s="71"/>
      <c r="R81" s="71"/>
      <c r="S81" s="72"/>
      <c r="T81" s="19"/>
      <c r="U81" s="71"/>
      <c r="V81" s="71"/>
      <c r="W81" s="72"/>
      <c r="X81" s="19"/>
      <c r="Y81" s="71"/>
      <c r="Z81" s="71"/>
      <c r="AA81" s="73"/>
      <c r="AB81" s="74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3"/>
      <c r="ED81" s="63"/>
      <c r="EE81" s="63"/>
      <c r="EF81" s="63"/>
      <c r="EG81" s="63"/>
      <c r="EH81" s="63"/>
      <c r="EI81" s="63"/>
      <c r="EJ81" s="63"/>
      <c r="EK81" s="63"/>
      <c r="EL81" s="63"/>
      <c r="EM81" s="63"/>
      <c r="EN81" s="63"/>
      <c r="EO81" s="63"/>
      <c r="EP81" s="63"/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  <c r="FF81" s="63"/>
      <c r="FG81" s="63"/>
      <c r="FH81" s="63"/>
      <c r="FI81" s="63"/>
      <c r="FJ81" s="63"/>
      <c r="FK81" s="63"/>
      <c r="FL81" s="63"/>
      <c r="FM81" s="63"/>
      <c r="FN81" s="63"/>
      <c r="FO81" s="63"/>
      <c r="FP81" s="63"/>
      <c r="FQ81" s="63"/>
      <c r="FR81" s="63"/>
      <c r="FS81" s="63"/>
      <c r="FT81" s="63"/>
      <c r="FU81" s="63"/>
      <c r="FV81" s="63"/>
      <c r="FW81" s="63"/>
      <c r="FX81" s="63"/>
      <c r="FY81" s="63"/>
      <c r="FZ81" s="63"/>
      <c r="GA81" s="63"/>
      <c r="GB81" s="63"/>
      <c r="GC81" s="63"/>
      <c r="GD81" s="63"/>
      <c r="GE81" s="63"/>
      <c r="GF81" s="63"/>
      <c r="GG81" s="63"/>
      <c r="GH81" s="63"/>
      <c r="GI81" s="63"/>
      <c r="GJ81" s="63"/>
      <c r="GK81" s="63"/>
      <c r="GL81" s="63"/>
      <c r="GM81" s="63"/>
      <c r="GN81" s="63"/>
      <c r="GO81" s="63"/>
      <c r="GP81" s="63"/>
      <c r="GQ81" s="63"/>
      <c r="GR81" s="63"/>
      <c r="GS81" s="63"/>
      <c r="GT81" s="63"/>
      <c r="GU81" s="63"/>
      <c r="GV81" s="63"/>
      <c r="GW81" s="63"/>
      <c r="GX81" s="63"/>
      <c r="GY81" s="63"/>
      <c r="GZ81" s="63"/>
      <c r="HA81" s="63"/>
      <c r="HB81" s="63"/>
      <c r="HC81" s="63"/>
      <c r="HD81" s="63"/>
      <c r="HE81" s="63"/>
      <c r="HF81" s="63"/>
      <c r="HG81" s="63"/>
      <c r="HH81" s="63"/>
      <c r="HI81" s="63"/>
      <c r="HJ81" s="63"/>
      <c r="HK81" s="63"/>
      <c r="HL81" s="63"/>
      <c r="HM81" s="63"/>
      <c r="HN81" s="63"/>
      <c r="HO81" s="63"/>
      <c r="HP81" s="63"/>
      <c r="HQ81" s="63"/>
      <c r="HR81" s="63"/>
      <c r="HS81" s="63"/>
      <c r="HT81" s="63"/>
      <c r="HU81" s="63"/>
      <c r="HV81" s="63"/>
      <c r="HW81" s="63"/>
      <c r="HX81" s="63"/>
      <c r="HY81" s="63"/>
    </row>
    <row r="82" spans="1:233" ht="13.5" thickBot="1">
      <c r="A82" s="22" t="s">
        <v>38</v>
      </c>
      <c r="B82" s="23"/>
      <c r="C82" s="25"/>
      <c r="D82" s="25"/>
      <c r="E82" s="25"/>
      <c r="F82" s="58"/>
      <c r="G82" s="24"/>
      <c r="H82" s="55">
        <f t="shared" ref="H82:AB82" si="29">SUM(H6:H81)</f>
        <v>93524000</v>
      </c>
      <c r="I82" s="55">
        <f t="shared" si="29"/>
        <v>12614000</v>
      </c>
      <c r="J82" s="55">
        <f>SUM(J7:J80)</f>
        <v>3004300</v>
      </c>
      <c r="K82" s="55">
        <f>SUM(K6:K81)</f>
        <v>109142300</v>
      </c>
      <c r="L82" s="55">
        <f t="shared" si="29"/>
        <v>90318000</v>
      </c>
      <c r="M82" s="55">
        <f t="shared" si="29"/>
        <v>12370000</v>
      </c>
      <c r="N82" s="55">
        <f>SUM(N7:N80)</f>
        <v>3004300</v>
      </c>
      <c r="O82" s="55">
        <f>SUM(O6:O81)</f>
        <v>105692300</v>
      </c>
      <c r="P82" s="55">
        <f t="shared" si="29"/>
        <v>95618000</v>
      </c>
      <c r="Q82" s="55">
        <f t="shared" si="29"/>
        <v>12363000</v>
      </c>
      <c r="R82" s="55">
        <f>SUM(R7:R80)</f>
        <v>3009300</v>
      </c>
      <c r="S82" s="55">
        <f t="shared" si="29"/>
        <v>110990300</v>
      </c>
      <c r="T82" s="55">
        <f t="shared" si="29"/>
        <v>3206000</v>
      </c>
      <c r="U82" s="55">
        <f t="shared" si="29"/>
        <v>244000</v>
      </c>
      <c r="V82" s="55">
        <f>SUM(V7:V80)</f>
        <v>0</v>
      </c>
      <c r="W82" s="55">
        <f t="shared" si="29"/>
        <v>3450000</v>
      </c>
      <c r="X82" s="55">
        <f t="shared" si="29"/>
        <v>-5300000</v>
      </c>
      <c r="Y82" s="55">
        <f t="shared" si="29"/>
        <v>7000</v>
      </c>
      <c r="Z82" s="55">
        <f>SUM(Z7:Z80)</f>
        <v>-5000</v>
      </c>
      <c r="AA82" s="55">
        <f t="shared" si="29"/>
        <v>-5298000</v>
      </c>
      <c r="AB82" s="56">
        <f t="shared" si="29"/>
        <v>0</v>
      </c>
    </row>
    <row r="83" spans="1:233" ht="13.5" thickTop="1">
      <c r="A83" s="57"/>
      <c r="B83" s="17"/>
      <c r="C83" s="18"/>
      <c r="D83" s="18"/>
      <c r="E83" s="18"/>
      <c r="F83" s="1"/>
      <c r="G83" s="16"/>
      <c r="H83" s="65"/>
      <c r="I83" s="66"/>
      <c r="J83" s="66"/>
      <c r="K83" s="66"/>
      <c r="L83" s="65"/>
      <c r="M83" s="66"/>
      <c r="N83" s="66"/>
      <c r="O83" s="66"/>
      <c r="P83" s="65"/>
      <c r="Q83" s="66"/>
      <c r="R83" s="66"/>
      <c r="S83" s="66"/>
      <c r="T83" s="65"/>
      <c r="U83" s="66"/>
      <c r="V83" s="66"/>
      <c r="W83" s="66"/>
      <c r="X83" s="65"/>
      <c r="Y83" s="66"/>
      <c r="Z83" s="66"/>
      <c r="AA83" s="67"/>
      <c r="AB83" s="68"/>
    </row>
    <row r="84" spans="1:233">
      <c r="A84" s="78" t="s">
        <v>190</v>
      </c>
      <c r="B84" s="79"/>
      <c r="C84" s="81"/>
      <c r="D84" s="81"/>
      <c r="E84" s="81"/>
      <c r="F84" s="96"/>
      <c r="G84" s="80"/>
      <c r="H84" s="82"/>
      <c r="I84" s="83"/>
      <c r="J84" s="83"/>
      <c r="K84" s="97"/>
      <c r="L84" s="82"/>
      <c r="M84" s="83"/>
      <c r="N84" s="83"/>
      <c r="O84" s="30"/>
      <c r="P84" s="19"/>
      <c r="Q84" s="20"/>
      <c r="R84" s="20"/>
      <c r="S84" s="30"/>
      <c r="T84" s="19"/>
      <c r="U84" s="20"/>
      <c r="V84" s="20"/>
      <c r="W84" s="30"/>
      <c r="X84" s="19"/>
      <c r="Y84" s="20"/>
      <c r="Z84" s="20"/>
      <c r="AA84" s="48"/>
      <c r="AB84" s="30"/>
    </row>
    <row r="85" spans="1:233" s="64" customFormat="1" ht="22.5">
      <c r="A85" s="134" t="s">
        <v>151</v>
      </c>
      <c r="B85" s="138">
        <v>63410001</v>
      </c>
      <c r="C85" s="134" t="s">
        <v>62</v>
      </c>
      <c r="D85" s="126" t="s">
        <v>132</v>
      </c>
      <c r="E85" s="126" t="s">
        <v>92</v>
      </c>
      <c r="F85" s="137">
        <v>42353</v>
      </c>
      <c r="G85" s="126"/>
      <c r="H85" s="85">
        <f t="shared" ref="H85:H103" si="30">ROUND(L85*ign/igo,afrind)</f>
        <v>780000</v>
      </c>
      <c r="I85" s="83">
        <f t="shared" ref="I85:I126" si="31">ROUND(M85*iin/iio,afrind)</f>
        <v>0</v>
      </c>
      <c r="J85" s="83"/>
      <c r="K85" s="95">
        <f>SUM(H85:I85)</f>
        <v>780000</v>
      </c>
      <c r="L85" s="82">
        <v>753000</v>
      </c>
      <c r="M85" s="83">
        <v>0</v>
      </c>
      <c r="N85" s="83"/>
      <c r="O85" s="84">
        <f>SUM(L85:M85)</f>
        <v>753000</v>
      </c>
      <c r="P85" s="82">
        <v>753000</v>
      </c>
      <c r="Q85" s="82">
        <v>0</v>
      </c>
      <c r="R85" s="82">
        <v>0</v>
      </c>
      <c r="S85" s="69">
        <f>SUM(P85:Q85)</f>
        <v>753000</v>
      </c>
      <c r="T85" s="19">
        <f>H85-L85</f>
        <v>27000</v>
      </c>
      <c r="U85" s="20">
        <f>I85-M85</f>
        <v>0</v>
      </c>
      <c r="V85" s="20"/>
      <c r="W85" s="69">
        <f>SUM(T85:U85)</f>
        <v>27000</v>
      </c>
      <c r="X85" s="19">
        <f t="shared" ref="X85:X126" si="32">L85-P85</f>
        <v>0</v>
      </c>
      <c r="Y85" s="20">
        <f t="shared" ref="Y85:Y126" si="33">M85-Q85</f>
        <v>0</v>
      </c>
      <c r="Z85" s="20"/>
      <c r="AA85" s="70">
        <f>SUM(X85:Y85)</f>
        <v>0</v>
      </c>
      <c r="AB85" s="69">
        <f>ROUND(AA85*premieGM,2)</f>
        <v>0</v>
      </c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  <c r="DZ85" s="63"/>
      <c r="EA85" s="63"/>
      <c r="EB85" s="63"/>
      <c r="EC85" s="63"/>
      <c r="ED85" s="63"/>
      <c r="EE85" s="63"/>
      <c r="EF85" s="63"/>
      <c r="EG85" s="63"/>
      <c r="EH85" s="63"/>
      <c r="EI85" s="63"/>
      <c r="EJ85" s="63"/>
      <c r="EK85" s="63"/>
      <c r="EL85" s="63"/>
      <c r="EM85" s="63"/>
      <c r="EN85" s="63"/>
      <c r="EO85" s="63"/>
      <c r="EP85" s="63"/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  <c r="FF85" s="63"/>
      <c r="FG85" s="63"/>
      <c r="FH85" s="63"/>
      <c r="FI85" s="63"/>
      <c r="FJ85" s="63"/>
      <c r="FK85" s="63"/>
      <c r="FL85" s="63"/>
      <c r="FM85" s="63"/>
      <c r="FN85" s="63"/>
      <c r="FO85" s="63"/>
      <c r="FP85" s="63"/>
      <c r="FQ85" s="63"/>
      <c r="FR85" s="63"/>
      <c r="FS85" s="63"/>
      <c r="FT85" s="63"/>
      <c r="FU85" s="63"/>
      <c r="FV85" s="63"/>
      <c r="FW85" s="63"/>
      <c r="FX85" s="63"/>
      <c r="FY85" s="63"/>
      <c r="FZ85" s="63"/>
      <c r="GA85" s="63"/>
      <c r="GB85" s="63"/>
      <c r="GC85" s="63"/>
      <c r="GD85" s="63"/>
      <c r="GE85" s="63"/>
      <c r="GF85" s="63"/>
      <c r="GG85" s="63"/>
      <c r="GH85" s="63"/>
      <c r="GI85" s="63"/>
      <c r="GJ85" s="63"/>
      <c r="GK85" s="63"/>
      <c r="GL85" s="63"/>
      <c r="GM85" s="63"/>
      <c r="GN85" s="63"/>
      <c r="GO85" s="63"/>
      <c r="GP85" s="63"/>
      <c r="GQ85" s="63"/>
      <c r="GR85" s="63"/>
      <c r="GS85" s="63"/>
      <c r="GT85" s="63"/>
      <c r="GU85" s="63"/>
      <c r="GV85" s="63"/>
      <c r="GW85" s="63"/>
      <c r="GX85" s="63"/>
      <c r="GY85" s="63"/>
      <c r="GZ85" s="63"/>
      <c r="HA85" s="63"/>
      <c r="HB85" s="63"/>
      <c r="HC85" s="63"/>
      <c r="HD85" s="63"/>
      <c r="HE85" s="63"/>
      <c r="HF85" s="63"/>
      <c r="HG85" s="63"/>
      <c r="HH85" s="63"/>
      <c r="HI85" s="63"/>
      <c r="HJ85" s="63"/>
      <c r="HK85" s="63"/>
      <c r="HL85" s="63"/>
      <c r="HM85" s="63"/>
      <c r="HN85" s="63"/>
      <c r="HO85" s="63"/>
      <c r="HP85" s="63"/>
      <c r="HQ85" s="63"/>
      <c r="HR85" s="63"/>
      <c r="HS85" s="63"/>
      <c r="HT85" s="63"/>
      <c r="HU85" s="63"/>
      <c r="HV85" s="63"/>
      <c r="HW85" s="63"/>
      <c r="HX85" s="63"/>
      <c r="HY85" s="63"/>
    </row>
    <row r="86" spans="1:233" s="64" customFormat="1">
      <c r="A86" s="134" t="s">
        <v>152</v>
      </c>
      <c r="B86" s="138">
        <v>63410031</v>
      </c>
      <c r="C86" s="134" t="s">
        <v>62</v>
      </c>
      <c r="D86" s="126" t="s">
        <v>133</v>
      </c>
      <c r="E86" s="126" t="s">
        <v>74</v>
      </c>
      <c r="F86" s="137">
        <v>42353</v>
      </c>
      <c r="G86" s="126"/>
      <c r="H86" s="85">
        <f t="shared" si="30"/>
        <v>2037000</v>
      </c>
      <c r="I86" s="83">
        <f t="shared" si="31"/>
        <v>0</v>
      </c>
      <c r="J86" s="83"/>
      <c r="K86" s="95">
        <f>SUM(H86:I86)</f>
        <v>2037000</v>
      </c>
      <c r="L86" s="82">
        <v>1967000</v>
      </c>
      <c r="M86" s="83">
        <v>0</v>
      </c>
      <c r="N86" s="83"/>
      <c r="O86" s="84">
        <f t="shared" ref="O86:O126" si="34">SUM(L86:M86)</f>
        <v>1967000</v>
      </c>
      <c r="P86" s="82">
        <v>1967000</v>
      </c>
      <c r="Q86" s="82">
        <v>0</v>
      </c>
      <c r="R86" s="82">
        <v>0</v>
      </c>
      <c r="S86" s="69">
        <f>SUM(P86:Q86)</f>
        <v>1967000</v>
      </c>
      <c r="T86" s="19">
        <f>H86-L86</f>
        <v>70000</v>
      </c>
      <c r="U86" s="20">
        <f>I86-M86</f>
        <v>0</v>
      </c>
      <c r="V86" s="20"/>
      <c r="W86" s="69">
        <f>SUM(T86:U86)</f>
        <v>70000</v>
      </c>
      <c r="X86" s="19">
        <f t="shared" si="32"/>
        <v>0</v>
      </c>
      <c r="Y86" s="20">
        <f t="shared" si="33"/>
        <v>0</v>
      </c>
      <c r="Z86" s="20"/>
      <c r="AA86" s="70">
        <f>SUM(X86:Y86)</f>
        <v>0</v>
      </c>
      <c r="AB86" s="69">
        <f t="shared" ref="AB86:AB126" si="35">ROUND(AA86*premieGM,2)</f>
        <v>0</v>
      </c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  <c r="DZ86" s="63"/>
      <c r="EA86" s="63"/>
      <c r="EB86" s="63"/>
      <c r="EC86" s="63"/>
      <c r="ED86" s="63"/>
      <c r="EE86" s="63"/>
      <c r="EF86" s="63"/>
      <c r="EG86" s="63"/>
      <c r="EH86" s="63"/>
      <c r="EI86" s="63"/>
      <c r="EJ86" s="63"/>
      <c r="EK86" s="63"/>
      <c r="EL86" s="63"/>
      <c r="EM86" s="63"/>
      <c r="EN86" s="63"/>
      <c r="EO86" s="63"/>
      <c r="EP86" s="63"/>
      <c r="EQ86" s="63"/>
      <c r="ER86" s="63"/>
      <c r="ES86" s="63"/>
      <c r="ET86" s="63"/>
      <c r="EU86" s="63"/>
      <c r="EV86" s="63"/>
      <c r="EW86" s="63"/>
      <c r="EX86" s="63"/>
      <c r="EY86" s="63"/>
      <c r="EZ86" s="63"/>
      <c r="FA86" s="63"/>
      <c r="FB86" s="63"/>
      <c r="FC86" s="63"/>
      <c r="FD86" s="63"/>
      <c r="FE86" s="63"/>
      <c r="FF86" s="63"/>
      <c r="FG86" s="63"/>
      <c r="FH86" s="63"/>
      <c r="FI86" s="63"/>
      <c r="FJ86" s="63"/>
      <c r="FK86" s="63"/>
      <c r="FL86" s="63"/>
      <c r="FM86" s="63"/>
      <c r="FN86" s="63"/>
      <c r="FO86" s="63"/>
      <c r="FP86" s="63"/>
      <c r="FQ86" s="63"/>
      <c r="FR86" s="63"/>
      <c r="FS86" s="63"/>
      <c r="FT86" s="63"/>
      <c r="FU86" s="63"/>
      <c r="FV86" s="63"/>
      <c r="FW86" s="63"/>
      <c r="FX86" s="63"/>
      <c r="FY86" s="63"/>
      <c r="FZ86" s="63"/>
      <c r="GA86" s="63"/>
      <c r="GB86" s="63"/>
      <c r="GC86" s="63"/>
      <c r="GD86" s="63"/>
      <c r="GE86" s="63"/>
      <c r="GF86" s="63"/>
      <c r="GG86" s="63"/>
      <c r="GH86" s="63"/>
      <c r="GI86" s="63"/>
      <c r="GJ86" s="63"/>
      <c r="GK86" s="63"/>
      <c r="GL86" s="63"/>
      <c r="GM86" s="63"/>
      <c r="GN86" s="63"/>
      <c r="GO86" s="63"/>
      <c r="GP86" s="63"/>
      <c r="GQ86" s="63"/>
      <c r="GR86" s="63"/>
      <c r="GS86" s="63"/>
      <c r="GT86" s="63"/>
      <c r="GU86" s="63"/>
      <c r="GV86" s="63"/>
      <c r="GW86" s="63"/>
      <c r="GX86" s="63"/>
      <c r="GY86" s="63"/>
      <c r="GZ86" s="63"/>
      <c r="HA86" s="63"/>
      <c r="HB86" s="63"/>
      <c r="HC86" s="63"/>
      <c r="HD86" s="63"/>
      <c r="HE86" s="63"/>
      <c r="HF86" s="63"/>
      <c r="HG86" s="63"/>
      <c r="HH86" s="63"/>
      <c r="HI86" s="63"/>
      <c r="HJ86" s="63"/>
      <c r="HK86" s="63"/>
      <c r="HL86" s="63"/>
      <c r="HM86" s="63"/>
      <c r="HN86" s="63"/>
      <c r="HO86" s="63"/>
      <c r="HP86" s="63"/>
      <c r="HQ86" s="63"/>
      <c r="HR86" s="63"/>
      <c r="HS86" s="63"/>
      <c r="HT86" s="63"/>
      <c r="HU86" s="63"/>
      <c r="HV86" s="63"/>
      <c r="HW86" s="63"/>
      <c r="HX86" s="63"/>
      <c r="HY86" s="63"/>
    </row>
    <row r="87" spans="1:233" s="64" customFormat="1">
      <c r="A87" s="134" t="s">
        <v>153</v>
      </c>
      <c r="B87" s="138">
        <v>64310041</v>
      </c>
      <c r="C87" s="134" t="s">
        <v>94</v>
      </c>
      <c r="D87" s="126" t="s">
        <v>134</v>
      </c>
      <c r="E87" s="126" t="s">
        <v>74</v>
      </c>
      <c r="F87" s="137">
        <v>42353</v>
      </c>
      <c r="G87" s="126"/>
      <c r="H87" s="85">
        <f t="shared" si="30"/>
        <v>6463000</v>
      </c>
      <c r="I87" s="83">
        <f t="shared" si="31"/>
        <v>1427000</v>
      </c>
      <c r="J87" s="83"/>
      <c r="K87" s="95">
        <f t="shared" ref="K87:K98" si="36">SUM(H87:I87)</f>
        <v>7890000</v>
      </c>
      <c r="L87" s="82">
        <v>6242000</v>
      </c>
      <c r="M87" s="83">
        <v>1399000</v>
      </c>
      <c r="N87" s="83"/>
      <c r="O87" s="84">
        <f t="shared" si="34"/>
        <v>7641000</v>
      </c>
      <c r="P87" s="82">
        <v>6242000</v>
      </c>
      <c r="Q87" s="82">
        <v>1399000</v>
      </c>
      <c r="R87" s="82">
        <v>0</v>
      </c>
      <c r="S87" s="69">
        <f t="shared" ref="S87:S98" si="37">SUM(P87:Q87)</f>
        <v>7641000</v>
      </c>
      <c r="T87" s="19">
        <f>H87-L87</f>
        <v>221000</v>
      </c>
      <c r="U87" s="20">
        <f>I87-M87</f>
        <v>28000</v>
      </c>
      <c r="V87" s="20"/>
      <c r="W87" s="69">
        <f t="shared" ref="W87:W98" si="38">SUM(T87:U87)</f>
        <v>249000</v>
      </c>
      <c r="X87" s="19">
        <f t="shared" si="32"/>
        <v>0</v>
      </c>
      <c r="Y87" s="20">
        <f t="shared" si="33"/>
        <v>0</v>
      </c>
      <c r="Z87" s="20"/>
      <c r="AA87" s="70">
        <f t="shared" ref="AA87:AA98" si="39">SUM(X87:Y87)</f>
        <v>0</v>
      </c>
      <c r="AB87" s="69">
        <f t="shared" si="35"/>
        <v>0</v>
      </c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  <c r="DZ87" s="63"/>
      <c r="EA87" s="63"/>
      <c r="EB87" s="63"/>
      <c r="EC87" s="63"/>
      <c r="ED87" s="63"/>
      <c r="EE87" s="63"/>
      <c r="EF87" s="63"/>
      <c r="EG87" s="63"/>
      <c r="EH87" s="63"/>
      <c r="EI87" s="63"/>
      <c r="EJ87" s="63"/>
      <c r="EK87" s="63"/>
      <c r="EL87" s="63"/>
      <c r="EM87" s="63"/>
      <c r="EN87" s="63"/>
      <c r="EO87" s="63"/>
      <c r="EP87" s="63"/>
      <c r="EQ87" s="63"/>
      <c r="ER87" s="63"/>
      <c r="ES87" s="63"/>
      <c r="ET87" s="63"/>
      <c r="EU87" s="63"/>
      <c r="EV87" s="63"/>
      <c r="EW87" s="63"/>
      <c r="EX87" s="63"/>
      <c r="EY87" s="63"/>
      <c r="EZ87" s="63"/>
      <c r="FA87" s="63"/>
      <c r="FB87" s="63"/>
      <c r="FC87" s="63"/>
      <c r="FD87" s="63"/>
      <c r="FE87" s="63"/>
      <c r="FF87" s="63"/>
      <c r="FG87" s="63"/>
      <c r="FH87" s="63"/>
      <c r="FI87" s="63"/>
      <c r="FJ87" s="63"/>
      <c r="FK87" s="63"/>
      <c r="FL87" s="63"/>
      <c r="FM87" s="63"/>
      <c r="FN87" s="63"/>
      <c r="FO87" s="63"/>
      <c r="FP87" s="63"/>
      <c r="FQ87" s="63"/>
      <c r="FR87" s="63"/>
      <c r="FS87" s="63"/>
      <c r="FT87" s="63"/>
      <c r="FU87" s="63"/>
      <c r="FV87" s="63"/>
      <c r="FW87" s="63"/>
      <c r="FX87" s="63"/>
      <c r="FY87" s="63"/>
      <c r="FZ87" s="63"/>
      <c r="GA87" s="63"/>
      <c r="GB87" s="63"/>
      <c r="GC87" s="63"/>
      <c r="GD87" s="63"/>
      <c r="GE87" s="63"/>
      <c r="GF87" s="63"/>
      <c r="GG87" s="63"/>
      <c r="GH87" s="63"/>
      <c r="GI87" s="63"/>
      <c r="GJ87" s="63"/>
      <c r="GK87" s="63"/>
      <c r="GL87" s="63"/>
      <c r="GM87" s="63"/>
      <c r="GN87" s="63"/>
      <c r="GO87" s="63"/>
      <c r="GP87" s="63"/>
      <c r="GQ87" s="63"/>
      <c r="GR87" s="63"/>
      <c r="GS87" s="63"/>
      <c r="GT87" s="63"/>
      <c r="GU87" s="63"/>
      <c r="GV87" s="63"/>
      <c r="GW87" s="63"/>
      <c r="GX87" s="63"/>
      <c r="GY87" s="63"/>
      <c r="GZ87" s="63"/>
      <c r="HA87" s="63"/>
      <c r="HB87" s="63"/>
      <c r="HC87" s="63"/>
      <c r="HD87" s="63"/>
      <c r="HE87" s="63"/>
      <c r="HF87" s="63"/>
      <c r="HG87" s="63"/>
      <c r="HH87" s="63"/>
      <c r="HI87" s="63"/>
      <c r="HJ87" s="63"/>
      <c r="HK87" s="63"/>
      <c r="HL87" s="63"/>
      <c r="HM87" s="63"/>
      <c r="HN87" s="63"/>
      <c r="HO87" s="63"/>
      <c r="HP87" s="63"/>
      <c r="HQ87" s="63"/>
      <c r="HR87" s="63"/>
      <c r="HS87" s="63"/>
      <c r="HT87" s="63"/>
      <c r="HU87" s="63"/>
      <c r="HV87" s="63"/>
      <c r="HW87" s="63"/>
      <c r="HX87" s="63"/>
      <c r="HY87" s="63"/>
    </row>
    <row r="88" spans="1:233" s="64" customFormat="1">
      <c r="A88" s="134" t="s">
        <v>154</v>
      </c>
      <c r="B88" s="138">
        <v>64410041</v>
      </c>
      <c r="C88" s="134" t="s">
        <v>62</v>
      </c>
      <c r="D88" s="126" t="s">
        <v>135</v>
      </c>
      <c r="E88" s="126" t="s">
        <v>136</v>
      </c>
      <c r="F88" s="137"/>
      <c r="G88" s="126"/>
      <c r="H88" s="85">
        <f t="shared" si="30"/>
        <v>28622000</v>
      </c>
      <c r="I88" s="83">
        <f t="shared" si="31"/>
        <v>5972000</v>
      </c>
      <c r="J88" s="83"/>
      <c r="K88" s="95">
        <f t="shared" si="36"/>
        <v>34594000</v>
      </c>
      <c r="L88" s="82">
        <v>27641000</v>
      </c>
      <c r="M88" s="83">
        <v>5857000</v>
      </c>
      <c r="N88" s="83"/>
      <c r="O88" s="84">
        <f t="shared" si="34"/>
        <v>33498000</v>
      </c>
      <c r="P88" s="82">
        <v>27641000</v>
      </c>
      <c r="Q88" s="82">
        <v>5857000</v>
      </c>
      <c r="R88" s="82">
        <v>0</v>
      </c>
      <c r="S88" s="69">
        <f t="shared" si="37"/>
        <v>33498000</v>
      </c>
      <c r="T88" s="19">
        <f>H88-L88</f>
        <v>981000</v>
      </c>
      <c r="U88" s="20">
        <f>I88-M88</f>
        <v>115000</v>
      </c>
      <c r="V88" s="20"/>
      <c r="W88" s="69">
        <f t="shared" si="38"/>
        <v>1096000</v>
      </c>
      <c r="X88" s="19">
        <f t="shared" si="32"/>
        <v>0</v>
      </c>
      <c r="Y88" s="20">
        <f t="shared" si="33"/>
        <v>0</v>
      </c>
      <c r="Z88" s="20"/>
      <c r="AA88" s="70">
        <f t="shared" si="39"/>
        <v>0</v>
      </c>
      <c r="AB88" s="69">
        <f t="shared" si="35"/>
        <v>0</v>
      </c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  <c r="DZ88" s="63"/>
      <c r="EA88" s="63"/>
      <c r="EB88" s="63"/>
      <c r="EC88" s="63"/>
      <c r="ED88" s="63"/>
      <c r="EE88" s="63"/>
      <c r="EF88" s="63"/>
      <c r="EG88" s="63"/>
      <c r="EH88" s="63"/>
      <c r="EI88" s="63"/>
      <c r="EJ88" s="63"/>
      <c r="EK88" s="63"/>
      <c r="EL88" s="63"/>
      <c r="EM88" s="63"/>
      <c r="EN88" s="63"/>
      <c r="EO88" s="63"/>
      <c r="EP88" s="63"/>
      <c r="EQ88" s="63"/>
      <c r="ER88" s="63"/>
      <c r="ES88" s="63"/>
      <c r="ET88" s="63"/>
      <c r="EU88" s="63"/>
      <c r="EV88" s="63"/>
      <c r="EW88" s="63"/>
      <c r="EX88" s="63"/>
      <c r="EY88" s="63"/>
      <c r="EZ88" s="63"/>
      <c r="FA88" s="63"/>
      <c r="FB88" s="63"/>
      <c r="FC88" s="63"/>
      <c r="FD88" s="63"/>
      <c r="FE88" s="63"/>
      <c r="FF88" s="63"/>
      <c r="FG88" s="63"/>
      <c r="FH88" s="63"/>
      <c r="FI88" s="63"/>
      <c r="FJ88" s="63"/>
      <c r="FK88" s="63"/>
      <c r="FL88" s="63"/>
      <c r="FM88" s="63"/>
      <c r="FN88" s="63"/>
      <c r="FO88" s="63"/>
      <c r="FP88" s="63"/>
      <c r="FQ88" s="63"/>
      <c r="FR88" s="63"/>
      <c r="FS88" s="63"/>
      <c r="FT88" s="63"/>
      <c r="FU88" s="63"/>
      <c r="FV88" s="63"/>
      <c r="FW88" s="63"/>
      <c r="FX88" s="63"/>
      <c r="FY88" s="63"/>
      <c r="FZ88" s="63"/>
      <c r="GA88" s="63"/>
      <c r="GB88" s="63"/>
      <c r="GC88" s="63"/>
      <c r="GD88" s="63"/>
      <c r="GE88" s="63"/>
      <c r="GF88" s="63"/>
      <c r="GG88" s="63"/>
      <c r="GH88" s="63"/>
      <c r="GI88" s="63"/>
      <c r="GJ88" s="63"/>
      <c r="GK88" s="63"/>
      <c r="GL88" s="63"/>
      <c r="GM88" s="63"/>
      <c r="GN88" s="63"/>
      <c r="GO88" s="63"/>
      <c r="GP88" s="63"/>
      <c r="GQ88" s="63"/>
      <c r="GR88" s="63"/>
      <c r="GS88" s="63"/>
      <c r="GT88" s="63"/>
      <c r="GU88" s="63"/>
      <c r="GV88" s="63"/>
      <c r="GW88" s="63"/>
      <c r="GX88" s="63"/>
      <c r="GY88" s="63"/>
      <c r="GZ88" s="63"/>
      <c r="HA88" s="63"/>
      <c r="HB88" s="63"/>
      <c r="HC88" s="63"/>
      <c r="HD88" s="63"/>
      <c r="HE88" s="63"/>
      <c r="HF88" s="63"/>
      <c r="HG88" s="63"/>
      <c r="HH88" s="63"/>
      <c r="HI88" s="63"/>
      <c r="HJ88" s="63"/>
      <c r="HK88" s="63"/>
      <c r="HL88" s="63"/>
      <c r="HM88" s="63"/>
      <c r="HN88" s="63"/>
      <c r="HO88" s="63"/>
      <c r="HP88" s="63"/>
      <c r="HQ88" s="63"/>
      <c r="HR88" s="63"/>
      <c r="HS88" s="63"/>
      <c r="HT88" s="63"/>
      <c r="HU88" s="63"/>
      <c r="HV88" s="63"/>
      <c r="HW88" s="63"/>
      <c r="HX88" s="63"/>
      <c r="HY88" s="63"/>
    </row>
    <row r="89" spans="1:233" s="64" customFormat="1">
      <c r="A89" s="134" t="s">
        <v>155</v>
      </c>
      <c r="B89" s="138">
        <v>64310041</v>
      </c>
      <c r="C89" s="134" t="s">
        <v>137</v>
      </c>
      <c r="D89" s="126" t="s">
        <v>138</v>
      </c>
      <c r="E89" s="126" t="s">
        <v>74</v>
      </c>
      <c r="F89" s="137">
        <v>42353</v>
      </c>
      <c r="G89" s="126"/>
      <c r="H89" s="85">
        <f t="shared" si="30"/>
        <v>2404000</v>
      </c>
      <c r="I89" s="83">
        <f t="shared" si="31"/>
        <v>698000</v>
      </c>
      <c r="J89" s="83"/>
      <c r="K89" s="95">
        <f t="shared" si="36"/>
        <v>3102000</v>
      </c>
      <c r="L89" s="82">
        <v>2322000</v>
      </c>
      <c r="M89" s="83">
        <v>685000</v>
      </c>
      <c r="N89" s="83"/>
      <c r="O89" s="84">
        <f t="shared" si="34"/>
        <v>3007000</v>
      </c>
      <c r="P89" s="82">
        <v>2322000</v>
      </c>
      <c r="Q89" s="82">
        <v>685000</v>
      </c>
      <c r="R89" s="82">
        <v>0</v>
      </c>
      <c r="S89" s="69">
        <f t="shared" si="37"/>
        <v>3007000</v>
      </c>
      <c r="T89" s="19">
        <f>H89-L89</f>
        <v>82000</v>
      </c>
      <c r="U89" s="20">
        <f>I89-M89</f>
        <v>13000</v>
      </c>
      <c r="V89" s="20"/>
      <c r="W89" s="69">
        <f t="shared" si="38"/>
        <v>95000</v>
      </c>
      <c r="X89" s="19">
        <f t="shared" si="32"/>
        <v>0</v>
      </c>
      <c r="Y89" s="20">
        <f t="shared" si="33"/>
        <v>0</v>
      </c>
      <c r="Z89" s="20"/>
      <c r="AA89" s="70">
        <f t="shared" si="39"/>
        <v>0</v>
      </c>
      <c r="AB89" s="69">
        <f t="shared" si="35"/>
        <v>0</v>
      </c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  <c r="DZ89" s="63"/>
      <c r="EA89" s="63"/>
      <c r="EB89" s="63"/>
      <c r="EC89" s="63"/>
      <c r="ED89" s="63"/>
      <c r="EE89" s="63"/>
      <c r="EF89" s="63"/>
      <c r="EG89" s="63"/>
      <c r="EH89" s="63"/>
      <c r="EI89" s="63"/>
      <c r="EJ89" s="63"/>
      <c r="EK89" s="63"/>
      <c r="EL89" s="63"/>
      <c r="EM89" s="63"/>
      <c r="EN89" s="63"/>
      <c r="EO89" s="63"/>
      <c r="EP89" s="63"/>
      <c r="EQ89" s="63"/>
      <c r="ER89" s="63"/>
      <c r="ES89" s="63"/>
      <c r="ET89" s="63"/>
      <c r="EU89" s="63"/>
      <c r="EV89" s="63"/>
      <c r="EW89" s="63"/>
      <c r="EX89" s="63"/>
      <c r="EY89" s="63"/>
      <c r="EZ89" s="63"/>
      <c r="FA89" s="63"/>
      <c r="FB89" s="63"/>
      <c r="FC89" s="63"/>
      <c r="FD89" s="63"/>
      <c r="FE89" s="63"/>
      <c r="FF89" s="63"/>
      <c r="FG89" s="63"/>
      <c r="FH89" s="63"/>
      <c r="FI89" s="63"/>
      <c r="FJ89" s="63"/>
      <c r="FK89" s="63"/>
      <c r="FL89" s="63"/>
      <c r="FM89" s="63"/>
      <c r="FN89" s="63"/>
      <c r="FO89" s="63"/>
      <c r="FP89" s="63"/>
      <c r="FQ89" s="63"/>
      <c r="FR89" s="63"/>
      <c r="FS89" s="63"/>
      <c r="FT89" s="63"/>
      <c r="FU89" s="63"/>
      <c r="FV89" s="63"/>
      <c r="FW89" s="63"/>
      <c r="FX89" s="63"/>
      <c r="FY89" s="63"/>
      <c r="FZ89" s="63"/>
      <c r="GA89" s="63"/>
      <c r="GB89" s="63"/>
      <c r="GC89" s="63"/>
      <c r="GD89" s="63"/>
      <c r="GE89" s="63"/>
      <c r="GF89" s="63"/>
      <c r="GG89" s="63"/>
      <c r="GH89" s="63"/>
      <c r="GI89" s="63"/>
      <c r="GJ89" s="63"/>
      <c r="GK89" s="63"/>
      <c r="GL89" s="63"/>
      <c r="GM89" s="63"/>
      <c r="GN89" s="63"/>
      <c r="GO89" s="63"/>
      <c r="GP89" s="63"/>
      <c r="GQ89" s="63"/>
      <c r="GR89" s="63"/>
      <c r="GS89" s="63"/>
      <c r="GT89" s="63"/>
      <c r="GU89" s="63"/>
      <c r="GV89" s="63"/>
      <c r="GW89" s="63"/>
      <c r="GX89" s="63"/>
      <c r="GY89" s="63"/>
      <c r="GZ89" s="63"/>
      <c r="HA89" s="63"/>
      <c r="HB89" s="63"/>
      <c r="HC89" s="63"/>
      <c r="HD89" s="63"/>
      <c r="HE89" s="63"/>
      <c r="HF89" s="63"/>
      <c r="HG89" s="63"/>
      <c r="HH89" s="63"/>
      <c r="HI89" s="63"/>
      <c r="HJ89" s="63"/>
      <c r="HK89" s="63"/>
      <c r="HL89" s="63"/>
      <c r="HM89" s="63"/>
      <c r="HN89" s="63"/>
      <c r="HO89" s="63"/>
      <c r="HP89" s="63"/>
      <c r="HQ89" s="63"/>
      <c r="HR89" s="63"/>
      <c r="HS89" s="63"/>
      <c r="HT89" s="63"/>
      <c r="HU89" s="63"/>
      <c r="HV89" s="63"/>
      <c r="HW89" s="63"/>
      <c r="HX89" s="63"/>
      <c r="HY89" s="63"/>
    </row>
    <row r="90" spans="1:233" s="64" customFormat="1">
      <c r="A90" s="134" t="s">
        <v>156</v>
      </c>
      <c r="B90" s="138">
        <v>64310041</v>
      </c>
      <c r="C90" s="134" t="s">
        <v>113</v>
      </c>
      <c r="D90" s="126" t="s">
        <v>139</v>
      </c>
      <c r="E90" s="126" t="s">
        <v>74</v>
      </c>
      <c r="F90" s="137">
        <v>42353</v>
      </c>
      <c r="G90" s="126"/>
      <c r="H90" s="85">
        <f t="shared" si="30"/>
        <v>2709000</v>
      </c>
      <c r="I90" s="83">
        <f t="shared" si="31"/>
        <v>715000</v>
      </c>
      <c r="J90" s="83"/>
      <c r="K90" s="95">
        <f t="shared" si="36"/>
        <v>3424000</v>
      </c>
      <c r="L90" s="82">
        <v>2616000</v>
      </c>
      <c r="M90" s="83">
        <v>701000</v>
      </c>
      <c r="N90" s="83"/>
      <c r="O90" s="84">
        <f t="shared" si="34"/>
        <v>3317000</v>
      </c>
      <c r="P90" s="82">
        <v>2616000</v>
      </c>
      <c r="Q90" s="82">
        <v>701000</v>
      </c>
      <c r="R90" s="82">
        <v>0</v>
      </c>
      <c r="S90" s="69">
        <f t="shared" si="37"/>
        <v>3317000</v>
      </c>
      <c r="T90" s="19">
        <f>H90-L90</f>
        <v>93000</v>
      </c>
      <c r="U90" s="20">
        <f>I90-M90</f>
        <v>14000</v>
      </c>
      <c r="V90" s="20"/>
      <c r="W90" s="69">
        <f t="shared" si="38"/>
        <v>107000</v>
      </c>
      <c r="X90" s="19">
        <f t="shared" si="32"/>
        <v>0</v>
      </c>
      <c r="Y90" s="20">
        <f t="shared" si="33"/>
        <v>0</v>
      </c>
      <c r="Z90" s="20"/>
      <c r="AA90" s="70">
        <f t="shared" si="39"/>
        <v>0</v>
      </c>
      <c r="AB90" s="69">
        <f t="shared" si="35"/>
        <v>0</v>
      </c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3"/>
      <c r="CW90" s="63"/>
      <c r="CX90" s="63"/>
      <c r="CY90" s="63"/>
      <c r="CZ90" s="63"/>
      <c r="DA90" s="63"/>
      <c r="DB90" s="63"/>
      <c r="DC90" s="63"/>
      <c r="DD90" s="63"/>
      <c r="DE90" s="63"/>
      <c r="DF90" s="63"/>
      <c r="DG90" s="63"/>
      <c r="DH90" s="63"/>
      <c r="DI90" s="63"/>
      <c r="DJ90" s="63"/>
      <c r="DK90" s="63"/>
      <c r="DL90" s="63"/>
      <c r="DM90" s="63"/>
      <c r="DN90" s="63"/>
      <c r="DO90" s="63"/>
      <c r="DP90" s="63"/>
      <c r="DQ90" s="63"/>
      <c r="DR90" s="63"/>
      <c r="DS90" s="63"/>
      <c r="DT90" s="63"/>
      <c r="DU90" s="63"/>
      <c r="DV90" s="63"/>
      <c r="DW90" s="63"/>
      <c r="DX90" s="63"/>
      <c r="DY90" s="63"/>
      <c r="DZ90" s="63"/>
      <c r="EA90" s="63"/>
      <c r="EB90" s="63"/>
      <c r="EC90" s="63"/>
      <c r="ED90" s="63"/>
      <c r="EE90" s="63"/>
      <c r="EF90" s="63"/>
      <c r="EG90" s="63"/>
      <c r="EH90" s="63"/>
      <c r="EI90" s="63"/>
      <c r="EJ90" s="63"/>
      <c r="EK90" s="63"/>
      <c r="EL90" s="63"/>
      <c r="EM90" s="63"/>
      <c r="EN90" s="63"/>
      <c r="EO90" s="63"/>
      <c r="EP90" s="63"/>
      <c r="EQ90" s="63"/>
      <c r="ER90" s="63"/>
      <c r="ES90" s="63"/>
      <c r="ET90" s="63"/>
      <c r="EU90" s="63"/>
      <c r="EV90" s="63"/>
      <c r="EW90" s="63"/>
      <c r="EX90" s="63"/>
      <c r="EY90" s="63"/>
      <c r="EZ90" s="63"/>
      <c r="FA90" s="63"/>
      <c r="FB90" s="63"/>
      <c r="FC90" s="63"/>
      <c r="FD90" s="63"/>
      <c r="FE90" s="63"/>
      <c r="FF90" s="63"/>
      <c r="FG90" s="63"/>
      <c r="FH90" s="63"/>
      <c r="FI90" s="63"/>
      <c r="FJ90" s="63"/>
      <c r="FK90" s="63"/>
      <c r="FL90" s="63"/>
      <c r="FM90" s="63"/>
      <c r="FN90" s="63"/>
      <c r="FO90" s="63"/>
      <c r="FP90" s="63"/>
      <c r="FQ90" s="63"/>
      <c r="FR90" s="63"/>
      <c r="FS90" s="63"/>
      <c r="FT90" s="63"/>
      <c r="FU90" s="63"/>
      <c r="FV90" s="63"/>
      <c r="FW90" s="63"/>
      <c r="FX90" s="63"/>
      <c r="FY90" s="63"/>
      <c r="FZ90" s="63"/>
      <c r="GA90" s="63"/>
      <c r="GB90" s="63"/>
      <c r="GC90" s="63"/>
      <c r="GD90" s="63"/>
      <c r="GE90" s="63"/>
      <c r="GF90" s="63"/>
      <c r="GG90" s="63"/>
      <c r="GH90" s="63"/>
      <c r="GI90" s="63"/>
      <c r="GJ90" s="63"/>
      <c r="GK90" s="63"/>
      <c r="GL90" s="63"/>
      <c r="GM90" s="63"/>
      <c r="GN90" s="63"/>
      <c r="GO90" s="63"/>
      <c r="GP90" s="63"/>
      <c r="GQ90" s="63"/>
      <c r="GR90" s="63"/>
      <c r="GS90" s="63"/>
      <c r="GT90" s="63"/>
      <c r="GU90" s="63"/>
      <c r="GV90" s="63"/>
      <c r="GW90" s="63"/>
      <c r="GX90" s="63"/>
      <c r="GY90" s="63"/>
      <c r="GZ90" s="63"/>
      <c r="HA90" s="63"/>
      <c r="HB90" s="63"/>
      <c r="HC90" s="63"/>
      <c r="HD90" s="63"/>
      <c r="HE90" s="63"/>
      <c r="HF90" s="63"/>
      <c r="HG90" s="63"/>
      <c r="HH90" s="63"/>
      <c r="HI90" s="63"/>
      <c r="HJ90" s="63"/>
      <c r="HK90" s="63"/>
      <c r="HL90" s="63"/>
      <c r="HM90" s="63"/>
      <c r="HN90" s="63"/>
      <c r="HO90" s="63"/>
      <c r="HP90" s="63"/>
      <c r="HQ90" s="63"/>
      <c r="HR90" s="63"/>
      <c r="HS90" s="63"/>
      <c r="HT90" s="63"/>
      <c r="HU90" s="63"/>
      <c r="HV90" s="63"/>
      <c r="HW90" s="63"/>
      <c r="HX90" s="63"/>
      <c r="HY90" s="63"/>
    </row>
    <row r="91" spans="1:233" s="64" customFormat="1">
      <c r="A91" s="134" t="s">
        <v>157</v>
      </c>
      <c r="B91" s="138">
        <v>64310041</v>
      </c>
      <c r="C91" s="134" t="s">
        <v>62</v>
      </c>
      <c r="D91" s="126" t="s">
        <v>140</v>
      </c>
      <c r="E91" s="126" t="s">
        <v>74</v>
      </c>
      <c r="F91" s="137"/>
      <c r="G91" s="126"/>
      <c r="H91" s="85">
        <f t="shared" si="30"/>
        <v>5313000</v>
      </c>
      <c r="I91" s="83">
        <f t="shared" si="31"/>
        <v>1352000</v>
      </c>
      <c r="J91" s="83"/>
      <c r="K91" s="95">
        <f t="shared" si="36"/>
        <v>6665000</v>
      </c>
      <c r="L91" s="82">
        <v>5131000</v>
      </c>
      <c r="M91" s="83">
        <v>1326000</v>
      </c>
      <c r="N91" s="83"/>
      <c r="O91" s="84">
        <f t="shared" si="34"/>
        <v>6457000</v>
      </c>
      <c r="P91" s="82">
        <v>5131000</v>
      </c>
      <c r="Q91" s="82">
        <v>1326000</v>
      </c>
      <c r="R91" s="82">
        <v>0</v>
      </c>
      <c r="S91" s="69">
        <f t="shared" si="37"/>
        <v>6457000</v>
      </c>
      <c r="T91" s="19">
        <f>H91-L91</f>
        <v>182000</v>
      </c>
      <c r="U91" s="20">
        <f>I91-M91</f>
        <v>26000</v>
      </c>
      <c r="V91" s="20"/>
      <c r="W91" s="69">
        <f t="shared" si="38"/>
        <v>208000</v>
      </c>
      <c r="X91" s="19">
        <f t="shared" si="32"/>
        <v>0</v>
      </c>
      <c r="Y91" s="20">
        <f t="shared" si="33"/>
        <v>0</v>
      </c>
      <c r="Z91" s="20"/>
      <c r="AA91" s="70">
        <f t="shared" si="39"/>
        <v>0</v>
      </c>
      <c r="AB91" s="69">
        <f t="shared" si="35"/>
        <v>0</v>
      </c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3"/>
      <c r="DF91" s="63"/>
      <c r="DG91" s="63"/>
      <c r="DH91" s="63"/>
      <c r="DI91" s="63"/>
      <c r="DJ91" s="63"/>
      <c r="DK91" s="63"/>
      <c r="DL91" s="63"/>
      <c r="DM91" s="63"/>
      <c r="DN91" s="63"/>
      <c r="DO91" s="63"/>
      <c r="DP91" s="63"/>
      <c r="DQ91" s="63"/>
      <c r="DR91" s="63"/>
      <c r="DS91" s="63"/>
      <c r="DT91" s="63"/>
      <c r="DU91" s="63"/>
      <c r="DV91" s="63"/>
      <c r="DW91" s="63"/>
      <c r="DX91" s="63"/>
      <c r="DY91" s="63"/>
      <c r="DZ91" s="63"/>
      <c r="EA91" s="63"/>
      <c r="EB91" s="63"/>
      <c r="EC91" s="63"/>
      <c r="ED91" s="63"/>
      <c r="EE91" s="63"/>
      <c r="EF91" s="63"/>
      <c r="EG91" s="63"/>
      <c r="EH91" s="63"/>
      <c r="EI91" s="63"/>
      <c r="EJ91" s="63"/>
      <c r="EK91" s="63"/>
      <c r="EL91" s="63"/>
      <c r="EM91" s="63"/>
      <c r="EN91" s="63"/>
      <c r="EO91" s="63"/>
      <c r="EP91" s="63"/>
      <c r="EQ91" s="63"/>
      <c r="ER91" s="63"/>
      <c r="ES91" s="63"/>
      <c r="ET91" s="63"/>
      <c r="EU91" s="63"/>
      <c r="EV91" s="63"/>
      <c r="EW91" s="63"/>
      <c r="EX91" s="63"/>
      <c r="EY91" s="63"/>
      <c r="EZ91" s="63"/>
      <c r="FA91" s="63"/>
      <c r="FB91" s="63"/>
      <c r="FC91" s="63"/>
      <c r="FD91" s="63"/>
      <c r="FE91" s="63"/>
      <c r="FF91" s="63"/>
      <c r="FG91" s="63"/>
      <c r="FH91" s="63"/>
      <c r="FI91" s="63"/>
      <c r="FJ91" s="63"/>
      <c r="FK91" s="63"/>
      <c r="FL91" s="63"/>
      <c r="FM91" s="63"/>
      <c r="FN91" s="63"/>
      <c r="FO91" s="63"/>
      <c r="FP91" s="63"/>
      <c r="FQ91" s="63"/>
      <c r="FR91" s="63"/>
      <c r="FS91" s="63"/>
      <c r="FT91" s="63"/>
      <c r="FU91" s="63"/>
      <c r="FV91" s="63"/>
      <c r="FW91" s="63"/>
      <c r="FX91" s="63"/>
      <c r="FY91" s="63"/>
      <c r="FZ91" s="63"/>
      <c r="GA91" s="63"/>
      <c r="GB91" s="63"/>
      <c r="GC91" s="63"/>
      <c r="GD91" s="63"/>
      <c r="GE91" s="63"/>
      <c r="GF91" s="63"/>
      <c r="GG91" s="63"/>
      <c r="GH91" s="63"/>
      <c r="GI91" s="63"/>
      <c r="GJ91" s="63"/>
      <c r="GK91" s="63"/>
      <c r="GL91" s="63"/>
      <c r="GM91" s="63"/>
      <c r="GN91" s="63"/>
      <c r="GO91" s="63"/>
      <c r="GP91" s="63"/>
      <c r="GQ91" s="63"/>
      <c r="GR91" s="63"/>
      <c r="GS91" s="63"/>
      <c r="GT91" s="63"/>
      <c r="GU91" s="63"/>
      <c r="GV91" s="63"/>
      <c r="GW91" s="63"/>
      <c r="GX91" s="63"/>
      <c r="GY91" s="63"/>
      <c r="GZ91" s="63"/>
      <c r="HA91" s="63"/>
      <c r="HB91" s="63"/>
      <c r="HC91" s="63"/>
      <c r="HD91" s="63"/>
      <c r="HE91" s="63"/>
      <c r="HF91" s="63"/>
      <c r="HG91" s="63"/>
      <c r="HH91" s="63"/>
      <c r="HI91" s="63"/>
      <c r="HJ91" s="63"/>
      <c r="HK91" s="63"/>
      <c r="HL91" s="63"/>
      <c r="HM91" s="63"/>
      <c r="HN91" s="63"/>
      <c r="HO91" s="63"/>
      <c r="HP91" s="63"/>
      <c r="HQ91" s="63"/>
      <c r="HR91" s="63"/>
      <c r="HS91" s="63"/>
      <c r="HT91" s="63"/>
      <c r="HU91" s="63"/>
      <c r="HV91" s="63"/>
      <c r="HW91" s="63"/>
      <c r="HX91" s="63"/>
      <c r="HY91" s="63"/>
    </row>
    <row r="92" spans="1:233" s="64" customFormat="1">
      <c r="A92" s="134" t="s">
        <v>158</v>
      </c>
      <c r="B92" s="138">
        <v>64310041</v>
      </c>
      <c r="C92" s="134" t="s">
        <v>62</v>
      </c>
      <c r="D92" s="126" t="s">
        <v>141</v>
      </c>
      <c r="E92" s="126" t="s">
        <v>74</v>
      </c>
      <c r="F92" s="137">
        <v>42353</v>
      </c>
      <c r="G92" s="126"/>
      <c r="H92" s="85">
        <f t="shared" si="30"/>
        <v>2535000</v>
      </c>
      <c r="I92" s="83">
        <f t="shared" si="31"/>
        <v>624000</v>
      </c>
      <c r="J92" s="83"/>
      <c r="K92" s="95">
        <f t="shared" si="36"/>
        <v>3159000</v>
      </c>
      <c r="L92" s="82">
        <v>2448000</v>
      </c>
      <c r="M92" s="83">
        <v>612000</v>
      </c>
      <c r="N92" s="83"/>
      <c r="O92" s="84">
        <f t="shared" si="34"/>
        <v>3060000</v>
      </c>
      <c r="P92" s="82">
        <v>2448000</v>
      </c>
      <c r="Q92" s="82">
        <v>612000</v>
      </c>
      <c r="R92" s="82">
        <v>0</v>
      </c>
      <c r="S92" s="69">
        <f t="shared" si="37"/>
        <v>3060000</v>
      </c>
      <c r="T92" s="19">
        <f>H92-L92</f>
        <v>87000</v>
      </c>
      <c r="U92" s="20">
        <f>I92-M92</f>
        <v>12000</v>
      </c>
      <c r="V92" s="20"/>
      <c r="W92" s="69">
        <f t="shared" si="38"/>
        <v>99000</v>
      </c>
      <c r="X92" s="19">
        <f t="shared" si="32"/>
        <v>0</v>
      </c>
      <c r="Y92" s="20">
        <f t="shared" si="33"/>
        <v>0</v>
      </c>
      <c r="Z92" s="20"/>
      <c r="AA92" s="70">
        <f t="shared" si="39"/>
        <v>0</v>
      </c>
      <c r="AB92" s="69">
        <f t="shared" si="35"/>
        <v>0</v>
      </c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3"/>
      <c r="DF92" s="63"/>
      <c r="DG92" s="63"/>
      <c r="DH92" s="63"/>
      <c r="DI92" s="63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  <c r="DV92" s="63"/>
      <c r="DW92" s="63"/>
      <c r="DX92" s="63"/>
      <c r="DY92" s="63"/>
      <c r="DZ92" s="63"/>
      <c r="EA92" s="63"/>
      <c r="EB92" s="63"/>
      <c r="EC92" s="63"/>
      <c r="ED92" s="63"/>
      <c r="EE92" s="63"/>
      <c r="EF92" s="63"/>
      <c r="EG92" s="63"/>
      <c r="EH92" s="63"/>
      <c r="EI92" s="63"/>
      <c r="EJ92" s="63"/>
      <c r="EK92" s="63"/>
      <c r="EL92" s="63"/>
      <c r="EM92" s="63"/>
      <c r="EN92" s="63"/>
      <c r="EO92" s="63"/>
      <c r="EP92" s="63"/>
      <c r="EQ92" s="63"/>
      <c r="ER92" s="63"/>
      <c r="ES92" s="63"/>
      <c r="ET92" s="63"/>
      <c r="EU92" s="63"/>
      <c r="EV92" s="63"/>
      <c r="EW92" s="63"/>
      <c r="EX92" s="63"/>
      <c r="EY92" s="63"/>
      <c r="EZ92" s="63"/>
      <c r="FA92" s="63"/>
      <c r="FB92" s="63"/>
      <c r="FC92" s="63"/>
      <c r="FD92" s="63"/>
      <c r="FE92" s="63"/>
      <c r="FF92" s="63"/>
      <c r="FG92" s="63"/>
      <c r="FH92" s="63"/>
      <c r="FI92" s="63"/>
      <c r="FJ92" s="63"/>
      <c r="FK92" s="63"/>
      <c r="FL92" s="63"/>
      <c r="FM92" s="63"/>
      <c r="FN92" s="63"/>
      <c r="FO92" s="63"/>
      <c r="FP92" s="63"/>
      <c r="FQ92" s="63"/>
      <c r="FR92" s="63"/>
      <c r="FS92" s="63"/>
      <c r="FT92" s="63"/>
      <c r="FU92" s="63"/>
      <c r="FV92" s="63"/>
      <c r="FW92" s="63"/>
      <c r="FX92" s="63"/>
      <c r="FY92" s="63"/>
      <c r="FZ92" s="63"/>
      <c r="GA92" s="63"/>
      <c r="GB92" s="63"/>
      <c r="GC92" s="63"/>
      <c r="GD92" s="63"/>
      <c r="GE92" s="63"/>
      <c r="GF92" s="63"/>
      <c r="GG92" s="63"/>
      <c r="GH92" s="63"/>
      <c r="GI92" s="63"/>
      <c r="GJ92" s="63"/>
      <c r="GK92" s="63"/>
      <c r="GL92" s="63"/>
      <c r="GM92" s="63"/>
      <c r="GN92" s="63"/>
      <c r="GO92" s="63"/>
      <c r="GP92" s="63"/>
      <c r="GQ92" s="63"/>
      <c r="GR92" s="63"/>
      <c r="GS92" s="63"/>
      <c r="GT92" s="63"/>
      <c r="GU92" s="63"/>
      <c r="GV92" s="63"/>
      <c r="GW92" s="63"/>
      <c r="GX92" s="63"/>
      <c r="GY92" s="63"/>
      <c r="GZ92" s="63"/>
      <c r="HA92" s="63"/>
      <c r="HB92" s="63"/>
      <c r="HC92" s="63"/>
      <c r="HD92" s="63"/>
      <c r="HE92" s="63"/>
      <c r="HF92" s="63"/>
      <c r="HG92" s="63"/>
      <c r="HH92" s="63"/>
      <c r="HI92" s="63"/>
      <c r="HJ92" s="63"/>
      <c r="HK92" s="63"/>
      <c r="HL92" s="63"/>
      <c r="HM92" s="63"/>
      <c r="HN92" s="63"/>
      <c r="HO92" s="63"/>
      <c r="HP92" s="63"/>
      <c r="HQ92" s="63"/>
      <c r="HR92" s="63"/>
      <c r="HS92" s="63"/>
      <c r="HT92" s="63"/>
      <c r="HU92" s="63"/>
      <c r="HV92" s="63"/>
      <c r="HW92" s="63"/>
      <c r="HX92" s="63"/>
      <c r="HY92" s="63"/>
    </row>
    <row r="93" spans="1:233" s="64" customFormat="1">
      <c r="A93" s="134" t="s">
        <v>159</v>
      </c>
      <c r="B93" s="138">
        <v>64310041</v>
      </c>
      <c r="C93" s="134" t="s">
        <v>62</v>
      </c>
      <c r="D93" s="126" t="s">
        <v>142</v>
      </c>
      <c r="E93" s="126" t="s">
        <v>74</v>
      </c>
      <c r="F93" s="137">
        <v>42353</v>
      </c>
      <c r="G93" s="126"/>
      <c r="H93" s="85">
        <f t="shared" si="30"/>
        <v>3945000</v>
      </c>
      <c r="I93" s="83">
        <f t="shared" si="31"/>
        <v>986000</v>
      </c>
      <c r="J93" s="83"/>
      <c r="K93" s="95">
        <f t="shared" si="36"/>
        <v>4931000</v>
      </c>
      <c r="L93" s="82">
        <v>3810000</v>
      </c>
      <c r="M93" s="83">
        <v>967000</v>
      </c>
      <c r="N93" s="83"/>
      <c r="O93" s="84">
        <f t="shared" si="34"/>
        <v>4777000</v>
      </c>
      <c r="P93" s="82">
        <v>3810000</v>
      </c>
      <c r="Q93" s="82">
        <v>967000</v>
      </c>
      <c r="R93" s="82">
        <v>0</v>
      </c>
      <c r="S93" s="69">
        <f t="shared" si="37"/>
        <v>4777000</v>
      </c>
      <c r="T93" s="19">
        <f>H93-L93</f>
        <v>135000</v>
      </c>
      <c r="U93" s="20">
        <f>I93-M93</f>
        <v>19000</v>
      </c>
      <c r="V93" s="20"/>
      <c r="W93" s="69">
        <f t="shared" si="38"/>
        <v>154000</v>
      </c>
      <c r="X93" s="19">
        <f t="shared" si="32"/>
        <v>0</v>
      </c>
      <c r="Y93" s="20">
        <f t="shared" si="33"/>
        <v>0</v>
      </c>
      <c r="Z93" s="20"/>
      <c r="AA93" s="70">
        <f t="shared" si="39"/>
        <v>0</v>
      </c>
      <c r="AB93" s="69">
        <f t="shared" si="35"/>
        <v>0</v>
      </c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  <c r="DV93" s="63"/>
      <c r="DW93" s="63"/>
      <c r="DX93" s="63"/>
      <c r="DY93" s="63"/>
      <c r="DZ93" s="63"/>
      <c r="EA93" s="63"/>
      <c r="EB93" s="63"/>
      <c r="EC93" s="63"/>
      <c r="ED93" s="63"/>
      <c r="EE93" s="63"/>
      <c r="EF93" s="63"/>
      <c r="EG93" s="63"/>
      <c r="EH93" s="63"/>
      <c r="EI93" s="63"/>
      <c r="EJ93" s="63"/>
      <c r="EK93" s="63"/>
      <c r="EL93" s="63"/>
      <c r="EM93" s="63"/>
      <c r="EN93" s="63"/>
      <c r="EO93" s="63"/>
      <c r="EP93" s="63"/>
      <c r="EQ93" s="63"/>
      <c r="ER93" s="63"/>
      <c r="ES93" s="63"/>
      <c r="ET93" s="63"/>
      <c r="EU93" s="63"/>
      <c r="EV93" s="63"/>
      <c r="EW93" s="63"/>
      <c r="EX93" s="63"/>
      <c r="EY93" s="63"/>
      <c r="EZ93" s="63"/>
      <c r="FA93" s="63"/>
      <c r="FB93" s="63"/>
      <c r="FC93" s="63"/>
      <c r="FD93" s="63"/>
      <c r="FE93" s="63"/>
      <c r="FF93" s="63"/>
      <c r="FG93" s="63"/>
      <c r="FH93" s="63"/>
      <c r="FI93" s="63"/>
      <c r="FJ93" s="63"/>
      <c r="FK93" s="63"/>
      <c r="FL93" s="63"/>
      <c r="FM93" s="63"/>
      <c r="FN93" s="63"/>
      <c r="FO93" s="63"/>
      <c r="FP93" s="63"/>
      <c r="FQ93" s="63"/>
      <c r="FR93" s="63"/>
      <c r="FS93" s="63"/>
      <c r="FT93" s="63"/>
      <c r="FU93" s="63"/>
      <c r="FV93" s="63"/>
      <c r="FW93" s="63"/>
      <c r="FX93" s="63"/>
      <c r="FY93" s="63"/>
      <c r="FZ93" s="63"/>
      <c r="GA93" s="63"/>
      <c r="GB93" s="63"/>
      <c r="GC93" s="63"/>
      <c r="GD93" s="63"/>
      <c r="GE93" s="63"/>
      <c r="GF93" s="63"/>
      <c r="GG93" s="63"/>
      <c r="GH93" s="63"/>
      <c r="GI93" s="63"/>
      <c r="GJ93" s="63"/>
      <c r="GK93" s="63"/>
      <c r="GL93" s="63"/>
      <c r="GM93" s="63"/>
      <c r="GN93" s="63"/>
      <c r="GO93" s="63"/>
      <c r="GP93" s="63"/>
      <c r="GQ93" s="63"/>
      <c r="GR93" s="63"/>
      <c r="GS93" s="63"/>
      <c r="GT93" s="63"/>
      <c r="GU93" s="63"/>
      <c r="GV93" s="63"/>
      <c r="GW93" s="63"/>
      <c r="GX93" s="63"/>
      <c r="GY93" s="63"/>
      <c r="GZ93" s="63"/>
      <c r="HA93" s="63"/>
      <c r="HB93" s="63"/>
      <c r="HC93" s="63"/>
      <c r="HD93" s="63"/>
      <c r="HE93" s="63"/>
      <c r="HF93" s="63"/>
      <c r="HG93" s="63"/>
      <c r="HH93" s="63"/>
      <c r="HI93" s="63"/>
      <c r="HJ93" s="63"/>
      <c r="HK93" s="63"/>
      <c r="HL93" s="63"/>
      <c r="HM93" s="63"/>
      <c r="HN93" s="63"/>
      <c r="HO93" s="63"/>
      <c r="HP93" s="63"/>
      <c r="HQ93" s="63"/>
      <c r="HR93" s="63"/>
      <c r="HS93" s="63"/>
      <c r="HT93" s="63"/>
      <c r="HU93" s="63"/>
      <c r="HV93" s="63"/>
      <c r="HW93" s="63"/>
      <c r="HX93" s="63"/>
      <c r="HY93" s="63"/>
    </row>
    <row r="94" spans="1:233" s="64" customFormat="1">
      <c r="A94" s="134" t="s">
        <v>160</v>
      </c>
      <c r="B94" s="138">
        <v>64210102</v>
      </c>
      <c r="C94" s="134" t="s">
        <v>62</v>
      </c>
      <c r="D94" s="126" t="s">
        <v>143</v>
      </c>
      <c r="E94" s="126" t="s">
        <v>74</v>
      </c>
      <c r="F94" s="137">
        <v>42353</v>
      </c>
      <c r="G94" s="126"/>
      <c r="H94" s="85">
        <f t="shared" si="30"/>
        <v>5690000</v>
      </c>
      <c r="I94" s="83">
        <f t="shared" si="31"/>
        <v>1328000</v>
      </c>
      <c r="J94" s="83"/>
      <c r="K94" s="95">
        <f t="shared" si="36"/>
        <v>7018000</v>
      </c>
      <c r="L94" s="82">
        <v>5495000</v>
      </c>
      <c r="M94" s="83">
        <v>1302000</v>
      </c>
      <c r="N94" s="83"/>
      <c r="O94" s="84">
        <f t="shared" si="34"/>
        <v>6797000</v>
      </c>
      <c r="P94" s="82">
        <v>5495000</v>
      </c>
      <c r="Q94" s="82">
        <v>1302000</v>
      </c>
      <c r="R94" s="82">
        <v>0</v>
      </c>
      <c r="S94" s="69">
        <f t="shared" si="37"/>
        <v>6797000</v>
      </c>
      <c r="T94" s="19">
        <f>H94-L94</f>
        <v>195000</v>
      </c>
      <c r="U94" s="20">
        <f>I94-M94</f>
        <v>26000</v>
      </c>
      <c r="V94" s="20"/>
      <c r="W94" s="69">
        <f t="shared" si="38"/>
        <v>221000</v>
      </c>
      <c r="X94" s="19">
        <f t="shared" si="32"/>
        <v>0</v>
      </c>
      <c r="Y94" s="20">
        <f t="shared" si="33"/>
        <v>0</v>
      </c>
      <c r="Z94" s="20"/>
      <c r="AA94" s="70">
        <f t="shared" si="39"/>
        <v>0</v>
      </c>
      <c r="AB94" s="69">
        <f t="shared" si="35"/>
        <v>0</v>
      </c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  <c r="BR94" s="63"/>
      <c r="BS94" s="63"/>
      <c r="BT94" s="63"/>
      <c r="BU94" s="63"/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3"/>
      <c r="CW94" s="63"/>
      <c r="CX94" s="63"/>
      <c r="CY94" s="63"/>
      <c r="CZ94" s="63"/>
      <c r="DA94" s="63"/>
      <c r="DB94" s="63"/>
      <c r="DC94" s="63"/>
      <c r="DD94" s="63"/>
      <c r="DE94" s="63"/>
      <c r="DF94" s="63"/>
      <c r="DG94" s="63"/>
      <c r="DH94" s="63"/>
      <c r="DI94" s="63"/>
      <c r="DJ94" s="63"/>
      <c r="DK94" s="63"/>
      <c r="DL94" s="63"/>
      <c r="DM94" s="63"/>
      <c r="DN94" s="63"/>
      <c r="DO94" s="63"/>
      <c r="DP94" s="63"/>
      <c r="DQ94" s="63"/>
      <c r="DR94" s="63"/>
      <c r="DS94" s="63"/>
      <c r="DT94" s="63"/>
      <c r="DU94" s="63"/>
      <c r="DV94" s="63"/>
      <c r="DW94" s="63"/>
      <c r="DX94" s="63"/>
      <c r="DY94" s="63"/>
      <c r="DZ94" s="63"/>
      <c r="EA94" s="63"/>
      <c r="EB94" s="63"/>
      <c r="EC94" s="63"/>
      <c r="ED94" s="63"/>
      <c r="EE94" s="63"/>
      <c r="EF94" s="63"/>
      <c r="EG94" s="63"/>
      <c r="EH94" s="63"/>
      <c r="EI94" s="63"/>
      <c r="EJ94" s="63"/>
      <c r="EK94" s="63"/>
      <c r="EL94" s="63"/>
      <c r="EM94" s="63"/>
      <c r="EN94" s="63"/>
      <c r="EO94" s="63"/>
      <c r="EP94" s="63"/>
      <c r="EQ94" s="63"/>
      <c r="ER94" s="63"/>
      <c r="ES94" s="63"/>
      <c r="ET94" s="63"/>
      <c r="EU94" s="63"/>
      <c r="EV94" s="63"/>
      <c r="EW94" s="63"/>
      <c r="EX94" s="63"/>
      <c r="EY94" s="63"/>
      <c r="EZ94" s="63"/>
      <c r="FA94" s="63"/>
      <c r="FB94" s="63"/>
      <c r="FC94" s="63"/>
      <c r="FD94" s="63"/>
      <c r="FE94" s="63"/>
      <c r="FF94" s="63"/>
      <c r="FG94" s="63"/>
      <c r="FH94" s="63"/>
      <c r="FI94" s="63"/>
      <c r="FJ94" s="63"/>
      <c r="FK94" s="63"/>
      <c r="FL94" s="63"/>
      <c r="FM94" s="63"/>
      <c r="FN94" s="63"/>
      <c r="FO94" s="63"/>
      <c r="FP94" s="63"/>
      <c r="FQ94" s="63"/>
      <c r="FR94" s="63"/>
      <c r="FS94" s="63"/>
      <c r="FT94" s="63"/>
      <c r="FU94" s="63"/>
      <c r="FV94" s="63"/>
      <c r="FW94" s="63"/>
      <c r="FX94" s="63"/>
      <c r="FY94" s="63"/>
      <c r="FZ94" s="63"/>
      <c r="GA94" s="63"/>
      <c r="GB94" s="63"/>
      <c r="GC94" s="63"/>
      <c r="GD94" s="63"/>
      <c r="GE94" s="63"/>
      <c r="GF94" s="63"/>
      <c r="GG94" s="63"/>
      <c r="GH94" s="63"/>
      <c r="GI94" s="63"/>
      <c r="GJ94" s="63"/>
      <c r="GK94" s="63"/>
      <c r="GL94" s="63"/>
      <c r="GM94" s="63"/>
      <c r="GN94" s="63"/>
      <c r="GO94" s="63"/>
      <c r="GP94" s="63"/>
      <c r="GQ94" s="63"/>
      <c r="GR94" s="63"/>
      <c r="GS94" s="63"/>
      <c r="GT94" s="63"/>
      <c r="GU94" s="63"/>
      <c r="GV94" s="63"/>
      <c r="GW94" s="63"/>
      <c r="GX94" s="63"/>
      <c r="GY94" s="63"/>
      <c r="GZ94" s="63"/>
      <c r="HA94" s="63"/>
      <c r="HB94" s="63"/>
      <c r="HC94" s="63"/>
      <c r="HD94" s="63"/>
      <c r="HE94" s="63"/>
      <c r="HF94" s="63"/>
      <c r="HG94" s="63"/>
      <c r="HH94" s="63"/>
      <c r="HI94" s="63"/>
      <c r="HJ94" s="63"/>
      <c r="HK94" s="63"/>
      <c r="HL94" s="63"/>
      <c r="HM94" s="63"/>
      <c r="HN94" s="63"/>
      <c r="HO94" s="63"/>
      <c r="HP94" s="63"/>
      <c r="HQ94" s="63"/>
      <c r="HR94" s="63"/>
      <c r="HS94" s="63"/>
      <c r="HT94" s="63"/>
      <c r="HU94" s="63"/>
      <c r="HV94" s="63"/>
      <c r="HW94" s="63"/>
      <c r="HX94" s="63"/>
      <c r="HY94" s="63"/>
    </row>
    <row r="95" spans="1:233" s="64" customFormat="1">
      <c r="A95" s="134" t="s">
        <v>161</v>
      </c>
      <c r="B95" s="138">
        <v>64310041</v>
      </c>
      <c r="C95" s="134" t="s">
        <v>105</v>
      </c>
      <c r="D95" s="126" t="s">
        <v>144</v>
      </c>
      <c r="E95" s="126" t="s">
        <v>74</v>
      </c>
      <c r="F95" s="137">
        <v>42353</v>
      </c>
      <c r="G95" s="126"/>
      <c r="H95" s="85">
        <f t="shared" si="30"/>
        <v>3171000</v>
      </c>
      <c r="I95" s="83">
        <f t="shared" si="31"/>
        <v>755000</v>
      </c>
      <c r="J95" s="83"/>
      <c r="K95" s="95">
        <f t="shared" si="36"/>
        <v>3926000</v>
      </c>
      <c r="L95" s="82">
        <v>3062000</v>
      </c>
      <c r="M95" s="83">
        <v>740000</v>
      </c>
      <c r="N95" s="83"/>
      <c r="O95" s="84">
        <f t="shared" si="34"/>
        <v>3802000</v>
      </c>
      <c r="P95" s="82">
        <v>3062000</v>
      </c>
      <c r="Q95" s="82">
        <v>740000</v>
      </c>
      <c r="R95" s="82">
        <v>0</v>
      </c>
      <c r="S95" s="69">
        <f t="shared" si="37"/>
        <v>3802000</v>
      </c>
      <c r="T95" s="19">
        <f>H95-L95</f>
        <v>109000</v>
      </c>
      <c r="U95" s="20">
        <f>I95-M95</f>
        <v>15000</v>
      </c>
      <c r="V95" s="20"/>
      <c r="W95" s="69">
        <f t="shared" si="38"/>
        <v>124000</v>
      </c>
      <c r="X95" s="19">
        <f t="shared" si="32"/>
        <v>0</v>
      </c>
      <c r="Y95" s="20">
        <f t="shared" si="33"/>
        <v>0</v>
      </c>
      <c r="Z95" s="20"/>
      <c r="AA95" s="70">
        <f t="shared" si="39"/>
        <v>0</v>
      </c>
      <c r="AB95" s="69">
        <f t="shared" si="35"/>
        <v>0</v>
      </c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3"/>
      <c r="EK95" s="63"/>
      <c r="EL95" s="63"/>
      <c r="EM95" s="63"/>
      <c r="EN95" s="63"/>
      <c r="EO95" s="63"/>
      <c r="EP95" s="63"/>
      <c r="EQ95" s="63"/>
      <c r="ER95" s="63"/>
      <c r="ES95" s="63"/>
      <c r="ET95" s="63"/>
      <c r="EU95" s="63"/>
      <c r="EV95" s="63"/>
      <c r="EW95" s="63"/>
      <c r="EX95" s="63"/>
      <c r="EY95" s="63"/>
      <c r="EZ95" s="63"/>
      <c r="FA95" s="63"/>
      <c r="FB95" s="63"/>
      <c r="FC95" s="63"/>
      <c r="FD95" s="63"/>
      <c r="FE95" s="63"/>
      <c r="FF95" s="63"/>
      <c r="FG95" s="63"/>
      <c r="FH95" s="63"/>
      <c r="FI95" s="63"/>
      <c r="FJ95" s="63"/>
      <c r="FK95" s="63"/>
      <c r="FL95" s="63"/>
      <c r="FM95" s="63"/>
      <c r="FN95" s="63"/>
      <c r="FO95" s="63"/>
      <c r="FP95" s="63"/>
      <c r="FQ95" s="63"/>
      <c r="FR95" s="63"/>
      <c r="FS95" s="63"/>
      <c r="FT95" s="63"/>
      <c r="FU95" s="63"/>
      <c r="FV95" s="63"/>
      <c r="FW95" s="63"/>
      <c r="FX95" s="63"/>
      <c r="FY95" s="63"/>
      <c r="FZ95" s="63"/>
      <c r="GA95" s="63"/>
      <c r="GB95" s="63"/>
      <c r="GC95" s="63"/>
      <c r="GD95" s="63"/>
      <c r="GE95" s="63"/>
      <c r="GF95" s="63"/>
      <c r="GG95" s="63"/>
      <c r="GH95" s="63"/>
      <c r="GI95" s="63"/>
      <c r="GJ95" s="63"/>
      <c r="GK95" s="63"/>
      <c r="GL95" s="63"/>
      <c r="GM95" s="63"/>
      <c r="GN95" s="63"/>
      <c r="GO95" s="63"/>
      <c r="GP95" s="63"/>
      <c r="GQ95" s="63"/>
      <c r="GR95" s="63"/>
      <c r="GS95" s="63"/>
      <c r="GT95" s="63"/>
      <c r="GU95" s="63"/>
      <c r="GV95" s="63"/>
      <c r="GW95" s="63"/>
      <c r="GX95" s="63"/>
      <c r="GY95" s="63"/>
      <c r="GZ95" s="63"/>
      <c r="HA95" s="63"/>
      <c r="HB95" s="63"/>
      <c r="HC95" s="63"/>
      <c r="HD95" s="63"/>
      <c r="HE95" s="63"/>
      <c r="HF95" s="63"/>
      <c r="HG95" s="63"/>
      <c r="HH95" s="63"/>
      <c r="HI95" s="63"/>
      <c r="HJ95" s="63"/>
      <c r="HK95" s="63"/>
      <c r="HL95" s="63"/>
      <c r="HM95" s="63"/>
      <c r="HN95" s="63"/>
      <c r="HO95" s="63"/>
      <c r="HP95" s="63"/>
      <c r="HQ95" s="63"/>
      <c r="HR95" s="63"/>
      <c r="HS95" s="63"/>
      <c r="HT95" s="63"/>
      <c r="HU95" s="63"/>
      <c r="HV95" s="63"/>
      <c r="HW95" s="63"/>
      <c r="HX95" s="63"/>
      <c r="HY95" s="63"/>
    </row>
    <row r="96" spans="1:233" s="64" customFormat="1">
      <c r="A96" s="134" t="s">
        <v>162</v>
      </c>
      <c r="B96" s="138">
        <v>64310041</v>
      </c>
      <c r="C96" s="134" t="s">
        <v>62</v>
      </c>
      <c r="D96" s="126" t="s">
        <v>145</v>
      </c>
      <c r="E96" s="126" t="s">
        <v>74</v>
      </c>
      <c r="F96" s="137">
        <v>42353</v>
      </c>
      <c r="G96" s="126"/>
      <c r="H96" s="85">
        <f t="shared" si="30"/>
        <v>5544000</v>
      </c>
      <c r="I96" s="83">
        <f t="shared" si="31"/>
        <v>1441000</v>
      </c>
      <c r="J96" s="83"/>
      <c r="K96" s="95">
        <f t="shared" si="36"/>
        <v>6985000</v>
      </c>
      <c r="L96" s="82">
        <v>5354000</v>
      </c>
      <c r="M96" s="83">
        <v>1413000</v>
      </c>
      <c r="N96" s="83"/>
      <c r="O96" s="84">
        <f t="shared" si="34"/>
        <v>6767000</v>
      </c>
      <c r="P96" s="82">
        <v>5354000</v>
      </c>
      <c r="Q96" s="82">
        <v>1413000</v>
      </c>
      <c r="R96" s="82">
        <v>0</v>
      </c>
      <c r="S96" s="69">
        <f t="shared" si="37"/>
        <v>6767000</v>
      </c>
      <c r="T96" s="19">
        <f>H96-L96</f>
        <v>190000</v>
      </c>
      <c r="U96" s="20">
        <f>I96-M96</f>
        <v>28000</v>
      </c>
      <c r="V96" s="20"/>
      <c r="W96" s="69">
        <f t="shared" si="38"/>
        <v>218000</v>
      </c>
      <c r="X96" s="19">
        <f t="shared" si="32"/>
        <v>0</v>
      </c>
      <c r="Y96" s="20">
        <f t="shared" si="33"/>
        <v>0</v>
      </c>
      <c r="Z96" s="20"/>
      <c r="AA96" s="70">
        <f t="shared" si="39"/>
        <v>0</v>
      </c>
      <c r="AB96" s="69">
        <f t="shared" si="35"/>
        <v>0</v>
      </c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  <c r="DA96" s="63"/>
      <c r="DB96" s="63"/>
      <c r="DC96" s="63"/>
      <c r="DD96" s="63"/>
      <c r="DE96" s="63"/>
      <c r="DF96" s="63"/>
      <c r="DG96" s="63"/>
      <c r="DH96" s="63"/>
      <c r="DI96" s="63"/>
      <c r="DJ96" s="63"/>
      <c r="DK96" s="63"/>
      <c r="DL96" s="63"/>
      <c r="DM96" s="63"/>
      <c r="DN96" s="63"/>
      <c r="DO96" s="63"/>
      <c r="DP96" s="63"/>
      <c r="DQ96" s="63"/>
      <c r="DR96" s="63"/>
      <c r="DS96" s="63"/>
      <c r="DT96" s="63"/>
      <c r="DU96" s="63"/>
      <c r="DV96" s="63"/>
      <c r="DW96" s="63"/>
      <c r="DX96" s="63"/>
      <c r="DY96" s="63"/>
      <c r="DZ96" s="63"/>
      <c r="EA96" s="63"/>
      <c r="EB96" s="63"/>
      <c r="EC96" s="63"/>
      <c r="ED96" s="63"/>
      <c r="EE96" s="63"/>
      <c r="EF96" s="63"/>
      <c r="EG96" s="63"/>
      <c r="EH96" s="63"/>
      <c r="EI96" s="63"/>
      <c r="EJ96" s="63"/>
      <c r="EK96" s="63"/>
      <c r="EL96" s="63"/>
      <c r="EM96" s="63"/>
      <c r="EN96" s="63"/>
      <c r="EO96" s="63"/>
      <c r="EP96" s="63"/>
      <c r="EQ96" s="63"/>
      <c r="ER96" s="63"/>
      <c r="ES96" s="63"/>
      <c r="ET96" s="63"/>
      <c r="EU96" s="63"/>
      <c r="EV96" s="63"/>
      <c r="EW96" s="63"/>
      <c r="EX96" s="63"/>
      <c r="EY96" s="63"/>
      <c r="EZ96" s="63"/>
      <c r="FA96" s="63"/>
      <c r="FB96" s="63"/>
      <c r="FC96" s="63"/>
      <c r="FD96" s="63"/>
      <c r="FE96" s="63"/>
      <c r="FF96" s="63"/>
      <c r="FG96" s="63"/>
      <c r="FH96" s="63"/>
      <c r="FI96" s="63"/>
      <c r="FJ96" s="63"/>
      <c r="FK96" s="63"/>
      <c r="FL96" s="63"/>
      <c r="FM96" s="63"/>
      <c r="FN96" s="63"/>
      <c r="FO96" s="63"/>
      <c r="FP96" s="63"/>
      <c r="FQ96" s="63"/>
      <c r="FR96" s="63"/>
      <c r="FS96" s="63"/>
      <c r="FT96" s="63"/>
      <c r="FU96" s="63"/>
      <c r="FV96" s="63"/>
      <c r="FW96" s="63"/>
      <c r="FX96" s="63"/>
      <c r="FY96" s="63"/>
      <c r="FZ96" s="63"/>
      <c r="GA96" s="63"/>
      <c r="GB96" s="63"/>
      <c r="GC96" s="63"/>
      <c r="GD96" s="63"/>
      <c r="GE96" s="63"/>
      <c r="GF96" s="63"/>
      <c r="GG96" s="63"/>
      <c r="GH96" s="63"/>
      <c r="GI96" s="63"/>
      <c r="GJ96" s="63"/>
      <c r="GK96" s="63"/>
      <c r="GL96" s="63"/>
      <c r="GM96" s="63"/>
      <c r="GN96" s="63"/>
      <c r="GO96" s="63"/>
      <c r="GP96" s="63"/>
      <c r="GQ96" s="63"/>
      <c r="GR96" s="63"/>
      <c r="GS96" s="63"/>
      <c r="GT96" s="63"/>
      <c r="GU96" s="63"/>
      <c r="GV96" s="63"/>
      <c r="GW96" s="63"/>
      <c r="GX96" s="63"/>
      <c r="GY96" s="63"/>
      <c r="GZ96" s="63"/>
      <c r="HA96" s="63"/>
      <c r="HB96" s="63"/>
      <c r="HC96" s="63"/>
      <c r="HD96" s="63"/>
      <c r="HE96" s="63"/>
      <c r="HF96" s="63"/>
      <c r="HG96" s="63"/>
      <c r="HH96" s="63"/>
      <c r="HI96" s="63"/>
      <c r="HJ96" s="63"/>
      <c r="HK96" s="63"/>
      <c r="HL96" s="63"/>
      <c r="HM96" s="63"/>
      <c r="HN96" s="63"/>
      <c r="HO96" s="63"/>
      <c r="HP96" s="63"/>
      <c r="HQ96" s="63"/>
      <c r="HR96" s="63"/>
      <c r="HS96" s="63"/>
      <c r="HT96" s="63"/>
      <c r="HU96" s="63"/>
      <c r="HV96" s="63"/>
      <c r="HW96" s="63"/>
      <c r="HX96" s="63"/>
      <c r="HY96" s="63"/>
    </row>
    <row r="97" spans="1:233" s="64" customFormat="1">
      <c r="A97" s="134" t="s">
        <v>163</v>
      </c>
      <c r="B97" s="138">
        <v>64210103</v>
      </c>
      <c r="C97" s="134" t="s">
        <v>62</v>
      </c>
      <c r="D97" s="126" t="s">
        <v>146</v>
      </c>
      <c r="E97" s="126"/>
      <c r="F97" s="137">
        <v>42353</v>
      </c>
      <c r="G97" s="126"/>
      <c r="H97" s="85">
        <f t="shared" si="30"/>
        <v>1694000</v>
      </c>
      <c r="I97" s="83">
        <f t="shared" si="31"/>
        <v>593000</v>
      </c>
      <c r="J97" s="83"/>
      <c r="K97" s="95">
        <f t="shared" si="36"/>
        <v>2287000</v>
      </c>
      <c r="L97" s="82">
        <v>1636000</v>
      </c>
      <c r="M97" s="83">
        <v>582000</v>
      </c>
      <c r="N97" s="83"/>
      <c r="O97" s="84">
        <f t="shared" si="34"/>
        <v>2218000</v>
      </c>
      <c r="P97" s="82">
        <v>1636000</v>
      </c>
      <c r="Q97" s="82">
        <v>582000</v>
      </c>
      <c r="R97" s="82">
        <v>0</v>
      </c>
      <c r="S97" s="69">
        <f t="shared" si="37"/>
        <v>2218000</v>
      </c>
      <c r="T97" s="19">
        <f>H97-L97</f>
        <v>58000</v>
      </c>
      <c r="U97" s="20">
        <f>I97-M97</f>
        <v>11000</v>
      </c>
      <c r="V97" s="20"/>
      <c r="W97" s="69">
        <f t="shared" si="38"/>
        <v>69000</v>
      </c>
      <c r="X97" s="19">
        <f t="shared" si="32"/>
        <v>0</v>
      </c>
      <c r="Y97" s="20">
        <f t="shared" si="33"/>
        <v>0</v>
      </c>
      <c r="Z97" s="20"/>
      <c r="AA97" s="70">
        <f t="shared" si="39"/>
        <v>0</v>
      </c>
      <c r="AB97" s="69">
        <f t="shared" si="35"/>
        <v>0</v>
      </c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  <c r="DZ97" s="63"/>
      <c r="EA97" s="63"/>
      <c r="EB97" s="63"/>
      <c r="EC97" s="63"/>
      <c r="ED97" s="63"/>
      <c r="EE97" s="63"/>
      <c r="EF97" s="63"/>
      <c r="EG97" s="63"/>
      <c r="EH97" s="63"/>
      <c r="EI97" s="63"/>
      <c r="EJ97" s="63"/>
      <c r="EK97" s="63"/>
      <c r="EL97" s="63"/>
      <c r="EM97" s="63"/>
      <c r="EN97" s="63"/>
      <c r="EO97" s="63"/>
      <c r="EP97" s="63"/>
      <c r="EQ97" s="63"/>
      <c r="ER97" s="63"/>
      <c r="ES97" s="63"/>
      <c r="ET97" s="63"/>
      <c r="EU97" s="63"/>
      <c r="EV97" s="63"/>
      <c r="EW97" s="63"/>
      <c r="EX97" s="63"/>
      <c r="EY97" s="63"/>
      <c r="EZ97" s="63"/>
      <c r="FA97" s="63"/>
      <c r="FB97" s="63"/>
      <c r="FC97" s="63"/>
      <c r="FD97" s="63"/>
      <c r="FE97" s="63"/>
      <c r="FF97" s="63"/>
      <c r="FG97" s="63"/>
      <c r="FH97" s="63"/>
      <c r="FI97" s="63"/>
      <c r="FJ97" s="63"/>
      <c r="FK97" s="63"/>
      <c r="FL97" s="63"/>
      <c r="FM97" s="63"/>
      <c r="FN97" s="63"/>
      <c r="FO97" s="63"/>
      <c r="FP97" s="63"/>
      <c r="FQ97" s="63"/>
      <c r="FR97" s="63"/>
      <c r="FS97" s="63"/>
      <c r="FT97" s="63"/>
      <c r="FU97" s="63"/>
      <c r="FV97" s="63"/>
      <c r="FW97" s="63"/>
      <c r="FX97" s="63"/>
      <c r="FY97" s="63"/>
      <c r="FZ97" s="63"/>
      <c r="GA97" s="63"/>
      <c r="GB97" s="63"/>
      <c r="GC97" s="63"/>
      <c r="GD97" s="63"/>
      <c r="GE97" s="63"/>
      <c r="GF97" s="63"/>
      <c r="GG97" s="63"/>
      <c r="GH97" s="63"/>
      <c r="GI97" s="63"/>
      <c r="GJ97" s="63"/>
      <c r="GK97" s="63"/>
      <c r="GL97" s="63"/>
      <c r="GM97" s="63"/>
      <c r="GN97" s="63"/>
      <c r="GO97" s="63"/>
      <c r="GP97" s="63"/>
      <c r="GQ97" s="63"/>
      <c r="GR97" s="63"/>
      <c r="GS97" s="63"/>
      <c r="GT97" s="63"/>
      <c r="GU97" s="63"/>
      <c r="GV97" s="63"/>
      <c r="GW97" s="63"/>
      <c r="GX97" s="63"/>
      <c r="GY97" s="63"/>
      <c r="GZ97" s="63"/>
      <c r="HA97" s="63"/>
      <c r="HB97" s="63"/>
      <c r="HC97" s="63"/>
      <c r="HD97" s="63"/>
      <c r="HE97" s="63"/>
      <c r="HF97" s="63"/>
      <c r="HG97" s="63"/>
      <c r="HH97" s="63"/>
      <c r="HI97" s="63"/>
      <c r="HJ97" s="63"/>
      <c r="HK97" s="63"/>
      <c r="HL97" s="63"/>
      <c r="HM97" s="63"/>
      <c r="HN97" s="63"/>
      <c r="HO97" s="63"/>
      <c r="HP97" s="63"/>
      <c r="HQ97" s="63"/>
      <c r="HR97" s="63"/>
      <c r="HS97" s="63"/>
      <c r="HT97" s="63"/>
      <c r="HU97" s="63"/>
      <c r="HV97" s="63"/>
      <c r="HW97" s="63"/>
      <c r="HX97" s="63"/>
      <c r="HY97" s="63"/>
    </row>
    <row r="98" spans="1:233" s="64" customFormat="1">
      <c r="A98" s="134" t="s">
        <v>164</v>
      </c>
      <c r="B98" s="138">
        <v>64210106</v>
      </c>
      <c r="C98" s="134" t="s">
        <v>63</v>
      </c>
      <c r="D98" s="126" t="s">
        <v>147</v>
      </c>
      <c r="E98" s="126" t="s">
        <v>74</v>
      </c>
      <c r="F98" s="137">
        <v>42353</v>
      </c>
      <c r="G98" s="126"/>
      <c r="H98" s="85">
        <f t="shared" si="30"/>
        <v>5506000</v>
      </c>
      <c r="I98" s="83">
        <f t="shared" si="31"/>
        <v>1467000</v>
      </c>
      <c r="J98" s="83"/>
      <c r="K98" s="95">
        <f t="shared" si="36"/>
        <v>6973000</v>
      </c>
      <c r="L98" s="82">
        <v>5317000</v>
      </c>
      <c r="M98" s="83">
        <v>1439000</v>
      </c>
      <c r="N98" s="83"/>
      <c r="O98" s="84">
        <f t="shared" si="34"/>
        <v>6756000</v>
      </c>
      <c r="P98" s="82">
        <v>5317000</v>
      </c>
      <c r="Q98" s="82">
        <v>1439000</v>
      </c>
      <c r="R98" s="82">
        <v>0</v>
      </c>
      <c r="S98" s="69">
        <f t="shared" si="37"/>
        <v>6756000</v>
      </c>
      <c r="T98" s="19">
        <f>H98-L98</f>
        <v>189000</v>
      </c>
      <c r="U98" s="20">
        <f>I98-M98</f>
        <v>28000</v>
      </c>
      <c r="V98" s="20"/>
      <c r="W98" s="69">
        <f t="shared" si="38"/>
        <v>217000</v>
      </c>
      <c r="X98" s="19">
        <f t="shared" si="32"/>
        <v>0</v>
      </c>
      <c r="Y98" s="20">
        <f t="shared" si="33"/>
        <v>0</v>
      </c>
      <c r="Z98" s="20"/>
      <c r="AA98" s="70">
        <f t="shared" si="39"/>
        <v>0</v>
      </c>
      <c r="AB98" s="69">
        <f t="shared" si="35"/>
        <v>0</v>
      </c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63"/>
      <c r="CB98" s="63"/>
      <c r="CC98" s="63"/>
      <c r="CD98" s="63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3"/>
      <c r="CW98" s="63"/>
      <c r="CX98" s="63"/>
      <c r="CY98" s="63"/>
      <c r="CZ98" s="63"/>
      <c r="DA98" s="63"/>
      <c r="DB98" s="63"/>
      <c r="DC98" s="63"/>
      <c r="DD98" s="63"/>
      <c r="DE98" s="63"/>
      <c r="DF98" s="63"/>
      <c r="DG98" s="63"/>
      <c r="DH98" s="63"/>
      <c r="DI98" s="63"/>
      <c r="DJ98" s="63"/>
      <c r="DK98" s="63"/>
      <c r="DL98" s="63"/>
      <c r="DM98" s="63"/>
      <c r="DN98" s="63"/>
      <c r="DO98" s="63"/>
      <c r="DP98" s="63"/>
      <c r="DQ98" s="63"/>
      <c r="DR98" s="63"/>
      <c r="DS98" s="63"/>
      <c r="DT98" s="63"/>
      <c r="DU98" s="63"/>
      <c r="DV98" s="63"/>
      <c r="DW98" s="63"/>
      <c r="DX98" s="63"/>
      <c r="DY98" s="63"/>
      <c r="DZ98" s="63"/>
      <c r="EA98" s="63"/>
      <c r="EB98" s="63"/>
      <c r="EC98" s="63"/>
      <c r="ED98" s="63"/>
      <c r="EE98" s="63"/>
      <c r="EF98" s="63"/>
      <c r="EG98" s="63"/>
      <c r="EH98" s="63"/>
      <c r="EI98" s="63"/>
      <c r="EJ98" s="63"/>
      <c r="EK98" s="63"/>
      <c r="EL98" s="63"/>
      <c r="EM98" s="63"/>
      <c r="EN98" s="63"/>
      <c r="EO98" s="63"/>
      <c r="EP98" s="63"/>
      <c r="EQ98" s="63"/>
      <c r="ER98" s="63"/>
      <c r="ES98" s="63"/>
      <c r="ET98" s="63"/>
      <c r="EU98" s="63"/>
      <c r="EV98" s="63"/>
      <c r="EW98" s="63"/>
      <c r="EX98" s="63"/>
      <c r="EY98" s="63"/>
      <c r="EZ98" s="63"/>
      <c r="FA98" s="63"/>
      <c r="FB98" s="63"/>
      <c r="FC98" s="63"/>
      <c r="FD98" s="63"/>
      <c r="FE98" s="63"/>
      <c r="FF98" s="63"/>
      <c r="FG98" s="63"/>
      <c r="FH98" s="63"/>
      <c r="FI98" s="63"/>
      <c r="FJ98" s="63"/>
      <c r="FK98" s="63"/>
      <c r="FL98" s="63"/>
      <c r="FM98" s="63"/>
      <c r="FN98" s="63"/>
      <c r="FO98" s="63"/>
      <c r="FP98" s="63"/>
      <c r="FQ98" s="63"/>
      <c r="FR98" s="63"/>
      <c r="FS98" s="63"/>
      <c r="FT98" s="63"/>
      <c r="FU98" s="63"/>
      <c r="FV98" s="63"/>
      <c r="FW98" s="63"/>
      <c r="FX98" s="63"/>
      <c r="FY98" s="63"/>
      <c r="FZ98" s="63"/>
      <c r="GA98" s="63"/>
      <c r="GB98" s="63"/>
      <c r="GC98" s="63"/>
      <c r="GD98" s="63"/>
      <c r="GE98" s="63"/>
      <c r="GF98" s="63"/>
      <c r="GG98" s="63"/>
      <c r="GH98" s="63"/>
      <c r="GI98" s="63"/>
      <c r="GJ98" s="63"/>
      <c r="GK98" s="63"/>
      <c r="GL98" s="63"/>
      <c r="GM98" s="63"/>
      <c r="GN98" s="63"/>
      <c r="GO98" s="63"/>
      <c r="GP98" s="63"/>
      <c r="GQ98" s="63"/>
      <c r="GR98" s="63"/>
      <c r="GS98" s="63"/>
      <c r="GT98" s="63"/>
      <c r="GU98" s="63"/>
      <c r="GV98" s="63"/>
      <c r="GW98" s="63"/>
      <c r="GX98" s="63"/>
      <c r="GY98" s="63"/>
      <c r="GZ98" s="63"/>
      <c r="HA98" s="63"/>
      <c r="HB98" s="63"/>
      <c r="HC98" s="63"/>
      <c r="HD98" s="63"/>
      <c r="HE98" s="63"/>
      <c r="HF98" s="63"/>
      <c r="HG98" s="63"/>
      <c r="HH98" s="63"/>
      <c r="HI98" s="63"/>
      <c r="HJ98" s="63"/>
      <c r="HK98" s="63"/>
      <c r="HL98" s="63"/>
      <c r="HM98" s="63"/>
      <c r="HN98" s="63"/>
      <c r="HO98" s="63"/>
      <c r="HP98" s="63"/>
      <c r="HQ98" s="63"/>
      <c r="HR98" s="63"/>
      <c r="HS98" s="63"/>
      <c r="HT98" s="63"/>
      <c r="HU98" s="63"/>
      <c r="HV98" s="63"/>
      <c r="HW98" s="63"/>
      <c r="HX98" s="63"/>
      <c r="HY98" s="63"/>
    </row>
    <row r="99" spans="1:233" s="64" customFormat="1" ht="22.5">
      <c r="A99" s="134" t="s">
        <v>165</v>
      </c>
      <c r="B99" s="138">
        <v>64310041</v>
      </c>
      <c r="C99" s="134" t="s">
        <v>63</v>
      </c>
      <c r="D99" s="126" t="s">
        <v>148</v>
      </c>
      <c r="E99" s="126" t="s">
        <v>74</v>
      </c>
      <c r="F99" s="137">
        <v>45126</v>
      </c>
      <c r="G99" s="126"/>
      <c r="H99" s="85">
        <f t="shared" si="30"/>
        <v>4949000</v>
      </c>
      <c r="I99" s="83">
        <f t="shared" si="31"/>
        <v>1376000</v>
      </c>
      <c r="J99" s="83"/>
      <c r="K99" s="95">
        <f t="shared" ref="K99:K126" si="40">SUM(H99:I99)</f>
        <v>6325000</v>
      </c>
      <c r="L99" s="82">
        <v>4779500</v>
      </c>
      <c r="M99" s="83">
        <v>1349150</v>
      </c>
      <c r="N99" s="83"/>
      <c r="O99" s="84">
        <f t="shared" si="34"/>
        <v>6128650</v>
      </c>
      <c r="P99" s="82">
        <v>6716000</v>
      </c>
      <c r="Q99" s="82">
        <v>1799000</v>
      </c>
      <c r="R99" s="82">
        <v>0</v>
      </c>
      <c r="S99" s="69">
        <f t="shared" ref="S99:S126" si="41">SUM(P99:Q99)</f>
        <v>8515000</v>
      </c>
      <c r="T99" s="19">
        <f>H99-L99</f>
        <v>169500</v>
      </c>
      <c r="U99" s="20">
        <f>I99-M99</f>
        <v>26850</v>
      </c>
      <c r="V99" s="20"/>
      <c r="W99" s="69">
        <f t="shared" ref="W99:W126" si="42">SUM(T99:U99)</f>
        <v>196350</v>
      </c>
      <c r="X99" s="19">
        <f t="shared" si="32"/>
        <v>-1936500</v>
      </c>
      <c r="Y99" s="20">
        <f t="shared" si="33"/>
        <v>-449850</v>
      </c>
      <c r="Z99" s="20"/>
      <c r="AA99" s="70">
        <f t="shared" ref="AA99:AA126" si="43">SUM(X99:Y99)</f>
        <v>-2386350</v>
      </c>
      <c r="AB99" s="69">
        <f t="shared" si="35"/>
        <v>0</v>
      </c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  <c r="HI99" s="63"/>
      <c r="HJ99" s="63"/>
      <c r="HK99" s="63"/>
      <c r="HL99" s="63"/>
      <c r="HM99" s="63"/>
      <c r="HN99" s="63"/>
      <c r="HO99" s="63"/>
      <c r="HP99" s="63"/>
      <c r="HQ99" s="63"/>
      <c r="HR99" s="63"/>
      <c r="HS99" s="63"/>
      <c r="HT99" s="63"/>
      <c r="HU99" s="63"/>
      <c r="HV99" s="63"/>
      <c r="HW99" s="63"/>
      <c r="HX99" s="63"/>
      <c r="HY99" s="63"/>
    </row>
    <row r="100" spans="1:233" s="64" customFormat="1" ht="22.5">
      <c r="A100" s="134" t="s">
        <v>166</v>
      </c>
      <c r="B100" s="138">
        <v>64310041</v>
      </c>
      <c r="C100" s="134" t="s">
        <v>62</v>
      </c>
      <c r="D100" s="126" t="s">
        <v>149</v>
      </c>
      <c r="E100" s="126" t="s">
        <v>74</v>
      </c>
      <c r="F100" s="137">
        <v>42353</v>
      </c>
      <c r="G100" s="126"/>
      <c r="H100" s="85">
        <f t="shared" si="30"/>
        <v>4360000</v>
      </c>
      <c r="I100" s="83">
        <f t="shared" si="31"/>
        <v>992000</v>
      </c>
      <c r="J100" s="83"/>
      <c r="K100" s="95">
        <f t="shared" si="40"/>
        <v>5352000</v>
      </c>
      <c r="L100" s="82">
        <v>4211000</v>
      </c>
      <c r="M100" s="83">
        <v>973000</v>
      </c>
      <c r="N100" s="83"/>
      <c r="O100" s="84">
        <f t="shared" si="34"/>
        <v>5184000</v>
      </c>
      <c r="P100" s="82">
        <v>4211000</v>
      </c>
      <c r="Q100" s="82">
        <v>973000</v>
      </c>
      <c r="R100" s="82">
        <v>0</v>
      </c>
      <c r="S100" s="69">
        <f t="shared" si="41"/>
        <v>5184000</v>
      </c>
      <c r="T100" s="19">
        <f>H100-L100</f>
        <v>149000</v>
      </c>
      <c r="U100" s="20">
        <f>I100-M100</f>
        <v>19000</v>
      </c>
      <c r="V100" s="20"/>
      <c r="W100" s="69">
        <f t="shared" si="42"/>
        <v>168000</v>
      </c>
      <c r="X100" s="19">
        <f t="shared" si="32"/>
        <v>0</v>
      </c>
      <c r="Y100" s="20">
        <f t="shared" si="33"/>
        <v>0</v>
      </c>
      <c r="Z100" s="20"/>
      <c r="AA100" s="70">
        <f t="shared" si="43"/>
        <v>0</v>
      </c>
      <c r="AB100" s="69">
        <f t="shared" si="35"/>
        <v>0</v>
      </c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63"/>
      <c r="CB100" s="63"/>
      <c r="CC100" s="63"/>
      <c r="CD100" s="63"/>
      <c r="CE100" s="63"/>
      <c r="CF100" s="63"/>
      <c r="CG100" s="63"/>
      <c r="CH100" s="63"/>
      <c r="CI100" s="63"/>
      <c r="CJ100" s="63"/>
      <c r="CK100" s="63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3"/>
      <c r="CW100" s="63"/>
      <c r="CX100" s="63"/>
      <c r="CY100" s="63"/>
      <c r="CZ100" s="63"/>
      <c r="DA100" s="63"/>
      <c r="DB100" s="63"/>
      <c r="DC100" s="63"/>
      <c r="DD100" s="63"/>
      <c r="DE100" s="63"/>
      <c r="DF100" s="63"/>
      <c r="DG100" s="63"/>
      <c r="DH100" s="63"/>
      <c r="DI100" s="63"/>
      <c r="DJ100" s="63"/>
      <c r="DK100" s="63"/>
      <c r="DL100" s="63"/>
      <c r="DM100" s="63"/>
      <c r="DN100" s="63"/>
      <c r="DO100" s="63"/>
      <c r="DP100" s="63"/>
      <c r="DQ100" s="63"/>
      <c r="DR100" s="63"/>
      <c r="DS100" s="63"/>
      <c r="DT100" s="63"/>
      <c r="DU100" s="63"/>
      <c r="DV100" s="63"/>
      <c r="DW100" s="63"/>
      <c r="DX100" s="63"/>
      <c r="DY100" s="63"/>
      <c r="DZ100" s="63"/>
      <c r="EA100" s="63"/>
      <c r="EB100" s="63"/>
      <c r="EC100" s="63"/>
      <c r="ED100" s="63"/>
      <c r="EE100" s="63"/>
      <c r="EF100" s="63"/>
      <c r="EG100" s="63"/>
      <c r="EH100" s="63"/>
      <c r="EI100" s="63"/>
      <c r="EJ100" s="63"/>
      <c r="EK100" s="63"/>
      <c r="EL100" s="63"/>
      <c r="EM100" s="63"/>
      <c r="EN100" s="63"/>
      <c r="EO100" s="63"/>
      <c r="EP100" s="63"/>
      <c r="EQ100" s="63"/>
      <c r="ER100" s="63"/>
      <c r="ES100" s="63"/>
      <c r="ET100" s="63"/>
      <c r="EU100" s="63"/>
      <c r="EV100" s="63"/>
      <c r="EW100" s="63"/>
      <c r="EX100" s="63"/>
      <c r="EY100" s="63"/>
      <c r="EZ100" s="63"/>
      <c r="FA100" s="63"/>
      <c r="FB100" s="63"/>
      <c r="FC100" s="63"/>
      <c r="FD100" s="63"/>
      <c r="FE100" s="63"/>
      <c r="FF100" s="63"/>
      <c r="FG100" s="63"/>
      <c r="FH100" s="63"/>
      <c r="FI100" s="63"/>
      <c r="FJ100" s="63"/>
      <c r="FK100" s="63"/>
      <c r="FL100" s="63"/>
      <c r="FM100" s="63"/>
      <c r="FN100" s="63"/>
      <c r="FO100" s="63"/>
      <c r="FP100" s="63"/>
      <c r="FQ100" s="63"/>
      <c r="FR100" s="63"/>
      <c r="FS100" s="63"/>
      <c r="FT100" s="63"/>
      <c r="FU100" s="63"/>
      <c r="FV100" s="63"/>
      <c r="FW100" s="63"/>
      <c r="FX100" s="63"/>
      <c r="FY100" s="63"/>
      <c r="FZ100" s="63"/>
      <c r="GA100" s="63"/>
      <c r="GB100" s="63"/>
      <c r="GC100" s="63"/>
      <c r="GD100" s="63"/>
      <c r="GE100" s="63"/>
      <c r="GF100" s="63"/>
      <c r="GG100" s="63"/>
      <c r="GH100" s="63"/>
      <c r="GI100" s="63"/>
      <c r="GJ100" s="63"/>
      <c r="GK100" s="63"/>
      <c r="GL100" s="63"/>
      <c r="GM100" s="63"/>
      <c r="GN100" s="63"/>
      <c r="GO100" s="63"/>
      <c r="GP100" s="63"/>
      <c r="GQ100" s="63"/>
      <c r="GR100" s="63"/>
      <c r="GS100" s="63"/>
      <c r="GT100" s="63"/>
      <c r="GU100" s="63"/>
      <c r="GV100" s="63"/>
      <c r="GW100" s="63"/>
      <c r="GX100" s="63"/>
      <c r="GY100" s="63"/>
      <c r="GZ100" s="63"/>
      <c r="HA100" s="63"/>
      <c r="HB100" s="63"/>
      <c r="HC100" s="63"/>
      <c r="HD100" s="63"/>
      <c r="HE100" s="63"/>
      <c r="HF100" s="63"/>
      <c r="HG100" s="63"/>
      <c r="HH100" s="63"/>
      <c r="HI100" s="63"/>
      <c r="HJ100" s="63"/>
      <c r="HK100" s="63"/>
      <c r="HL100" s="63"/>
      <c r="HM100" s="63"/>
      <c r="HN100" s="63"/>
      <c r="HO100" s="63"/>
      <c r="HP100" s="63"/>
      <c r="HQ100" s="63"/>
      <c r="HR100" s="63"/>
      <c r="HS100" s="63"/>
      <c r="HT100" s="63"/>
      <c r="HU100" s="63"/>
      <c r="HV100" s="63"/>
      <c r="HW100" s="63"/>
      <c r="HX100" s="63"/>
      <c r="HY100" s="63"/>
    </row>
    <row r="101" spans="1:233" s="64" customFormat="1">
      <c r="A101" s="134" t="s">
        <v>167</v>
      </c>
      <c r="B101" s="138">
        <v>64410041</v>
      </c>
      <c r="C101" s="134" t="s">
        <v>62</v>
      </c>
      <c r="D101" s="126" t="s">
        <v>150</v>
      </c>
      <c r="E101" s="126" t="s">
        <v>74</v>
      </c>
      <c r="F101" s="137">
        <v>42353</v>
      </c>
      <c r="G101" s="126" t="s">
        <v>77</v>
      </c>
      <c r="H101" s="85">
        <f t="shared" si="30"/>
        <v>24931000</v>
      </c>
      <c r="I101" s="83">
        <f t="shared" si="31"/>
        <v>4745000</v>
      </c>
      <c r="J101" s="83"/>
      <c r="K101" s="95">
        <f t="shared" si="40"/>
        <v>29676000</v>
      </c>
      <c r="L101" s="82">
        <v>24077000</v>
      </c>
      <c r="M101" s="83">
        <v>4653000</v>
      </c>
      <c r="N101" s="83"/>
      <c r="O101" s="84">
        <f t="shared" si="34"/>
        <v>28730000</v>
      </c>
      <c r="P101" s="82">
        <v>24077000</v>
      </c>
      <c r="Q101" s="82">
        <v>4653000</v>
      </c>
      <c r="R101" s="82">
        <v>0</v>
      </c>
      <c r="S101" s="69">
        <f t="shared" si="41"/>
        <v>28730000</v>
      </c>
      <c r="T101" s="19">
        <f>H101-L101</f>
        <v>854000</v>
      </c>
      <c r="U101" s="20">
        <f>I101-M101</f>
        <v>92000</v>
      </c>
      <c r="V101" s="20"/>
      <c r="W101" s="69">
        <f t="shared" si="42"/>
        <v>946000</v>
      </c>
      <c r="X101" s="19">
        <f t="shared" si="32"/>
        <v>0</v>
      </c>
      <c r="Y101" s="20">
        <f t="shared" si="33"/>
        <v>0</v>
      </c>
      <c r="Z101" s="20"/>
      <c r="AA101" s="70">
        <f t="shared" si="43"/>
        <v>0</v>
      </c>
      <c r="AB101" s="69">
        <f t="shared" si="35"/>
        <v>0</v>
      </c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H101" s="63"/>
      <c r="DI101" s="63"/>
      <c r="DJ101" s="63"/>
      <c r="DK101" s="63"/>
      <c r="DL101" s="63"/>
      <c r="DM101" s="63"/>
      <c r="DN101" s="63"/>
      <c r="DO101" s="63"/>
      <c r="DP101" s="63"/>
      <c r="DQ101" s="63"/>
      <c r="DR101" s="63"/>
      <c r="DS101" s="63"/>
      <c r="DT101" s="63"/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  <c r="ET101" s="63"/>
      <c r="EU101" s="63"/>
      <c r="EV101" s="63"/>
      <c r="EW101" s="63"/>
      <c r="EX101" s="63"/>
      <c r="EY101" s="63"/>
      <c r="EZ101" s="63"/>
      <c r="FA101" s="63"/>
      <c r="FB101" s="63"/>
      <c r="FC101" s="63"/>
      <c r="FD101" s="63"/>
      <c r="FE101" s="63"/>
      <c r="FF101" s="63"/>
      <c r="FG101" s="63"/>
      <c r="FH101" s="63"/>
      <c r="FI101" s="63"/>
      <c r="FJ101" s="63"/>
      <c r="FK101" s="63"/>
      <c r="FL101" s="63"/>
      <c r="FM101" s="63"/>
      <c r="FN101" s="63"/>
      <c r="FO101" s="63"/>
      <c r="FP101" s="63"/>
      <c r="FQ101" s="63"/>
      <c r="FR101" s="63"/>
      <c r="FS101" s="63"/>
      <c r="FT101" s="63"/>
      <c r="FU101" s="63"/>
      <c r="FV101" s="63"/>
      <c r="FW101" s="63"/>
      <c r="FX101" s="63"/>
      <c r="FY101" s="63"/>
      <c r="FZ101" s="63"/>
      <c r="GA101" s="63"/>
      <c r="GB101" s="63"/>
      <c r="GC101" s="63"/>
      <c r="GD101" s="63"/>
      <c r="GE101" s="63"/>
      <c r="GF101" s="63"/>
      <c r="GG101" s="63"/>
      <c r="GH101" s="63"/>
      <c r="GI101" s="63"/>
      <c r="GJ101" s="63"/>
      <c r="GK101" s="63"/>
      <c r="GL101" s="63"/>
      <c r="GM101" s="63"/>
      <c r="GN101" s="63"/>
      <c r="GO101" s="63"/>
      <c r="GP101" s="63"/>
      <c r="GQ101" s="63"/>
      <c r="GR101" s="63"/>
      <c r="GS101" s="63"/>
      <c r="GT101" s="63"/>
      <c r="GU101" s="63"/>
      <c r="GV101" s="63"/>
      <c r="GW101" s="63"/>
      <c r="GX101" s="63"/>
      <c r="GY101" s="63"/>
      <c r="GZ101" s="63"/>
      <c r="HA101" s="63"/>
      <c r="HB101" s="63"/>
      <c r="HC101" s="63"/>
      <c r="HD101" s="63"/>
      <c r="HE101" s="63"/>
      <c r="HF101" s="63"/>
      <c r="HG101" s="63"/>
      <c r="HH101" s="63"/>
      <c r="HI101" s="63"/>
      <c r="HJ101" s="63"/>
      <c r="HK101" s="63"/>
      <c r="HL101" s="63"/>
      <c r="HM101" s="63"/>
      <c r="HN101" s="63"/>
      <c r="HO101" s="63"/>
      <c r="HP101" s="63"/>
      <c r="HQ101" s="63"/>
      <c r="HR101" s="63"/>
      <c r="HS101" s="63"/>
      <c r="HT101" s="63"/>
      <c r="HU101" s="63"/>
      <c r="HV101" s="63"/>
      <c r="HW101" s="63"/>
      <c r="HX101" s="63"/>
      <c r="HY101" s="63"/>
    </row>
    <row r="102" spans="1:233" s="64" customFormat="1">
      <c r="A102" s="75"/>
      <c r="B102" s="76"/>
      <c r="C102" s="77"/>
      <c r="D102" s="77"/>
      <c r="E102" s="77"/>
      <c r="F102" s="94"/>
      <c r="G102" s="75"/>
      <c r="H102" s="82">
        <f t="shared" si="30"/>
        <v>0</v>
      </c>
      <c r="I102" s="83">
        <f t="shared" si="31"/>
        <v>0</v>
      </c>
      <c r="J102" s="83"/>
      <c r="K102" s="95">
        <f t="shared" si="40"/>
        <v>0</v>
      </c>
      <c r="L102" s="82">
        <v>0</v>
      </c>
      <c r="M102" s="83">
        <v>0</v>
      </c>
      <c r="N102" s="83"/>
      <c r="O102" s="84">
        <f t="shared" si="34"/>
        <v>0</v>
      </c>
      <c r="P102" s="84">
        <v>0</v>
      </c>
      <c r="Q102" s="84">
        <v>0</v>
      </c>
      <c r="R102" s="84"/>
      <c r="S102" s="69">
        <f t="shared" si="41"/>
        <v>0</v>
      </c>
      <c r="T102" s="19">
        <f>H102-L102</f>
        <v>0</v>
      </c>
      <c r="U102" s="20">
        <f>I102-M102</f>
        <v>0</v>
      </c>
      <c r="V102" s="20"/>
      <c r="W102" s="69">
        <f t="shared" si="42"/>
        <v>0</v>
      </c>
      <c r="X102" s="19">
        <f t="shared" si="32"/>
        <v>0</v>
      </c>
      <c r="Y102" s="20">
        <f t="shared" si="33"/>
        <v>0</v>
      </c>
      <c r="Z102" s="20"/>
      <c r="AA102" s="70">
        <f t="shared" si="43"/>
        <v>0</v>
      </c>
      <c r="AB102" s="69">
        <f t="shared" si="35"/>
        <v>0</v>
      </c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3"/>
      <c r="CW102" s="63"/>
      <c r="CX102" s="63"/>
      <c r="CY102" s="63"/>
      <c r="CZ102" s="63"/>
      <c r="DA102" s="63"/>
      <c r="DB102" s="63"/>
      <c r="DC102" s="63"/>
      <c r="DD102" s="63"/>
      <c r="DE102" s="63"/>
      <c r="DF102" s="63"/>
      <c r="DG102" s="63"/>
      <c r="DH102" s="63"/>
      <c r="DI102" s="63"/>
      <c r="DJ102" s="63"/>
      <c r="DK102" s="63"/>
      <c r="DL102" s="63"/>
      <c r="DM102" s="63"/>
      <c r="DN102" s="63"/>
      <c r="DO102" s="63"/>
      <c r="DP102" s="63"/>
      <c r="DQ102" s="63"/>
      <c r="DR102" s="63"/>
      <c r="DS102" s="63"/>
      <c r="DT102" s="63"/>
      <c r="DU102" s="63"/>
      <c r="DV102" s="63"/>
      <c r="DW102" s="63"/>
      <c r="DX102" s="63"/>
      <c r="DY102" s="63"/>
      <c r="DZ102" s="63"/>
      <c r="EA102" s="63"/>
      <c r="EB102" s="63"/>
      <c r="EC102" s="63"/>
      <c r="ED102" s="63"/>
      <c r="EE102" s="63"/>
      <c r="EF102" s="63"/>
      <c r="EG102" s="63"/>
      <c r="EH102" s="63"/>
      <c r="EI102" s="63"/>
      <c r="EJ102" s="63"/>
      <c r="EK102" s="63"/>
      <c r="EL102" s="63"/>
      <c r="EM102" s="63"/>
      <c r="EN102" s="63"/>
      <c r="EO102" s="63"/>
      <c r="EP102" s="63"/>
      <c r="EQ102" s="63"/>
      <c r="ER102" s="63"/>
      <c r="ES102" s="63"/>
      <c r="ET102" s="63"/>
      <c r="EU102" s="63"/>
      <c r="EV102" s="63"/>
      <c r="EW102" s="63"/>
      <c r="EX102" s="63"/>
      <c r="EY102" s="63"/>
      <c r="EZ102" s="63"/>
      <c r="FA102" s="63"/>
      <c r="FB102" s="63"/>
      <c r="FC102" s="63"/>
      <c r="FD102" s="63"/>
      <c r="FE102" s="63"/>
      <c r="FF102" s="63"/>
      <c r="FG102" s="63"/>
      <c r="FH102" s="63"/>
      <c r="FI102" s="63"/>
      <c r="FJ102" s="63"/>
      <c r="FK102" s="63"/>
      <c r="FL102" s="63"/>
      <c r="FM102" s="63"/>
      <c r="FN102" s="63"/>
      <c r="FO102" s="63"/>
      <c r="FP102" s="63"/>
      <c r="FQ102" s="63"/>
      <c r="FR102" s="63"/>
      <c r="FS102" s="63"/>
      <c r="FT102" s="63"/>
      <c r="FU102" s="63"/>
      <c r="FV102" s="63"/>
      <c r="FW102" s="63"/>
      <c r="FX102" s="63"/>
      <c r="FY102" s="63"/>
      <c r="FZ102" s="63"/>
      <c r="GA102" s="63"/>
      <c r="GB102" s="63"/>
      <c r="GC102" s="63"/>
      <c r="GD102" s="63"/>
      <c r="GE102" s="63"/>
      <c r="GF102" s="63"/>
      <c r="GG102" s="63"/>
      <c r="GH102" s="63"/>
      <c r="GI102" s="63"/>
      <c r="GJ102" s="63"/>
      <c r="GK102" s="63"/>
      <c r="GL102" s="63"/>
      <c r="GM102" s="63"/>
      <c r="GN102" s="63"/>
      <c r="GO102" s="63"/>
      <c r="GP102" s="63"/>
      <c r="GQ102" s="63"/>
      <c r="GR102" s="63"/>
      <c r="GS102" s="63"/>
      <c r="GT102" s="63"/>
      <c r="GU102" s="63"/>
      <c r="GV102" s="63"/>
      <c r="GW102" s="63"/>
      <c r="GX102" s="63"/>
      <c r="GY102" s="63"/>
      <c r="GZ102" s="63"/>
      <c r="HA102" s="63"/>
      <c r="HB102" s="63"/>
      <c r="HC102" s="63"/>
      <c r="HD102" s="63"/>
      <c r="HE102" s="63"/>
      <c r="HF102" s="63"/>
      <c r="HG102" s="63"/>
      <c r="HH102" s="63"/>
      <c r="HI102" s="63"/>
      <c r="HJ102" s="63"/>
      <c r="HK102" s="63"/>
      <c r="HL102" s="63"/>
      <c r="HM102" s="63"/>
      <c r="HN102" s="63"/>
      <c r="HO102" s="63"/>
      <c r="HP102" s="63"/>
      <c r="HQ102" s="63"/>
      <c r="HR102" s="63"/>
      <c r="HS102" s="63"/>
      <c r="HT102" s="63"/>
      <c r="HU102" s="63"/>
      <c r="HV102" s="63"/>
      <c r="HW102" s="63"/>
      <c r="HX102" s="63"/>
      <c r="HY102" s="63"/>
    </row>
    <row r="103" spans="1:233">
      <c r="A103" s="80"/>
      <c r="B103" s="79"/>
      <c r="C103" s="81"/>
      <c r="D103" s="81"/>
      <c r="E103" s="81"/>
      <c r="F103" s="96"/>
      <c r="G103" s="80"/>
      <c r="H103" s="82">
        <f t="shared" si="30"/>
        <v>0</v>
      </c>
      <c r="I103" s="83">
        <f t="shared" si="31"/>
        <v>0</v>
      </c>
      <c r="J103" s="83"/>
      <c r="K103" s="97">
        <f t="shared" si="40"/>
        <v>0</v>
      </c>
      <c r="L103" s="82">
        <v>0</v>
      </c>
      <c r="M103" s="83">
        <v>0</v>
      </c>
      <c r="N103" s="83"/>
      <c r="O103" s="84">
        <f t="shared" si="34"/>
        <v>0</v>
      </c>
      <c r="P103" s="82">
        <v>0</v>
      </c>
      <c r="Q103" s="83">
        <v>0</v>
      </c>
      <c r="R103" s="83"/>
      <c r="S103" s="30">
        <f t="shared" si="41"/>
        <v>0</v>
      </c>
      <c r="T103" s="19">
        <f>H103-L103</f>
        <v>0</v>
      </c>
      <c r="U103" s="20">
        <f>I103-M103</f>
        <v>0</v>
      </c>
      <c r="V103" s="20"/>
      <c r="W103" s="30">
        <f t="shared" si="42"/>
        <v>0</v>
      </c>
      <c r="X103" s="19">
        <f t="shared" si="32"/>
        <v>0</v>
      </c>
      <c r="Y103" s="20">
        <f t="shared" si="33"/>
        <v>0</v>
      </c>
      <c r="Z103" s="20"/>
      <c r="AA103" s="48">
        <f t="shared" si="43"/>
        <v>0</v>
      </c>
      <c r="AB103" s="30">
        <f t="shared" si="35"/>
        <v>0</v>
      </c>
    </row>
    <row r="104" spans="1:233" hidden="1">
      <c r="A104" s="80" t="s">
        <v>39</v>
      </c>
      <c r="B104" s="79"/>
      <c r="C104" s="81"/>
      <c r="D104" s="81"/>
      <c r="E104" s="81"/>
      <c r="F104" s="96"/>
      <c r="G104" s="80"/>
      <c r="H104" s="82">
        <f t="shared" ref="H104:H124" si="44">ROUND(L104*ign/igo,afrind)</f>
        <v>0</v>
      </c>
      <c r="I104" s="83">
        <f t="shared" si="31"/>
        <v>0</v>
      </c>
      <c r="J104" s="83"/>
      <c r="K104" s="97">
        <f t="shared" si="40"/>
        <v>0</v>
      </c>
      <c r="L104" s="82">
        <v>0</v>
      </c>
      <c r="M104" s="83">
        <v>0</v>
      </c>
      <c r="N104" s="83"/>
      <c r="O104" s="84">
        <f t="shared" si="34"/>
        <v>0</v>
      </c>
      <c r="P104" s="19">
        <v>0</v>
      </c>
      <c r="Q104" s="20">
        <v>0</v>
      </c>
      <c r="R104" s="20"/>
      <c r="S104" s="30">
        <f t="shared" si="41"/>
        <v>0</v>
      </c>
      <c r="T104" s="19">
        <f>H104-L104</f>
        <v>0</v>
      </c>
      <c r="U104" s="20">
        <f>I104-M104</f>
        <v>0</v>
      </c>
      <c r="V104" s="20"/>
      <c r="W104" s="30">
        <f t="shared" si="42"/>
        <v>0</v>
      </c>
      <c r="X104" s="19">
        <f t="shared" si="32"/>
        <v>0</v>
      </c>
      <c r="Y104" s="20">
        <f t="shared" si="33"/>
        <v>0</v>
      </c>
      <c r="Z104" s="20"/>
      <c r="AA104" s="48">
        <f t="shared" si="43"/>
        <v>0</v>
      </c>
      <c r="AB104" s="30">
        <f t="shared" si="35"/>
        <v>0</v>
      </c>
    </row>
    <row r="105" spans="1:233" hidden="1">
      <c r="A105" s="80" t="s">
        <v>39</v>
      </c>
      <c r="B105" s="79"/>
      <c r="C105" s="81"/>
      <c r="D105" s="81"/>
      <c r="E105" s="81"/>
      <c r="F105" s="96"/>
      <c r="G105" s="80"/>
      <c r="H105" s="82">
        <f t="shared" si="44"/>
        <v>0</v>
      </c>
      <c r="I105" s="83">
        <f t="shared" si="31"/>
        <v>0</v>
      </c>
      <c r="J105" s="83"/>
      <c r="K105" s="97">
        <f t="shared" si="40"/>
        <v>0</v>
      </c>
      <c r="L105" s="82">
        <v>0</v>
      </c>
      <c r="M105" s="83">
        <v>0</v>
      </c>
      <c r="N105" s="83"/>
      <c r="O105" s="84">
        <f t="shared" si="34"/>
        <v>0</v>
      </c>
      <c r="P105" s="19">
        <v>0</v>
      </c>
      <c r="Q105" s="20">
        <v>0</v>
      </c>
      <c r="R105" s="20"/>
      <c r="S105" s="30">
        <f t="shared" si="41"/>
        <v>0</v>
      </c>
      <c r="T105" s="19">
        <f>H105-L105</f>
        <v>0</v>
      </c>
      <c r="U105" s="20">
        <f>I105-M105</f>
        <v>0</v>
      </c>
      <c r="V105" s="20"/>
      <c r="W105" s="30">
        <f t="shared" si="42"/>
        <v>0</v>
      </c>
      <c r="X105" s="19">
        <f t="shared" si="32"/>
        <v>0</v>
      </c>
      <c r="Y105" s="20">
        <f t="shared" si="33"/>
        <v>0</v>
      </c>
      <c r="Z105" s="20"/>
      <c r="AA105" s="48">
        <f t="shared" si="43"/>
        <v>0</v>
      </c>
      <c r="AB105" s="30">
        <f t="shared" si="35"/>
        <v>0</v>
      </c>
    </row>
    <row r="106" spans="1:233" hidden="1">
      <c r="A106" s="80" t="s">
        <v>39</v>
      </c>
      <c r="B106" s="79"/>
      <c r="C106" s="81"/>
      <c r="D106" s="81"/>
      <c r="E106" s="81"/>
      <c r="F106" s="96"/>
      <c r="G106" s="80"/>
      <c r="H106" s="82">
        <f t="shared" si="44"/>
        <v>0</v>
      </c>
      <c r="I106" s="83">
        <f t="shared" si="31"/>
        <v>0</v>
      </c>
      <c r="J106" s="83"/>
      <c r="K106" s="97">
        <f t="shared" si="40"/>
        <v>0</v>
      </c>
      <c r="L106" s="82">
        <v>0</v>
      </c>
      <c r="M106" s="83">
        <v>0</v>
      </c>
      <c r="N106" s="83"/>
      <c r="O106" s="84">
        <f t="shared" si="34"/>
        <v>0</v>
      </c>
      <c r="P106" s="19">
        <v>0</v>
      </c>
      <c r="Q106" s="20">
        <v>0</v>
      </c>
      <c r="R106" s="20"/>
      <c r="S106" s="30">
        <f t="shared" si="41"/>
        <v>0</v>
      </c>
      <c r="T106" s="19">
        <f>H106-L106</f>
        <v>0</v>
      </c>
      <c r="U106" s="20">
        <f>I106-M106</f>
        <v>0</v>
      </c>
      <c r="V106" s="20"/>
      <c r="W106" s="30">
        <f t="shared" si="42"/>
        <v>0</v>
      </c>
      <c r="X106" s="19">
        <f t="shared" si="32"/>
        <v>0</v>
      </c>
      <c r="Y106" s="20">
        <f t="shared" si="33"/>
        <v>0</v>
      </c>
      <c r="Z106" s="20"/>
      <c r="AA106" s="48">
        <f t="shared" si="43"/>
        <v>0</v>
      </c>
      <c r="AB106" s="30">
        <f t="shared" si="35"/>
        <v>0</v>
      </c>
    </row>
    <row r="107" spans="1:233" hidden="1">
      <c r="A107" s="80" t="s">
        <v>39</v>
      </c>
      <c r="B107" s="79"/>
      <c r="C107" s="81"/>
      <c r="D107" s="81"/>
      <c r="E107" s="81"/>
      <c r="F107" s="96"/>
      <c r="G107" s="80"/>
      <c r="H107" s="82">
        <f>ROUND(L107*ign/igo,afrind)</f>
        <v>0</v>
      </c>
      <c r="I107" s="83">
        <f t="shared" si="31"/>
        <v>0</v>
      </c>
      <c r="J107" s="83"/>
      <c r="K107" s="97">
        <f>SUM(H107:I107)</f>
        <v>0</v>
      </c>
      <c r="L107" s="82">
        <v>0</v>
      </c>
      <c r="M107" s="83">
        <v>0</v>
      </c>
      <c r="N107" s="83"/>
      <c r="O107" s="84">
        <f t="shared" si="34"/>
        <v>0</v>
      </c>
      <c r="P107" s="19">
        <v>0</v>
      </c>
      <c r="Q107" s="20">
        <v>0</v>
      </c>
      <c r="R107" s="20"/>
      <c r="S107" s="30">
        <f>SUM(P107:Q107)</f>
        <v>0</v>
      </c>
      <c r="T107" s="19">
        <f>H107-L107</f>
        <v>0</v>
      </c>
      <c r="U107" s="20">
        <f>I107-M107</f>
        <v>0</v>
      </c>
      <c r="V107" s="20"/>
      <c r="W107" s="30">
        <f>SUM(T107:U107)</f>
        <v>0</v>
      </c>
      <c r="X107" s="19">
        <f t="shared" si="32"/>
        <v>0</v>
      </c>
      <c r="Y107" s="20">
        <f t="shared" si="33"/>
        <v>0</v>
      </c>
      <c r="Z107" s="20"/>
      <c r="AA107" s="48">
        <f>SUM(X107:Y107)</f>
        <v>0</v>
      </c>
      <c r="AB107" s="30">
        <f t="shared" si="35"/>
        <v>0</v>
      </c>
    </row>
    <row r="108" spans="1:233" hidden="1">
      <c r="A108" s="80" t="s">
        <v>39</v>
      </c>
      <c r="B108" s="79"/>
      <c r="C108" s="81"/>
      <c r="D108" s="81"/>
      <c r="E108" s="81"/>
      <c r="F108" s="96"/>
      <c r="G108" s="80"/>
      <c r="H108" s="82">
        <f>ROUND(L108*ign/igo,afrind)</f>
        <v>0</v>
      </c>
      <c r="I108" s="83">
        <f t="shared" si="31"/>
        <v>0</v>
      </c>
      <c r="J108" s="83"/>
      <c r="K108" s="97">
        <f>SUM(H108:I108)</f>
        <v>0</v>
      </c>
      <c r="L108" s="82">
        <v>0</v>
      </c>
      <c r="M108" s="83">
        <v>0</v>
      </c>
      <c r="N108" s="83"/>
      <c r="O108" s="84">
        <f t="shared" si="34"/>
        <v>0</v>
      </c>
      <c r="P108" s="19">
        <v>0</v>
      </c>
      <c r="Q108" s="20">
        <v>0</v>
      </c>
      <c r="R108" s="20"/>
      <c r="S108" s="30">
        <f>SUM(P108:Q108)</f>
        <v>0</v>
      </c>
      <c r="T108" s="19">
        <f>H108-L108</f>
        <v>0</v>
      </c>
      <c r="U108" s="20">
        <f>I108-M108</f>
        <v>0</v>
      </c>
      <c r="V108" s="20"/>
      <c r="W108" s="30">
        <f>SUM(T108:U108)</f>
        <v>0</v>
      </c>
      <c r="X108" s="19">
        <f t="shared" si="32"/>
        <v>0</v>
      </c>
      <c r="Y108" s="20">
        <f t="shared" si="33"/>
        <v>0</v>
      </c>
      <c r="Z108" s="20"/>
      <c r="AA108" s="48">
        <f>SUM(X108:Y108)</f>
        <v>0</v>
      </c>
      <c r="AB108" s="30">
        <f t="shared" si="35"/>
        <v>0</v>
      </c>
    </row>
    <row r="109" spans="1:233" hidden="1">
      <c r="A109" s="80" t="s">
        <v>39</v>
      </c>
      <c r="B109" s="79"/>
      <c r="C109" s="81"/>
      <c r="D109" s="81"/>
      <c r="E109" s="81"/>
      <c r="F109" s="96"/>
      <c r="G109" s="80"/>
      <c r="H109" s="82">
        <f>ROUND(L109*ign/igo,afrind)</f>
        <v>0</v>
      </c>
      <c r="I109" s="83">
        <f t="shared" si="31"/>
        <v>0</v>
      </c>
      <c r="J109" s="83"/>
      <c r="K109" s="97">
        <f>SUM(H109:I109)</f>
        <v>0</v>
      </c>
      <c r="L109" s="82">
        <v>0</v>
      </c>
      <c r="M109" s="83">
        <v>0</v>
      </c>
      <c r="N109" s="83"/>
      <c r="O109" s="84">
        <f t="shared" si="34"/>
        <v>0</v>
      </c>
      <c r="P109" s="19">
        <v>0</v>
      </c>
      <c r="Q109" s="20">
        <v>0</v>
      </c>
      <c r="R109" s="20"/>
      <c r="S109" s="30">
        <f>SUM(P109:Q109)</f>
        <v>0</v>
      </c>
      <c r="T109" s="19">
        <f>H109-L109</f>
        <v>0</v>
      </c>
      <c r="U109" s="20">
        <f>I109-M109</f>
        <v>0</v>
      </c>
      <c r="V109" s="20"/>
      <c r="W109" s="30">
        <f>SUM(T109:U109)</f>
        <v>0</v>
      </c>
      <c r="X109" s="19">
        <f t="shared" si="32"/>
        <v>0</v>
      </c>
      <c r="Y109" s="20">
        <f t="shared" si="33"/>
        <v>0</v>
      </c>
      <c r="Z109" s="20"/>
      <c r="AA109" s="48">
        <f>SUM(X109:Y109)</f>
        <v>0</v>
      </c>
      <c r="AB109" s="30">
        <f t="shared" si="35"/>
        <v>0</v>
      </c>
    </row>
    <row r="110" spans="1:233" hidden="1">
      <c r="A110" s="80" t="s">
        <v>39</v>
      </c>
      <c r="B110" s="79"/>
      <c r="C110" s="81"/>
      <c r="D110" s="81"/>
      <c r="E110" s="81"/>
      <c r="F110" s="96"/>
      <c r="G110" s="80"/>
      <c r="H110" s="82">
        <f>ROUND(L110*ign/igo,afrind)</f>
        <v>0</v>
      </c>
      <c r="I110" s="83">
        <f t="shared" si="31"/>
        <v>0</v>
      </c>
      <c r="J110" s="83"/>
      <c r="K110" s="97">
        <f>SUM(H110:I110)</f>
        <v>0</v>
      </c>
      <c r="L110" s="82">
        <v>0</v>
      </c>
      <c r="M110" s="83">
        <v>0</v>
      </c>
      <c r="N110" s="83"/>
      <c r="O110" s="84">
        <f t="shared" si="34"/>
        <v>0</v>
      </c>
      <c r="P110" s="19">
        <v>0</v>
      </c>
      <c r="Q110" s="20">
        <v>0</v>
      </c>
      <c r="R110" s="20"/>
      <c r="S110" s="30">
        <f>SUM(P110:Q110)</f>
        <v>0</v>
      </c>
      <c r="T110" s="19">
        <f>H110-L110</f>
        <v>0</v>
      </c>
      <c r="U110" s="20">
        <f>I110-M110</f>
        <v>0</v>
      </c>
      <c r="V110" s="20"/>
      <c r="W110" s="30">
        <f>SUM(T110:U110)</f>
        <v>0</v>
      </c>
      <c r="X110" s="19">
        <f t="shared" si="32"/>
        <v>0</v>
      </c>
      <c r="Y110" s="20">
        <f t="shared" si="33"/>
        <v>0</v>
      </c>
      <c r="Z110" s="20"/>
      <c r="AA110" s="48">
        <f>SUM(X110:Y110)</f>
        <v>0</v>
      </c>
      <c r="AB110" s="30">
        <f t="shared" si="35"/>
        <v>0</v>
      </c>
    </row>
    <row r="111" spans="1:233" hidden="1">
      <c r="A111" s="80" t="s">
        <v>39</v>
      </c>
      <c r="B111" s="79"/>
      <c r="C111" s="81"/>
      <c r="D111" s="81"/>
      <c r="E111" s="81"/>
      <c r="F111" s="96"/>
      <c r="G111" s="80"/>
      <c r="H111" s="82">
        <f>ROUND(L111*ign/igo,afrind)</f>
        <v>0</v>
      </c>
      <c r="I111" s="83">
        <f t="shared" si="31"/>
        <v>0</v>
      </c>
      <c r="J111" s="83"/>
      <c r="K111" s="97">
        <f>SUM(H111:I111)</f>
        <v>0</v>
      </c>
      <c r="L111" s="82">
        <v>0</v>
      </c>
      <c r="M111" s="83">
        <v>0</v>
      </c>
      <c r="N111" s="83"/>
      <c r="O111" s="84">
        <f t="shared" si="34"/>
        <v>0</v>
      </c>
      <c r="P111" s="19">
        <v>0</v>
      </c>
      <c r="Q111" s="20">
        <v>0</v>
      </c>
      <c r="R111" s="20"/>
      <c r="S111" s="30">
        <f>SUM(P111:Q111)</f>
        <v>0</v>
      </c>
      <c r="T111" s="19">
        <f>H111-L111</f>
        <v>0</v>
      </c>
      <c r="U111" s="20">
        <f>I111-M111</f>
        <v>0</v>
      </c>
      <c r="V111" s="20"/>
      <c r="W111" s="30">
        <f>SUM(T111:U111)</f>
        <v>0</v>
      </c>
      <c r="X111" s="19">
        <f t="shared" si="32"/>
        <v>0</v>
      </c>
      <c r="Y111" s="20">
        <f t="shared" si="33"/>
        <v>0</v>
      </c>
      <c r="Z111" s="20"/>
      <c r="AA111" s="48">
        <f>SUM(X111:Y111)</f>
        <v>0</v>
      </c>
      <c r="AB111" s="30">
        <f t="shared" si="35"/>
        <v>0</v>
      </c>
    </row>
    <row r="112" spans="1:233" hidden="1">
      <c r="A112" s="80" t="s">
        <v>39</v>
      </c>
      <c r="B112" s="79"/>
      <c r="C112" s="81"/>
      <c r="D112" s="81"/>
      <c r="E112" s="81"/>
      <c r="F112" s="96"/>
      <c r="G112" s="80"/>
      <c r="H112" s="82">
        <f t="shared" si="44"/>
        <v>0</v>
      </c>
      <c r="I112" s="83">
        <f t="shared" si="31"/>
        <v>0</v>
      </c>
      <c r="J112" s="83"/>
      <c r="K112" s="97">
        <f t="shared" si="40"/>
        <v>0</v>
      </c>
      <c r="L112" s="82">
        <v>0</v>
      </c>
      <c r="M112" s="83">
        <v>0</v>
      </c>
      <c r="N112" s="83"/>
      <c r="O112" s="84">
        <f t="shared" si="34"/>
        <v>0</v>
      </c>
      <c r="P112" s="19">
        <v>0</v>
      </c>
      <c r="Q112" s="20">
        <v>0</v>
      </c>
      <c r="R112" s="20"/>
      <c r="S112" s="30">
        <f t="shared" si="41"/>
        <v>0</v>
      </c>
      <c r="T112" s="19">
        <f>H112-L112</f>
        <v>0</v>
      </c>
      <c r="U112" s="20">
        <f>I112-M112</f>
        <v>0</v>
      </c>
      <c r="V112" s="20"/>
      <c r="W112" s="30">
        <f t="shared" si="42"/>
        <v>0</v>
      </c>
      <c r="X112" s="19">
        <f t="shared" si="32"/>
        <v>0</v>
      </c>
      <c r="Y112" s="20">
        <f t="shared" si="33"/>
        <v>0</v>
      </c>
      <c r="Z112" s="20"/>
      <c r="AA112" s="48">
        <f t="shared" si="43"/>
        <v>0</v>
      </c>
      <c r="AB112" s="30">
        <f t="shared" si="35"/>
        <v>0</v>
      </c>
    </row>
    <row r="113" spans="1:28" hidden="1">
      <c r="A113" s="80" t="s">
        <v>39</v>
      </c>
      <c r="B113" s="79"/>
      <c r="C113" s="81"/>
      <c r="D113" s="81"/>
      <c r="E113" s="81"/>
      <c r="F113" s="96"/>
      <c r="G113" s="80"/>
      <c r="H113" s="82">
        <f t="shared" si="44"/>
        <v>0</v>
      </c>
      <c r="I113" s="83">
        <f t="shared" si="31"/>
        <v>0</v>
      </c>
      <c r="J113" s="83"/>
      <c r="K113" s="97">
        <f t="shared" si="40"/>
        <v>0</v>
      </c>
      <c r="L113" s="82">
        <v>0</v>
      </c>
      <c r="M113" s="83">
        <v>0</v>
      </c>
      <c r="N113" s="83"/>
      <c r="O113" s="84">
        <f t="shared" si="34"/>
        <v>0</v>
      </c>
      <c r="P113" s="19">
        <v>0</v>
      </c>
      <c r="Q113" s="20">
        <v>0</v>
      </c>
      <c r="R113" s="20"/>
      <c r="S113" s="30">
        <f t="shared" si="41"/>
        <v>0</v>
      </c>
      <c r="T113" s="19">
        <f>H113-L113</f>
        <v>0</v>
      </c>
      <c r="U113" s="20">
        <f>I113-M113</f>
        <v>0</v>
      </c>
      <c r="V113" s="20"/>
      <c r="W113" s="30">
        <f t="shared" si="42"/>
        <v>0</v>
      </c>
      <c r="X113" s="19">
        <f t="shared" si="32"/>
        <v>0</v>
      </c>
      <c r="Y113" s="20">
        <f t="shared" si="33"/>
        <v>0</v>
      </c>
      <c r="Z113" s="20"/>
      <c r="AA113" s="48">
        <f t="shared" si="43"/>
        <v>0</v>
      </c>
      <c r="AB113" s="30">
        <f t="shared" si="35"/>
        <v>0</v>
      </c>
    </row>
    <row r="114" spans="1:28" hidden="1">
      <c r="A114" s="80" t="s">
        <v>39</v>
      </c>
      <c r="B114" s="79"/>
      <c r="C114" s="81"/>
      <c r="D114" s="81"/>
      <c r="E114" s="81"/>
      <c r="F114" s="96"/>
      <c r="G114" s="80"/>
      <c r="H114" s="82">
        <f t="shared" si="44"/>
        <v>0</v>
      </c>
      <c r="I114" s="83">
        <f t="shared" si="31"/>
        <v>0</v>
      </c>
      <c r="J114" s="83"/>
      <c r="K114" s="97">
        <f t="shared" si="40"/>
        <v>0</v>
      </c>
      <c r="L114" s="82">
        <v>0</v>
      </c>
      <c r="M114" s="83">
        <v>0</v>
      </c>
      <c r="N114" s="83"/>
      <c r="O114" s="84">
        <f t="shared" si="34"/>
        <v>0</v>
      </c>
      <c r="P114" s="19">
        <v>0</v>
      </c>
      <c r="Q114" s="20">
        <v>0</v>
      </c>
      <c r="R114" s="20"/>
      <c r="S114" s="30">
        <f t="shared" si="41"/>
        <v>0</v>
      </c>
      <c r="T114" s="19">
        <f>H114-L114</f>
        <v>0</v>
      </c>
      <c r="U114" s="20">
        <f>I114-M114</f>
        <v>0</v>
      </c>
      <c r="V114" s="20"/>
      <c r="W114" s="30">
        <f t="shared" si="42"/>
        <v>0</v>
      </c>
      <c r="X114" s="19">
        <f t="shared" si="32"/>
        <v>0</v>
      </c>
      <c r="Y114" s="20">
        <f t="shared" si="33"/>
        <v>0</v>
      </c>
      <c r="Z114" s="20"/>
      <c r="AA114" s="48">
        <f t="shared" si="43"/>
        <v>0</v>
      </c>
      <c r="AB114" s="30">
        <f t="shared" si="35"/>
        <v>0</v>
      </c>
    </row>
    <row r="115" spans="1:28" hidden="1">
      <c r="A115" s="80" t="s">
        <v>39</v>
      </c>
      <c r="B115" s="79"/>
      <c r="C115" s="81"/>
      <c r="D115" s="81"/>
      <c r="E115" s="81"/>
      <c r="F115" s="96"/>
      <c r="G115" s="80"/>
      <c r="H115" s="82">
        <f t="shared" si="44"/>
        <v>0</v>
      </c>
      <c r="I115" s="83">
        <f t="shared" si="31"/>
        <v>0</v>
      </c>
      <c r="J115" s="83"/>
      <c r="K115" s="97">
        <f t="shared" si="40"/>
        <v>0</v>
      </c>
      <c r="L115" s="82">
        <v>0</v>
      </c>
      <c r="M115" s="83">
        <v>0</v>
      </c>
      <c r="N115" s="83"/>
      <c r="O115" s="84">
        <f t="shared" si="34"/>
        <v>0</v>
      </c>
      <c r="P115" s="19">
        <v>0</v>
      </c>
      <c r="Q115" s="20">
        <v>0</v>
      </c>
      <c r="R115" s="20"/>
      <c r="S115" s="30">
        <f t="shared" si="41"/>
        <v>0</v>
      </c>
      <c r="T115" s="19">
        <f>H115-L115</f>
        <v>0</v>
      </c>
      <c r="U115" s="20">
        <f>I115-M115</f>
        <v>0</v>
      </c>
      <c r="V115" s="20"/>
      <c r="W115" s="30">
        <f t="shared" si="42"/>
        <v>0</v>
      </c>
      <c r="X115" s="19">
        <f t="shared" si="32"/>
        <v>0</v>
      </c>
      <c r="Y115" s="20">
        <f t="shared" si="33"/>
        <v>0</v>
      </c>
      <c r="Z115" s="20"/>
      <c r="AA115" s="48">
        <f t="shared" si="43"/>
        <v>0</v>
      </c>
      <c r="AB115" s="30">
        <f t="shared" si="35"/>
        <v>0</v>
      </c>
    </row>
    <row r="116" spans="1:28" hidden="1">
      <c r="A116" s="80" t="s">
        <v>39</v>
      </c>
      <c r="B116" s="79"/>
      <c r="C116" s="81"/>
      <c r="D116" s="81"/>
      <c r="E116" s="81"/>
      <c r="F116" s="96"/>
      <c r="G116" s="80"/>
      <c r="H116" s="82">
        <f t="shared" si="44"/>
        <v>0</v>
      </c>
      <c r="I116" s="83">
        <f t="shared" si="31"/>
        <v>0</v>
      </c>
      <c r="J116" s="83"/>
      <c r="K116" s="97">
        <f t="shared" si="40"/>
        <v>0</v>
      </c>
      <c r="L116" s="82">
        <v>0</v>
      </c>
      <c r="M116" s="83">
        <v>0</v>
      </c>
      <c r="N116" s="83"/>
      <c r="O116" s="84">
        <f t="shared" si="34"/>
        <v>0</v>
      </c>
      <c r="P116" s="19">
        <v>0</v>
      </c>
      <c r="Q116" s="20">
        <v>0</v>
      </c>
      <c r="R116" s="20"/>
      <c r="S116" s="30">
        <f t="shared" si="41"/>
        <v>0</v>
      </c>
      <c r="T116" s="19">
        <f>H116-L116</f>
        <v>0</v>
      </c>
      <c r="U116" s="20">
        <f>I116-M116</f>
        <v>0</v>
      </c>
      <c r="V116" s="20"/>
      <c r="W116" s="30">
        <f t="shared" si="42"/>
        <v>0</v>
      </c>
      <c r="X116" s="19">
        <f t="shared" si="32"/>
        <v>0</v>
      </c>
      <c r="Y116" s="20">
        <f t="shared" si="33"/>
        <v>0</v>
      </c>
      <c r="Z116" s="20"/>
      <c r="AA116" s="48">
        <f t="shared" si="43"/>
        <v>0</v>
      </c>
      <c r="AB116" s="30">
        <f t="shared" si="35"/>
        <v>0</v>
      </c>
    </row>
    <row r="117" spans="1:28" hidden="1">
      <c r="A117" s="80" t="s">
        <v>39</v>
      </c>
      <c r="B117" s="79"/>
      <c r="C117" s="81"/>
      <c r="D117" s="81"/>
      <c r="E117" s="81"/>
      <c r="F117" s="96"/>
      <c r="G117" s="80"/>
      <c r="H117" s="82">
        <f t="shared" si="44"/>
        <v>0</v>
      </c>
      <c r="I117" s="83">
        <f t="shared" si="31"/>
        <v>0</v>
      </c>
      <c r="J117" s="83"/>
      <c r="K117" s="97">
        <f t="shared" si="40"/>
        <v>0</v>
      </c>
      <c r="L117" s="82">
        <v>0</v>
      </c>
      <c r="M117" s="83">
        <v>0</v>
      </c>
      <c r="N117" s="83"/>
      <c r="O117" s="84">
        <f t="shared" si="34"/>
        <v>0</v>
      </c>
      <c r="P117" s="19">
        <v>0</v>
      </c>
      <c r="Q117" s="20">
        <v>0</v>
      </c>
      <c r="R117" s="20"/>
      <c r="S117" s="30">
        <f t="shared" si="41"/>
        <v>0</v>
      </c>
      <c r="T117" s="19">
        <f>H117-L117</f>
        <v>0</v>
      </c>
      <c r="U117" s="20">
        <f>I117-M117</f>
        <v>0</v>
      </c>
      <c r="V117" s="20"/>
      <c r="W117" s="30">
        <f t="shared" si="42"/>
        <v>0</v>
      </c>
      <c r="X117" s="19">
        <f t="shared" si="32"/>
        <v>0</v>
      </c>
      <c r="Y117" s="20">
        <f t="shared" si="33"/>
        <v>0</v>
      </c>
      <c r="Z117" s="20"/>
      <c r="AA117" s="48">
        <f t="shared" si="43"/>
        <v>0</v>
      </c>
      <c r="AB117" s="30">
        <f t="shared" si="35"/>
        <v>0</v>
      </c>
    </row>
    <row r="118" spans="1:28" hidden="1">
      <c r="A118" s="80" t="s">
        <v>39</v>
      </c>
      <c r="B118" s="79"/>
      <c r="C118" s="81"/>
      <c r="D118" s="81"/>
      <c r="E118" s="81"/>
      <c r="F118" s="96"/>
      <c r="G118" s="80"/>
      <c r="H118" s="82">
        <f t="shared" si="44"/>
        <v>0</v>
      </c>
      <c r="I118" s="83">
        <f t="shared" si="31"/>
        <v>0</v>
      </c>
      <c r="J118" s="83"/>
      <c r="K118" s="97">
        <f t="shared" si="40"/>
        <v>0</v>
      </c>
      <c r="L118" s="82">
        <v>0</v>
      </c>
      <c r="M118" s="83">
        <v>0</v>
      </c>
      <c r="N118" s="83"/>
      <c r="O118" s="84">
        <f t="shared" si="34"/>
        <v>0</v>
      </c>
      <c r="P118" s="19">
        <v>0</v>
      </c>
      <c r="Q118" s="20">
        <v>0</v>
      </c>
      <c r="R118" s="20"/>
      <c r="S118" s="30">
        <f t="shared" si="41"/>
        <v>0</v>
      </c>
      <c r="T118" s="19">
        <f>H118-L118</f>
        <v>0</v>
      </c>
      <c r="U118" s="20">
        <f>I118-M118</f>
        <v>0</v>
      </c>
      <c r="V118" s="20"/>
      <c r="W118" s="30">
        <f t="shared" si="42"/>
        <v>0</v>
      </c>
      <c r="X118" s="19">
        <f t="shared" si="32"/>
        <v>0</v>
      </c>
      <c r="Y118" s="20">
        <f t="shared" si="33"/>
        <v>0</v>
      </c>
      <c r="Z118" s="20"/>
      <c r="AA118" s="48">
        <f t="shared" si="43"/>
        <v>0</v>
      </c>
      <c r="AB118" s="30">
        <f t="shared" si="35"/>
        <v>0</v>
      </c>
    </row>
    <row r="119" spans="1:28" hidden="1">
      <c r="A119" s="80" t="s">
        <v>39</v>
      </c>
      <c r="B119" s="79"/>
      <c r="C119" s="81"/>
      <c r="D119" s="81"/>
      <c r="E119" s="81"/>
      <c r="F119" s="96"/>
      <c r="G119" s="80"/>
      <c r="H119" s="82">
        <f t="shared" si="44"/>
        <v>0</v>
      </c>
      <c r="I119" s="83">
        <f t="shared" si="31"/>
        <v>0</v>
      </c>
      <c r="J119" s="83"/>
      <c r="K119" s="97">
        <f t="shared" si="40"/>
        <v>0</v>
      </c>
      <c r="L119" s="82">
        <v>0</v>
      </c>
      <c r="M119" s="83">
        <v>0</v>
      </c>
      <c r="N119" s="83"/>
      <c r="O119" s="84">
        <f t="shared" si="34"/>
        <v>0</v>
      </c>
      <c r="P119" s="19">
        <v>0</v>
      </c>
      <c r="Q119" s="20">
        <v>0</v>
      </c>
      <c r="R119" s="20"/>
      <c r="S119" s="30">
        <f t="shared" si="41"/>
        <v>0</v>
      </c>
      <c r="T119" s="19">
        <f>H119-L119</f>
        <v>0</v>
      </c>
      <c r="U119" s="20">
        <f>I119-M119</f>
        <v>0</v>
      </c>
      <c r="V119" s="20"/>
      <c r="W119" s="30">
        <f t="shared" si="42"/>
        <v>0</v>
      </c>
      <c r="X119" s="19">
        <f t="shared" si="32"/>
        <v>0</v>
      </c>
      <c r="Y119" s="20">
        <f t="shared" si="33"/>
        <v>0</v>
      </c>
      <c r="Z119" s="20"/>
      <c r="AA119" s="48">
        <f t="shared" si="43"/>
        <v>0</v>
      </c>
      <c r="AB119" s="30">
        <f t="shared" si="35"/>
        <v>0</v>
      </c>
    </row>
    <row r="120" spans="1:28" hidden="1">
      <c r="A120" s="80" t="s">
        <v>39</v>
      </c>
      <c r="B120" s="79"/>
      <c r="C120" s="81"/>
      <c r="D120" s="81"/>
      <c r="E120" s="81"/>
      <c r="F120" s="96"/>
      <c r="G120" s="80"/>
      <c r="H120" s="82">
        <f t="shared" si="44"/>
        <v>0</v>
      </c>
      <c r="I120" s="83">
        <f t="shared" si="31"/>
        <v>0</v>
      </c>
      <c r="J120" s="83"/>
      <c r="K120" s="97">
        <f t="shared" si="40"/>
        <v>0</v>
      </c>
      <c r="L120" s="82">
        <v>0</v>
      </c>
      <c r="M120" s="83">
        <v>0</v>
      </c>
      <c r="N120" s="83"/>
      <c r="O120" s="84">
        <f t="shared" si="34"/>
        <v>0</v>
      </c>
      <c r="P120" s="19">
        <v>0</v>
      </c>
      <c r="Q120" s="20">
        <v>0</v>
      </c>
      <c r="R120" s="20"/>
      <c r="S120" s="30">
        <f t="shared" si="41"/>
        <v>0</v>
      </c>
      <c r="T120" s="19">
        <f>H120-L120</f>
        <v>0</v>
      </c>
      <c r="U120" s="20">
        <f>I120-M120</f>
        <v>0</v>
      </c>
      <c r="V120" s="20"/>
      <c r="W120" s="30">
        <f t="shared" si="42"/>
        <v>0</v>
      </c>
      <c r="X120" s="19">
        <f t="shared" si="32"/>
        <v>0</v>
      </c>
      <c r="Y120" s="20">
        <f t="shared" si="33"/>
        <v>0</v>
      </c>
      <c r="Z120" s="20"/>
      <c r="AA120" s="48">
        <f t="shared" si="43"/>
        <v>0</v>
      </c>
      <c r="AB120" s="30">
        <f t="shared" si="35"/>
        <v>0</v>
      </c>
    </row>
    <row r="121" spans="1:28" hidden="1">
      <c r="A121" s="80" t="s">
        <v>39</v>
      </c>
      <c r="B121" s="79"/>
      <c r="C121" s="81"/>
      <c r="D121" s="81"/>
      <c r="E121" s="81"/>
      <c r="F121" s="96"/>
      <c r="G121" s="80"/>
      <c r="H121" s="82">
        <f t="shared" si="44"/>
        <v>0</v>
      </c>
      <c r="I121" s="83">
        <f t="shared" si="31"/>
        <v>0</v>
      </c>
      <c r="J121" s="83"/>
      <c r="K121" s="97">
        <f t="shared" si="40"/>
        <v>0</v>
      </c>
      <c r="L121" s="82">
        <v>0</v>
      </c>
      <c r="M121" s="83">
        <v>0</v>
      </c>
      <c r="N121" s="83"/>
      <c r="O121" s="84">
        <f t="shared" si="34"/>
        <v>0</v>
      </c>
      <c r="P121" s="19">
        <v>0</v>
      </c>
      <c r="Q121" s="20">
        <v>0</v>
      </c>
      <c r="R121" s="20"/>
      <c r="S121" s="30">
        <f t="shared" si="41"/>
        <v>0</v>
      </c>
      <c r="T121" s="19">
        <f>H121-L121</f>
        <v>0</v>
      </c>
      <c r="U121" s="20">
        <f>I121-M121</f>
        <v>0</v>
      </c>
      <c r="V121" s="20"/>
      <c r="W121" s="30">
        <f t="shared" si="42"/>
        <v>0</v>
      </c>
      <c r="X121" s="19">
        <f t="shared" si="32"/>
        <v>0</v>
      </c>
      <c r="Y121" s="20">
        <f t="shared" si="33"/>
        <v>0</v>
      </c>
      <c r="Z121" s="20"/>
      <c r="AA121" s="48">
        <f t="shared" si="43"/>
        <v>0</v>
      </c>
      <c r="AB121" s="30">
        <f t="shared" si="35"/>
        <v>0</v>
      </c>
    </row>
    <row r="122" spans="1:28" hidden="1">
      <c r="A122" s="80" t="s">
        <v>39</v>
      </c>
      <c r="B122" s="79"/>
      <c r="C122" s="81"/>
      <c r="D122" s="81"/>
      <c r="E122" s="81"/>
      <c r="F122" s="96"/>
      <c r="G122" s="80"/>
      <c r="H122" s="82">
        <f t="shared" si="44"/>
        <v>0</v>
      </c>
      <c r="I122" s="83">
        <f t="shared" si="31"/>
        <v>0</v>
      </c>
      <c r="J122" s="83"/>
      <c r="K122" s="97">
        <f t="shared" si="40"/>
        <v>0</v>
      </c>
      <c r="L122" s="82">
        <v>0</v>
      </c>
      <c r="M122" s="83">
        <v>0</v>
      </c>
      <c r="N122" s="83"/>
      <c r="O122" s="84">
        <f t="shared" si="34"/>
        <v>0</v>
      </c>
      <c r="P122" s="19">
        <v>0</v>
      </c>
      <c r="Q122" s="20">
        <v>0</v>
      </c>
      <c r="R122" s="20"/>
      <c r="S122" s="30">
        <f t="shared" si="41"/>
        <v>0</v>
      </c>
      <c r="T122" s="19">
        <f>H122-L122</f>
        <v>0</v>
      </c>
      <c r="U122" s="20">
        <f>I122-M122</f>
        <v>0</v>
      </c>
      <c r="V122" s="20"/>
      <c r="W122" s="30">
        <f t="shared" si="42"/>
        <v>0</v>
      </c>
      <c r="X122" s="19">
        <f t="shared" si="32"/>
        <v>0</v>
      </c>
      <c r="Y122" s="20">
        <f t="shared" si="33"/>
        <v>0</v>
      </c>
      <c r="Z122" s="20"/>
      <c r="AA122" s="48">
        <f t="shared" si="43"/>
        <v>0</v>
      </c>
      <c r="AB122" s="30">
        <f t="shared" si="35"/>
        <v>0</v>
      </c>
    </row>
    <row r="123" spans="1:28" hidden="1">
      <c r="A123" s="80" t="s">
        <v>39</v>
      </c>
      <c r="B123" s="79"/>
      <c r="C123" s="81"/>
      <c r="D123" s="81"/>
      <c r="E123" s="81"/>
      <c r="F123" s="96"/>
      <c r="G123" s="80"/>
      <c r="H123" s="82">
        <f t="shared" si="44"/>
        <v>0</v>
      </c>
      <c r="I123" s="83">
        <f t="shared" si="31"/>
        <v>0</v>
      </c>
      <c r="J123" s="83"/>
      <c r="K123" s="97">
        <f t="shared" si="40"/>
        <v>0</v>
      </c>
      <c r="L123" s="82">
        <v>0</v>
      </c>
      <c r="M123" s="83">
        <v>0</v>
      </c>
      <c r="N123" s="83"/>
      <c r="O123" s="84">
        <f t="shared" si="34"/>
        <v>0</v>
      </c>
      <c r="P123" s="19">
        <v>0</v>
      </c>
      <c r="Q123" s="20">
        <v>0</v>
      </c>
      <c r="R123" s="20"/>
      <c r="S123" s="30">
        <f t="shared" si="41"/>
        <v>0</v>
      </c>
      <c r="T123" s="19">
        <f>H123-L123</f>
        <v>0</v>
      </c>
      <c r="U123" s="20">
        <f>I123-M123</f>
        <v>0</v>
      </c>
      <c r="V123" s="20"/>
      <c r="W123" s="30">
        <f t="shared" si="42"/>
        <v>0</v>
      </c>
      <c r="X123" s="19">
        <f t="shared" si="32"/>
        <v>0</v>
      </c>
      <c r="Y123" s="20">
        <f t="shared" si="33"/>
        <v>0</v>
      </c>
      <c r="Z123" s="20"/>
      <c r="AA123" s="48">
        <f t="shared" si="43"/>
        <v>0</v>
      </c>
      <c r="AB123" s="30">
        <f t="shared" si="35"/>
        <v>0</v>
      </c>
    </row>
    <row r="124" spans="1:28" hidden="1">
      <c r="A124" s="80" t="s">
        <v>39</v>
      </c>
      <c r="B124" s="79"/>
      <c r="C124" s="81"/>
      <c r="D124" s="81"/>
      <c r="E124" s="81"/>
      <c r="F124" s="96"/>
      <c r="G124" s="80"/>
      <c r="H124" s="82">
        <f t="shared" si="44"/>
        <v>0</v>
      </c>
      <c r="I124" s="83">
        <f t="shared" si="31"/>
        <v>0</v>
      </c>
      <c r="J124" s="83"/>
      <c r="K124" s="97">
        <f t="shared" si="40"/>
        <v>0</v>
      </c>
      <c r="L124" s="82">
        <v>0</v>
      </c>
      <c r="M124" s="83">
        <v>0</v>
      </c>
      <c r="N124" s="83"/>
      <c r="O124" s="84">
        <f t="shared" si="34"/>
        <v>0</v>
      </c>
      <c r="P124" s="19">
        <v>0</v>
      </c>
      <c r="Q124" s="20">
        <v>0</v>
      </c>
      <c r="R124" s="20"/>
      <c r="S124" s="30">
        <f t="shared" si="41"/>
        <v>0</v>
      </c>
      <c r="T124" s="19">
        <f>H124-L124</f>
        <v>0</v>
      </c>
      <c r="U124" s="20">
        <f>I124-M124</f>
        <v>0</v>
      </c>
      <c r="V124" s="20"/>
      <c r="W124" s="30">
        <f t="shared" si="42"/>
        <v>0</v>
      </c>
      <c r="X124" s="19">
        <f t="shared" si="32"/>
        <v>0</v>
      </c>
      <c r="Y124" s="20">
        <f t="shared" si="33"/>
        <v>0</v>
      </c>
      <c r="Z124" s="20"/>
      <c r="AA124" s="48">
        <f t="shared" si="43"/>
        <v>0</v>
      </c>
      <c r="AB124" s="30">
        <f t="shared" si="35"/>
        <v>0</v>
      </c>
    </row>
    <row r="125" spans="1:28" hidden="1">
      <c r="A125" s="80" t="s">
        <v>39</v>
      </c>
      <c r="B125" s="79"/>
      <c r="C125" s="81"/>
      <c r="D125" s="81"/>
      <c r="E125" s="81"/>
      <c r="F125" s="96"/>
      <c r="G125" s="80"/>
      <c r="H125" s="82">
        <f>ROUND(L125*ign/igo,afrind)</f>
        <v>0</v>
      </c>
      <c r="I125" s="83">
        <f t="shared" si="31"/>
        <v>0</v>
      </c>
      <c r="J125" s="83"/>
      <c r="K125" s="97">
        <f t="shared" si="40"/>
        <v>0</v>
      </c>
      <c r="L125" s="82">
        <v>0</v>
      </c>
      <c r="M125" s="83">
        <v>0</v>
      </c>
      <c r="N125" s="83"/>
      <c r="O125" s="84">
        <f t="shared" si="34"/>
        <v>0</v>
      </c>
      <c r="P125" s="19">
        <v>0</v>
      </c>
      <c r="Q125" s="20">
        <v>0</v>
      </c>
      <c r="R125" s="20"/>
      <c r="S125" s="30">
        <f t="shared" si="41"/>
        <v>0</v>
      </c>
      <c r="T125" s="19">
        <f>H125-L125</f>
        <v>0</v>
      </c>
      <c r="U125" s="20">
        <f>I125-M125</f>
        <v>0</v>
      </c>
      <c r="V125" s="20"/>
      <c r="W125" s="30">
        <f t="shared" si="42"/>
        <v>0</v>
      </c>
      <c r="X125" s="19">
        <f t="shared" si="32"/>
        <v>0</v>
      </c>
      <c r="Y125" s="20">
        <f t="shared" si="33"/>
        <v>0</v>
      </c>
      <c r="Z125" s="20"/>
      <c r="AA125" s="48">
        <f t="shared" si="43"/>
        <v>0</v>
      </c>
      <c r="AB125" s="30">
        <f t="shared" si="35"/>
        <v>0</v>
      </c>
    </row>
    <row r="126" spans="1:28" hidden="1">
      <c r="A126" s="80" t="s">
        <v>39</v>
      </c>
      <c r="B126" s="79"/>
      <c r="C126" s="81"/>
      <c r="D126" s="81"/>
      <c r="E126" s="81"/>
      <c r="F126" s="96"/>
      <c r="G126" s="80"/>
      <c r="H126" s="82">
        <f>ROUND(L126*ign/igo,afrind)</f>
        <v>0</v>
      </c>
      <c r="I126" s="83">
        <f t="shared" si="31"/>
        <v>0</v>
      </c>
      <c r="J126" s="83"/>
      <c r="K126" s="97">
        <f t="shared" si="40"/>
        <v>0</v>
      </c>
      <c r="L126" s="82">
        <v>0</v>
      </c>
      <c r="M126" s="83">
        <v>0</v>
      </c>
      <c r="N126" s="83"/>
      <c r="O126" s="84">
        <f t="shared" si="34"/>
        <v>0</v>
      </c>
      <c r="P126" s="19">
        <v>0</v>
      </c>
      <c r="Q126" s="20">
        <v>0</v>
      </c>
      <c r="R126" s="20"/>
      <c r="S126" s="30">
        <f t="shared" si="41"/>
        <v>0</v>
      </c>
      <c r="T126" s="19">
        <f>H126-L126</f>
        <v>0</v>
      </c>
      <c r="U126" s="20">
        <f>I126-M126</f>
        <v>0</v>
      </c>
      <c r="V126" s="20"/>
      <c r="W126" s="30">
        <f t="shared" si="42"/>
        <v>0</v>
      </c>
      <c r="X126" s="19">
        <f t="shared" si="32"/>
        <v>0</v>
      </c>
      <c r="Y126" s="20">
        <f t="shared" si="33"/>
        <v>0</v>
      </c>
      <c r="Z126" s="20"/>
      <c r="AA126" s="48">
        <f t="shared" si="43"/>
        <v>0</v>
      </c>
      <c r="AB126" s="30">
        <f t="shared" si="35"/>
        <v>0</v>
      </c>
    </row>
    <row r="127" spans="1:28" ht="13.5" thickBot="1">
      <c r="A127" s="22" t="s">
        <v>191</v>
      </c>
      <c r="B127" s="23"/>
      <c r="C127" s="25"/>
      <c r="D127" s="25"/>
      <c r="E127" s="25"/>
      <c r="F127" s="58"/>
      <c r="G127" s="24"/>
      <c r="H127" s="55">
        <f t="shared" ref="H127:AB127" si="45">SUM(H85:H126)</f>
        <v>110653000</v>
      </c>
      <c r="I127" s="55">
        <f t="shared" si="45"/>
        <v>24471000</v>
      </c>
      <c r="J127" s="55">
        <f>SUM(J85:J126)</f>
        <v>0</v>
      </c>
      <c r="K127" s="55">
        <f t="shared" si="45"/>
        <v>135124000</v>
      </c>
      <c r="L127" s="55">
        <f t="shared" si="45"/>
        <v>106861500</v>
      </c>
      <c r="M127" s="55">
        <f t="shared" si="45"/>
        <v>23998150</v>
      </c>
      <c r="N127" s="55">
        <f>SUM(N85:N126)</f>
        <v>0</v>
      </c>
      <c r="O127" s="55">
        <f>SUM(O85:O126)</f>
        <v>130859650</v>
      </c>
      <c r="P127" s="55">
        <f t="shared" si="45"/>
        <v>108798000</v>
      </c>
      <c r="Q127" s="55">
        <f t="shared" si="45"/>
        <v>24448000</v>
      </c>
      <c r="R127" s="55">
        <f>SUM(R85:R126)</f>
        <v>0</v>
      </c>
      <c r="S127" s="55">
        <f t="shared" si="45"/>
        <v>133246000</v>
      </c>
      <c r="T127" s="55">
        <f t="shared" si="45"/>
        <v>3791500</v>
      </c>
      <c r="U127" s="55">
        <f t="shared" si="45"/>
        <v>472850</v>
      </c>
      <c r="V127" s="55">
        <f>SUM(V85:V126)</f>
        <v>0</v>
      </c>
      <c r="W127" s="55">
        <f t="shared" si="45"/>
        <v>4264350</v>
      </c>
      <c r="X127" s="55">
        <f t="shared" si="45"/>
        <v>-1936500</v>
      </c>
      <c r="Y127" s="55">
        <f t="shared" si="45"/>
        <v>-449850</v>
      </c>
      <c r="Z127" s="55">
        <f>SUM(Z85:Z126)</f>
        <v>0</v>
      </c>
      <c r="AA127" s="55">
        <f t="shared" si="45"/>
        <v>-2386350</v>
      </c>
      <c r="AB127" s="56">
        <f t="shared" si="45"/>
        <v>0</v>
      </c>
    </row>
    <row r="128" spans="1:28" ht="14.25" thickTop="1" thickBot="1">
      <c r="A128" s="22" t="s">
        <v>40</v>
      </c>
      <c r="B128" s="23"/>
      <c r="C128" s="25"/>
      <c r="D128" s="25"/>
      <c r="E128" s="62"/>
      <c r="F128" s="26"/>
      <c r="G128" s="24"/>
      <c r="H128" s="27">
        <f>H82+H127</f>
        <v>204177000</v>
      </c>
      <c r="I128" s="28">
        <f>I82+I127</f>
        <v>37085000</v>
      </c>
      <c r="J128" s="28">
        <f t="shared" ref="J128:Z128" si="46">J82+J127</f>
        <v>3004300</v>
      </c>
      <c r="K128" s="28">
        <f>SUM(H128:J128)</f>
        <v>244266300</v>
      </c>
      <c r="L128" s="28">
        <f t="shared" si="46"/>
        <v>197179500</v>
      </c>
      <c r="M128" s="28">
        <f t="shared" si="46"/>
        <v>36368150</v>
      </c>
      <c r="N128" s="28">
        <f t="shared" si="46"/>
        <v>3004300</v>
      </c>
      <c r="O128" s="28">
        <f t="shared" si="46"/>
        <v>236551950</v>
      </c>
      <c r="P128" s="28">
        <f t="shared" si="46"/>
        <v>204416000</v>
      </c>
      <c r="Q128" s="28">
        <f t="shared" si="46"/>
        <v>36811000</v>
      </c>
      <c r="R128" s="28">
        <f t="shared" si="46"/>
        <v>3009300</v>
      </c>
      <c r="S128" s="28">
        <f t="shared" si="46"/>
        <v>244236300</v>
      </c>
      <c r="T128" s="28">
        <f t="shared" si="46"/>
        <v>6997500</v>
      </c>
      <c r="U128" s="28">
        <f t="shared" si="46"/>
        <v>716850</v>
      </c>
      <c r="V128" s="28">
        <f t="shared" si="46"/>
        <v>0</v>
      </c>
      <c r="W128" s="28">
        <f t="shared" si="46"/>
        <v>7714350</v>
      </c>
      <c r="X128" s="28">
        <f t="shared" si="46"/>
        <v>-7236500</v>
      </c>
      <c r="Y128" s="28">
        <f t="shared" si="46"/>
        <v>-442850</v>
      </c>
      <c r="Z128" s="28">
        <f t="shared" si="46"/>
        <v>-5000</v>
      </c>
      <c r="AA128" s="28">
        <f>AA82+AA127</f>
        <v>-7684350</v>
      </c>
      <c r="AB128" s="28">
        <f>AB82+AB127</f>
        <v>0</v>
      </c>
    </row>
    <row r="129" spans="1:26" ht="13.5" thickTop="1"/>
    <row r="130" spans="1:26">
      <c r="H130" s="15"/>
      <c r="I130" s="15"/>
      <c r="J130" s="15"/>
      <c r="L130" s="15"/>
      <c r="M130" s="15"/>
      <c r="N130" s="15"/>
      <c r="P130" s="15"/>
      <c r="Q130" s="15"/>
      <c r="R130" s="15"/>
      <c r="T130" s="15"/>
      <c r="U130" s="15"/>
      <c r="V130" s="15"/>
      <c r="X130" s="15"/>
      <c r="Y130" s="15"/>
      <c r="Z130" s="15"/>
    </row>
    <row r="136" spans="1:26">
      <c r="R136" s="5">
        <f>O128-S128</f>
        <v>-7684350</v>
      </c>
    </row>
    <row r="137" spans="1:26" hidden="1">
      <c r="A137" s="89" t="s">
        <v>41</v>
      </c>
    </row>
    <row r="138" spans="1:26" hidden="1"/>
    <row r="139" spans="1:26" hidden="1">
      <c r="A139" s="89" t="s">
        <v>42</v>
      </c>
    </row>
    <row r="140" spans="1:26" hidden="1">
      <c r="A140" s="87" t="s">
        <v>43</v>
      </c>
    </row>
    <row r="141" spans="1:26" hidden="1">
      <c r="A141" s="87" t="s">
        <v>44</v>
      </c>
    </row>
    <row r="142" spans="1:26" hidden="1">
      <c r="A142" s="88" t="s">
        <v>192</v>
      </c>
    </row>
    <row r="143" spans="1:26" hidden="1">
      <c r="A143" s="88" t="s">
        <v>45</v>
      </c>
    </row>
    <row r="144" spans="1:26" hidden="1"/>
    <row r="145" spans="1:1" hidden="1">
      <c r="A145" s="89" t="s">
        <v>46</v>
      </c>
    </row>
    <row r="146" spans="1:1" hidden="1">
      <c r="A146" s="87" t="s">
        <v>193</v>
      </c>
    </row>
    <row r="147" spans="1:1" hidden="1"/>
    <row r="148" spans="1:1" hidden="1">
      <c r="A148" s="89" t="s">
        <v>47</v>
      </c>
    </row>
    <row r="149" spans="1:1" hidden="1"/>
    <row r="150" spans="1:1" hidden="1">
      <c r="A150" s="87" t="s">
        <v>194</v>
      </c>
    </row>
    <row r="151" spans="1:1" hidden="1">
      <c r="A151" s="90" t="s">
        <v>48</v>
      </c>
    </row>
    <row r="152" spans="1:1" hidden="1">
      <c r="A152" s="90" t="s">
        <v>49</v>
      </c>
    </row>
    <row r="153" spans="1:1" hidden="1"/>
    <row r="154" spans="1:1" hidden="1">
      <c r="A154" s="89" t="s">
        <v>50</v>
      </c>
    </row>
    <row r="155" spans="1:1" hidden="1">
      <c r="A155" s="87" t="s">
        <v>51</v>
      </c>
    </row>
    <row r="156" spans="1:1" hidden="1">
      <c r="A156" s="87" t="s">
        <v>196</v>
      </c>
    </row>
    <row r="157" spans="1:1" hidden="1">
      <c r="A157" s="87" t="s">
        <v>195</v>
      </c>
    </row>
    <row r="158" spans="1:1" hidden="1"/>
    <row r="159" spans="1:1" hidden="1">
      <c r="A159" s="90" t="s">
        <v>52</v>
      </c>
    </row>
  </sheetData>
  <mergeCells count="5">
    <mergeCell ref="X4:AB4"/>
    <mergeCell ref="H4:K4"/>
    <mergeCell ref="L4:O4"/>
    <mergeCell ref="P4:S4"/>
    <mergeCell ref="T4:W4"/>
  </mergeCells>
  <phoneticPr fontId="0" type="noConversion"/>
  <printOptions horizontalCentered="1" gridLines="1"/>
  <pageMargins left="0.19685039370078741" right="0.19685039370078741" top="0.98425196850393704" bottom="0.98425196850393704" header="0.51181102362204722" footer="0.51181102362204722"/>
  <pageSetup paperSize="9" scale="69" orientation="landscape" r:id="rId1"/>
  <headerFooter alignWithMargins="0">
    <oddFooter>&amp;L&amp;F&amp;C&amp;D &amp;T&amp;RPage &amp;P</oddFooter>
  </headerFooter>
  <rowBreaks count="1" manualBreakCount="1">
    <brk id="83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Een nieuw document maken." ma:contentTypeScope="" ma:versionID="ca8520c24e78db00729079aecb4fdfc8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7909cf58901756741df84dabf0850b4b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A9FCC8-E2B5-4285-A756-573C62D5F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A6D468-72F5-4726-AC3A-DAECF68953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11</vt:i4>
      </vt:variant>
    </vt:vector>
  </HeadingPairs>
  <TitlesOfParts>
    <vt:vector size="14" baseType="lpstr">
      <vt:lpstr>General Info</vt:lpstr>
      <vt:lpstr>Polisblad</vt:lpstr>
      <vt:lpstr>Bestand dd 1 januari 2024</vt:lpstr>
      <vt:lpstr>'Bestand dd 1 januari 2024'!Afdrukbereik</vt:lpstr>
      <vt:lpstr>'Bestand dd 1 januari 2024'!Afdruktitels</vt:lpstr>
      <vt:lpstr>afrind</vt:lpstr>
      <vt:lpstr>cad</vt:lpstr>
      <vt:lpstr>ign</vt:lpstr>
      <vt:lpstr>igo</vt:lpstr>
      <vt:lpstr>iin</vt:lpstr>
      <vt:lpstr>iio</vt:lpstr>
      <vt:lpstr>index</vt:lpstr>
      <vt:lpstr>premieGM</vt:lpstr>
      <vt:lpstr>premieOW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Vincent Comijs</cp:lastModifiedBy>
  <cp:revision/>
  <dcterms:created xsi:type="dcterms:W3CDTF">2000-08-08T13:09:59Z</dcterms:created>
  <dcterms:modified xsi:type="dcterms:W3CDTF">2024-09-09T08:03:10Z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213f7cf8-533b-44c2-977d-56d1df31a213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2023-12-11T12:46:06Z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3911749d-2941-4da8-b5a8-6e85ae09a435</vt:lpwstr>
  </property>
  <property fmtid="{D5CDD505-2E9C-101B-9397-08002B2CF9AE}" pid="10" name="MSIP_Label_9043f10a-881e-4653-a55e-02ca2cc829dc_ContentBits">
    <vt:lpwstr>0</vt:lpwstr>
  </property>
</Properties>
</file>