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veiliging/Shared Documents/"/>
    </mc:Choice>
  </mc:AlternateContent>
  <xr:revisionPtr revIDLastSave="950" documentId="8_{B6BE7770-61F1-451A-B397-445A0868B01A}" xr6:coauthVersionLast="47" xr6:coauthVersionMax="47" xr10:uidLastSave="{0781ED22-7E86-44B6-9729-53C81E5134CA}"/>
  <bookViews>
    <workbookView xWindow="15435" yWindow="-16320" windowWidth="29040" windowHeight="15840" xr2:uid="{5A358F5D-D1B1-4A4D-A7D3-6A76F33CB779}"/>
  </bookViews>
  <sheets>
    <sheet name="Tarievenblad" sheetId="2" r:id="rId1"/>
  </sheets>
  <definedNames>
    <definedName name="_xlnm.Print_Area" localSheetId="0">Tarievenblad!$A$1:$Z$32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2" l="1"/>
  <c r="Q8" i="2"/>
  <c r="P8" i="2"/>
  <c r="N8" i="2"/>
  <c r="H31" i="2" l="1"/>
  <c r="O31" i="2" s="1"/>
  <c r="H28" i="2"/>
  <c r="O28" i="2" s="1"/>
  <c r="H25" i="2"/>
  <c r="O25" i="2" s="1"/>
  <c r="H22" i="2"/>
  <c r="O22" i="2" s="1"/>
  <c r="H17" i="2"/>
  <c r="O17" i="2" s="1"/>
  <c r="H14" i="2"/>
  <c r="O14" i="2" s="1"/>
  <c r="H9" i="2"/>
  <c r="O9" i="2" s="1"/>
  <c r="G31" i="2"/>
  <c r="N31" i="2" s="1"/>
  <c r="I31" i="2"/>
  <c r="P31" i="2" s="1"/>
  <c r="K31" i="2"/>
  <c r="R31" i="2" s="1"/>
  <c r="L31" i="2"/>
  <c r="S31" i="2" s="1"/>
  <c r="G28" i="2"/>
  <c r="N28" i="2" s="1"/>
  <c r="I28" i="2"/>
  <c r="P28" i="2" s="1"/>
  <c r="K28" i="2"/>
  <c r="R28" i="2" s="1"/>
  <c r="L28" i="2"/>
  <c r="S28" i="2" s="1"/>
  <c r="G25" i="2"/>
  <c r="N25" i="2" s="1"/>
  <c r="I25" i="2"/>
  <c r="P25" i="2" s="1"/>
  <c r="K25" i="2"/>
  <c r="R25" i="2" s="1"/>
  <c r="L25" i="2"/>
  <c r="S25" i="2" s="1"/>
  <c r="G22" i="2"/>
  <c r="N22" i="2" s="1"/>
  <c r="I22" i="2"/>
  <c r="P22" i="2" s="1"/>
  <c r="K22" i="2"/>
  <c r="R22" i="2" s="1"/>
  <c r="L22" i="2"/>
  <c r="S22" i="2" s="1"/>
  <c r="G17" i="2"/>
  <c r="N17" i="2" s="1"/>
  <c r="I17" i="2"/>
  <c r="P17" i="2" s="1"/>
  <c r="K17" i="2"/>
  <c r="R17" i="2" s="1"/>
  <c r="L17" i="2"/>
  <c r="S17" i="2" s="1"/>
  <c r="G14" i="2"/>
  <c r="N14" i="2" s="1"/>
  <c r="I14" i="2"/>
  <c r="P14" i="2" s="1"/>
  <c r="K14" i="2"/>
  <c r="R14" i="2" s="1"/>
  <c r="L14" i="2"/>
  <c r="S14" i="2" s="1"/>
  <c r="J14" i="2"/>
  <c r="Q14" i="2" s="1"/>
  <c r="J31" i="2"/>
  <c r="Q31" i="2" s="1"/>
  <c r="J28" i="2"/>
  <c r="Q28" i="2" s="1"/>
  <c r="J25" i="2"/>
  <c r="Q25" i="2" s="1"/>
  <c r="J22" i="2"/>
  <c r="Q22" i="2" s="1"/>
  <c r="J17" i="2"/>
  <c r="Q17" i="2" s="1"/>
  <c r="G9" i="2"/>
  <c r="N9" i="2" s="1"/>
  <c r="I9" i="2"/>
  <c r="P9" i="2" s="1"/>
  <c r="K9" i="2"/>
  <c r="R9" i="2" s="1"/>
  <c r="L9" i="2"/>
  <c r="S9" i="2" s="1"/>
  <c r="J9" i="2"/>
  <c r="Q9" i="2" s="1"/>
  <c r="T14" i="2" l="1"/>
  <c r="T9" i="2"/>
  <c r="T17" i="2"/>
  <c r="T25" i="2"/>
  <c r="T28" i="2"/>
  <c r="T31" i="2"/>
  <c r="T22" i="2"/>
  <c r="T32" i="2" l="1"/>
  <c r="X13" i="2" s="1"/>
  <c r="Y13" i="2" s="1"/>
  <c r="W24" i="2" s="1"/>
</calcChain>
</file>

<file path=xl/sharedStrings.xml><?xml version="1.0" encoding="utf-8"?>
<sst xmlns="http://schemas.openxmlformats.org/spreadsheetml/2006/main" count="39" uniqueCount="33">
  <si>
    <t>Overige diensten</t>
  </si>
  <si>
    <t>Alarmopvolging</t>
  </si>
  <si>
    <t>Objectbeveiliging</t>
  </si>
  <si>
    <t>Laagste tarief</t>
  </si>
  <si>
    <t>Hoogste tarief</t>
  </si>
  <si>
    <t>Uw tarief</t>
  </si>
  <si>
    <t xml:space="preserve">Totaal     </t>
  </si>
  <si>
    <t>zaterdag 0:00 uur - zondag 24:00 uur</t>
  </si>
  <si>
    <t>maandag t/m vrijdag tussen 0:00 uur en 7:00 uur</t>
  </si>
  <si>
    <t>maandag t/m vrijdag tussen 18:00 uur en 24:00 uur</t>
  </si>
  <si>
    <t>oudejaarsdag na 16:00 uur</t>
  </si>
  <si>
    <t>Feestdagen (aanvullend op overige toeslagen)</t>
  </si>
  <si>
    <t>maandag t/m vrijdag tussen 7:00 uur en 18:00 uur</t>
  </si>
  <si>
    <t>Tarief objectbeveiliging
(tarief per uur)</t>
  </si>
  <si>
    <t>Tarief alarmopvolging (incl. 30 min)
(tarief per keer)</t>
  </si>
  <si>
    <t>Extra surveillancetijd (per 15 min.)
(tarief per keer)</t>
  </si>
  <si>
    <t>Preventieve surveillance
(tarief per uur)</t>
  </si>
  <si>
    <t>Eindejaarssurveillance
(tarief per uur)</t>
  </si>
  <si>
    <t>Opening-/sluitronde
(tarief per keer)</t>
  </si>
  <si>
    <t>Assistentie bij calamiteiten
(tarief per uur)</t>
  </si>
  <si>
    <t>Inschatting op jaarbasis</t>
  </si>
  <si>
    <t>Toeslagen CAO Particuliere beveiliging</t>
  </si>
  <si>
    <t>Puntenbepaling</t>
  </si>
  <si>
    <t>Omschrijving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</si>
  <si>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</si>
  <si>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</si>
  <si>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</si>
  <si>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</si>
  <si>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</si>
  <si>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</si>
  <si>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 xml:space="preserve">Bijlage 10 - Tarievenblad </t>
  </si>
  <si>
    <r>
      <t xml:space="preserve">Voor uw inschrijving dient u ten behoeve van criterium 3 - Prijs op dit blad in de gele velden aan te geven welke tarieven u hanteert voor de diverse gevraagde diensten. Het gaat hierbij om het basistarief, exclusief de opslagpercentages zoals bepaald volgens </t>
    </r>
    <r>
      <rPr>
        <sz val="11"/>
        <rFont val="Aptos Narrow"/>
        <family val="2"/>
        <scheme val="minor"/>
      </rPr>
      <t>de CAO Particuliere beveiliging</t>
    </r>
    <r>
      <rPr>
        <sz val="11"/>
        <color theme="1"/>
        <rFont val="Aptos Narrow"/>
        <family val="2"/>
        <scheme val="minor"/>
      </rPr>
      <t xml:space="preserve">. </t>
    </r>
  </si>
  <si>
    <t xml:space="preserve">Bij het invullen van uw tarieven bent u gehouden aan de door ons opgegeven laagste en hoogste tarieven. U mag geen hoger of lager tarief aanbieden dan de bepaalde ranges.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</si>
</sst>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0.00\ &quot;punten&quot;"/>
    <numFmt numFmtId="165" formatCode="&quot;+&quot;0%"/>
    <numFmt numFmtId="166" formatCode="&quot;+&quot;&quot;€&quot;\ #,##0.00"/>
    <numFmt numFmtId="167" formatCode="0\ &quot;uur&quot;"/>
    <numFmt numFmtId="168" formatCode="0\ &quot;keer&quot;"/>
    <numFmt numFmtId="169" formatCode="_-&quot;€&quot;\ * #,##0.00_-;_-&quot;€&quot;\ * #,##0.00\-;_-&quot;€&quot;\ * &quot;-&quot;??_-;_-@_-"/>
    <numFmt numFmtId="170" formatCode="0.0"/>
    <numFmt numFmtId="171" formatCode="0_ ;[Red]\-0\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842E93"/>
      <name val="Aptos Narrow"/>
      <family val="2"/>
      <scheme val="minor"/>
    </font>
    <font>
      <b/>
      <sz val="14"/>
      <color rgb="FF842E93"/>
      <name val="Verdana"/>
      <family val="2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842E9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9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rgb="FFCC990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842E93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0D4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842E93"/>
      </bottom>
      <diagonal/>
    </border>
    <border>
      <left style="thin">
        <color rgb="FF00B050"/>
      </left>
      <right/>
      <top/>
      <bottom style="thin">
        <color rgb="FF842E93"/>
      </bottom>
      <diagonal/>
    </border>
    <border>
      <left style="thin">
        <color rgb="FFC00000"/>
      </left>
      <right style="thin">
        <color rgb="FFC00000"/>
      </right>
      <top/>
      <bottom style="thin">
        <color rgb="FF842E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0" applyNumberFormat="0" applyAlignment="0" applyProtection="0"/>
    <xf numFmtId="0" fontId="1" fillId="8" borderId="21" applyNumberFormat="0" applyFont="0" applyAlignment="0" applyProtection="0"/>
    <xf numFmtId="0" fontId="10" fillId="9" borderId="0" applyNumberFormat="0" applyBorder="0" applyAlignment="0" applyProtection="0"/>
    <xf numFmtId="0" fontId="1" fillId="10" borderId="0" applyNumberFormat="0" applyBorder="0" applyAlignment="0" applyProtection="0"/>
  </cellStyleXfs>
  <cellXfs count="102">
    <xf numFmtId="0" fontId="0" fillId="0" borderId="0" xfId="0"/>
    <xf numFmtId="0" fontId="0" fillId="4" borderId="0" xfId="0" applyFill="1"/>
    <xf numFmtId="0" fontId="4" fillId="4" borderId="0" xfId="0" applyFont="1" applyFill="1"/>
    <xf numFmtId="0" fontId="4" fillId="4" borderId="1" xfId="0" applyFont="1" applyFill="1" applyBorder="1"/>
    <xf numFmtId="0" fontId="4" fillId="4" borderId="4" xfId="0" applyFont="1" applyFill="1" applyBorder="1"/>
    <xf numFmtId="0" fontId="3" fillId="4" borderId="0" xfId="0" applyFont="1" applyFill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0" fillId="4" borderId="0" xfId="0" applyFill="1" applyAlignment="1">
      <alignment horizontal="left" vertical="center"/>
    </xf>
    <xf numFmtId="0" fontId="4" fillId="4" borderId="2" xfId="0" applyFont="1" applyFill="1" applyBorder="1"/>
    <xf numFmtId="0" fontId="4" fillId="4" borderId="5" xfId="0" applyFont="1" applyFill="1" applyBorder="1"/>
    <xf numFmtId="44" fontId="4" fillId="4" borderId="0" xfId="1" applyFont="1" applyFill="1"/>
    <xf numFmtId="0" fontId="3" fillId="4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164" fontId="4" fillId="4" borderId="2" xfId="0" applyNumberFormat="1" applyFont="1" applyFill="1" applyBorder="1"/>
    <xf numFmtId="164" fontId="4" fillId="4" borderId="5" xfId="0" applyNumberFormat="1" applyFont="1" applyFill="1" applyBorder="1"/>
    <xf numFmtId="164" fontId="4" fillId="4" borderId="0" xfId="1" applyNumberFormat="1" applyFont="1" applyFill="1"/>
    <xf numFmtId="0" fontId="2" fillId="4" borderId="0" xfId="0" applyFont="1" applyFill="1"/>
    <xf numFmtId="0" fontId="0" fillId="4" borderId="2" xfId="0" applyFill="1" applyBorder="1"/>
    <xf numFmtId="0" fontId="0" fillId="4" borderId="5" xfId="0" applyFill="1" applyBorder="1"/>
    <xf numFmtId="164" fontId="4" fillId="4" borderId="0" xfId="1" applyNumberFormat="1" applyFont="1" applyFill="1" applyBorder="1"/>
    <xf numFmtId="0" fontId="0" fillId="4" borderId="3" xfId="0" applyFill="1" applyBorder="1"/>
    <xf numFmtId="0" fontId="0" fillId="4" borderId="6" xfId="0" applyFill="1" applyBorder="1"/>
    <xf numFmtId="0" fontId="5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3" fillId="4" borderId="7" xfId="0" applyFont="1" applyFill="1" applyBorder="1"/>
    <xf numFmtId="0" fontId="5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center"/>
    </xf>
    <xf numFmtId="0" fontId="0" fillId="4" borderId="10" xfId="0" applyFill="1" applyBorder="1" applyAlignment="1">
      <alignment vertical="center" wrapText="1"/>
    </xf>
    <xf numFmtId="166" fontId="0" fillId="3" borderId="10" xfId="0" applyNumberFormat="1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 applyAlignment="1">
      <alignment vertical="center" wrapText="1"/>
    </xf>
    <xf numFmtId="166" fontId="0" fillId="3" borderId="14" xfId="0" applyNumberFormat="1" applyFill="1" applyBorder="1" applyAlignment="1">
      <alignment wrapText="1"/>
    </xf>
    <xf numFmtId="0" fontId="0" fillId="4" borderId="13" xfId="0" applyFill="1" applyBorder="1" applyAlignment="1">
      <alignment vertical="center" wrapText="1"/>
    </xf>
    <xf numFmtId="166" fontId="0" fillId="3" borderId="13" xfId="0" applyNumberFormat="1" applyFill="1" applyBorder="1" applyAlignment="1">
      <alignment wrapText="1"/>
    </xf>
    <xf numFmtId="0" fontId="5" fillId="4" borderId="0" xfId="0" applyFont="1" applyFill="1"/>
    <xf numFmtId="0" fontId="5" fillId="4" borderId="19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1" fillId="4" borderId="19" xfId="0" applyNumberFormat="1" applyFont="1" applyFill="1" applyBorder="1"/>
    <xf numFmtId="44" fontId="12" fillId="3" borderId="10" xfId="0" applyNumberFormat="1" applyFont="1" applyFill="1" applyBorder="1"/>
    <xf numFmtId="0" fontId="0" fillId="11" borderId="0" xfId="0" applyFill="1"/>
    <xf numFmtId="0" fontId="14" fillId="11" borderId="0" xfId="0" applyFont="1" applyFill="1"/>
    <xf numFmtId="0" fontId="13" fillId="11" borderId="0" xfId="0" applyFont="1" applyFill="1" applyAlignment="1">
      <alignment horizontal="center"/>
    </xf>
    <xf numFmtId="0" fontId="10" fillId="9" borderId="24" xfId="6" applyNumberFormat="1" applyBorder="1" applyAlignment="1">
      <alignment horizontal="center" vertical="top"/>
    </xf>
    <xf numFmtId="0" fontId="10" fillId="9" borderId="25" xfId="6" applyNumberFormat="1" applyBorder="1" applyAlignment="1">
      <alignment horizontal="center"/>
    </xf>
    <xf numFmtId="0" fontId="10" fillId="9" borderId="26" xfId="6" applyNumberFormat="1" applyBorder="1" applyAlignment="1">
      <alignment horizontal="center"/>
    </xf>
    <xf numFmtId="0" fontId="8" fillId="6" borderId="27" xfId="3" applyNumberFormat="1" applyBorder="1" applyAlignment="1">
      <alignment horizontal="left"/>
    </xf>
    <xf numFmtId="169" fontId="16" fillId="12" borderId="28" xfId="4" applyNumberFormat="1" applyFont="1" applyFill="1" applyBorder="1" applyAlignment="1"/>
    <xf numFmtId="170" fontId="16" fillId="12" borderId="29" xfId="4" applyNumberFormat="1" applyFont="1" applyFill="1" applyBorder="1"/>
    <xf numFmtId="1" fontId="4" fillId="11" borderId="0" xfId="0" applyNumberFormat="1" applyFont="1" applyFill="1"/>
    <xf numFmtId="171" fontId="7" fillId="5" borderId="31" xfId="2" applyNumberFormat="1" applyBorder="1" applyAlignment="1">
      <alignment horizontal="left"/>
    </xf>
    <xf numFmtId="169" fontId="16" fillId="12" borderId="32" xfId="4" applyNumberFormat="1" applyFont="1" applyFill="1" applyBorder="1" applyAlignment="1"/>
    <xf numFmtId="170" fontId="16" fillId="12" borderId="33" xfId="4" applyNumberFormat="1" applyFont="1" applyFill="1" applyBorder="1"/>
    <xf numFmtId="0" fontId="0" fillId="11" borderId="34" xfId="0" applyFill="1" applyBorder="1"/>
    <xf numFmtId="170" fontId="0" fillId="10" borderId="24" xfId="7" applyNumberFormat="1" applyFont="1" applyBorder="1"/>
    <xf numFmtId="169" fontId="16" fillId="12" borderId="35" xfId="5" applyNumberFormat="1" applyFont="1" applyFill="1" applyBorder="1" applyAlignment="1"/>
    <xf numFmtId="0" fontId="4" fillId="11" borderId="0" xfId="0" applyFont="1" applyFill="1" applyAlignment="1">
      <alignment horizontal="left"/>
    </xf>
    <xf numFmtId="1" fontId="15" fillId="11" borderId="0" xfId="0" applyNumberFormat="1" applyFont="1" applyFill="1"/>
    <xf numFmtId="170" fontId="4" fillId="11" borderId="0" xfId="0" applyNumberFormat="1" applyFont="1" applyFill="1"/>
    <xf numFmtId="0" fontId="4" fillId="11" borderId="0" xfId="0" quotePrefix="1" applyFont="1" applyFill="1" applyAlignment="1">
      <alignment horizontal="left"/>
    </xf>
    <xf numFmtId="0" fontId="17" fillId="11" borderId="0" xfId="0" quotePrefix="1" applyFont="1" applyFill="1" applyAlignment="1">
      <alignment horizontal="left"/>
    </xf>
    <xf numFmtId="0" fontId="19" fillId="4" borderId="0" xfId="0" quotePrefix="1" applyFont="1" applyFill="1" applyAlignment="1">
      <alignment horizontal="left"/>
    </xf>
    <xf numFmtId="0" fontId="14" fillId="4" borderId="0" xfId="0" applyFont="1" applyFill="1"/>
    <xf numFmtId="0" fontId="18" fillId="4" borderId="0" xfId="0" applyFont="1" applyFill="1"/>
    <xf numFmtId="0" fontId="15" fillId="11" borderId="0" xfId="0" applyFont="1" applyFill="1"/>
    <xf numFmtId="2" fontId="0" fillId="10" borderId="36" xfId="7" applyNumberFormat="1" applyFont="1" applyBorder="1"/>
    <xf numFmtId="167" fontId="20" fillId="4" borderId="10" xfId="0" applyNumberFormat="1" applyFont="1" applyFill="1" applyBorder="1" applyAlignment="1">
      <alignment wrapText="1"/>
    </xf>
    <xf numFmtId="167" fontId="20" fillId="4" borderId="10" xfId="0" applyNumberFormat="1" applyFont="1" applyFill="1" applyBorder="1"/>
    <xf numFmtId="168" fontId="20" fillId="4" borderId="10" xfId="0" applyNumberFormat="1" applyFont="1" applyFill="1" applyBorder="1" applyAlignment="1">
      <alignment wrapText="1"/>
    </xf>
    <xf numFmtId="168" fontId="20" fillId="4" borderId="10" xfId="0" applyNumberFormat="1" applyFont="1" applyFill="1" applyBorder="1"/>
    <xf numFmtId="165" fontId="20" fillId="4" borderId="10" xfId="0" applyNumberFormat="1" applyFont="1" applyFill="1" applyBorder="1" applyAlignment="1">
      <alignment wrapText="1"/>
    </xf>
    <xf numFmtId="165" fontId="20" fillId="4" borderId="14" xfId="0" applyNumberFormat="1" applyFont="1" applyFill="1" applyBorder="1" applyAlignment="1">
      <alignment wrapText="1"/>
    </xf>
    <xf numFmtId="165" fontId="20" fillId="4" borderId="13" xfId="0" applyNumberFormat="1" applyFont="1" applyFill="1" applyBorder="1" applyAlignment="1">
      <alignment wrapText="1"/>
    </xf>
    <xf numFmtId="0" fontId="0" fillId="0" borderId="10" xfId="0" applyBorder="1" applyAlignment="1">
      <alignment horizontal="left" vertical="center" wrapText="1"/>
    </xf>
    <xf numFmtId="44" fontId="4" fillId="3" borderId="10" xfId="1" applyFont="1" applyFill="1" applyBorder="1"/>
    <xf numFmtId="44" fontId="4" fillId="2" borderId="10" xfId="1" applyFont="1" applyFill="1" applyBorder="1"/>
    <xf numFmtId="0" fontId="4" fillId="0" borderId="10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center"/>
    </xf>
    <xf numFmtId="0" fontId="10" fillId="9" borderId="27" xfId="6" applyNumberFormat="1" applyBorder="1" applyAlignment="1">
      <alignment horizontal="center" vertical="center" textRotation="90"/>
    </xf>
    <xf numFmtId="0" fontId="10" fillId="9" borderId="30" xfId="6" applyNumberFormat="1" applyBorder="1" applyAlignment="1">
      <alignment horizontal="center" vertical="center" textRotation="90"/>
    </xf>
    <xf numFmtId="0" fontId="10" fillId="9" borderId="31" xfId="6" applyNumberFormat="1" applyBorder="1" applyAlignment="1">
      <alignment horizontal="center" vertical="center" textRotation="90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166" fontId="0" fillId="4" borderId="17" xfId="0" applyNumberFormat="1" applyFill="1" applyBorder="1" applyAlignment="1">
      <alignment horizontal="center" wrapText="1"/>
    </xf>
    <xf numFmtId="166" fontId="0" fillId="4" borderId="18" xfId="0" applyNumberFormat="1" applyFill="1" applyBorder="1" applyAlignment="1">
      <alignment horizontal="center" wrapText="1"/>
    </xf>
    <xf numFmtId="166" fontId="0" fillId="4" borderId="11" xfId="0" applyNumberFormat="1" applyFill="1" applyBorder="1" applyAlignment="1">
      <alignment horizontal="center" wrapText="1"/>
    </xf>
    <xf numFmtId="166" fontId="0" fillId="4" borderId="12" xfId="0" applyNumberFormat="1" applyFill="1" applyBorder="1" applyAlignment="1">
      <alignment horizontal="center" wrapText="1"/>
    </xf>
    <xf numFmtId="166" fontId="0" fillId="4" borderId="15" xfId="0" applyNumberFormat="1" applyFill="1" applyBorder="1" applyAlignment="1">
      <alignment horizontal="center" wrapText="1"/>
    </xf>
    <xf numFmtId="166" fontId="0" fillId="4" borderId="16" xfId="0" applyNumberFormat="1" applyFill="1" applyBorder="1" applyAlignment="1">
      <alignment horizontal="center" wrapText="1"/>
    </xf>
    <xf numFmtId="166" fontId="0" fillId="4" borderId="23" xfId="0" applyNumberFormat="1" applyFill="1" applyBorder="1" applyAlignment="1">
      <alignment horizontal="center" wrapText="1"/>
    </xf>
    <xf numFmtId="166" fontId="0" fillId="4" borderId="22" xfId="0" applyNumberFormat="1" applyFill="1" applyBorder="1" applyAlignment="1">
      <alignment horizontal="center" wrapText="1"/>
    </xf>
    <xf numFmtId="0" fontId="0" fillId="4" borderId="0" xfId="0" applyFill="1" applyAlignment="1">
      <alignment horizontal="left" wrapText="1"/>
    </xf>
    <xf numFmtId="0" fontId="5" fillId="4" borderId="19" xfId="0" applyFont="1" applyFill="1" applyBorder="1" applyAlignment="1">
      <alignment horizontal="center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Notitie" xfId="5" builtinId="10"/>
    <cellStyle name="Ongeldig" xfId="3" builtinId="27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842E93"/>
      <color rgb="FFD0D4E2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Tarievenblad!$X$9:$X$10</c:f>
              <c:numCache>
                <c:formatCode>_-"€"\ * #,##0.00_-;_-"€"\ * #,##0.00\-;_-"€"\ * "-"??_-;_-@_-</c:formatCode>
                <c:ptCount val="2"/>
                <c:pt idx="0">
                  <c:v>534119</c:v>
                </c:pt>
                <c:pt idx="1">
                  <c:v>372115.5</c:v>
                </c:pt>
              </c:numCache>
            </c:numRef>
          </c:xVal>
          <c:yVal>
            <c:numRef>
              <c:f>Tarievenblad!$Y$9:$Y$10</c:f>
              <c:numCache>
                <c:formatCode>0.0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A1-4FB9-A3BC-EF703E2DBD59}"/>
            </c:ext>
          </c:extLst>
        </c:ser>
        <c:ser>
          <c:idx val="1"/>
          <c:order val="1"/>
          <c:spPr>
            <a:ln w="9525" cap="rnd">
              <a:solidFill>
                <a:schemeClr val="accent2"/>
              </a:solidFill>
              <a:round/>
              <a:headEnd type="none" w="sm" len="sm"/>
              <a:tailEnd type="none" w="sm" len="sm"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6350" cap="rnd">
                <a:solidFill>
                  <a:schemeClr val="accent2"/>
                </a:solidFill>
                <a:headEnd type="none" w="sm" len="sm"/>
                <a:tailEnd type="none" w="sm" len="sm"/>
              </a:ln>
              <a:effectLst/>
            </c:spPr>
          </c:marker>
          <c:xVal>
            <c:numRef>
              <c:f>Tarievenblad!$X$13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Tarievenblad!$Y$13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BA1-4FB9-A3BC-EF703E2DBD59}"/>
            </c:ext>
          </c:extLst>
        </c:ser>
        <c:ser>
          <c:idx val="2"/>
          <c:order val="2"/>
          <c:tx>
            <c:v>534119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Tarievenblad!$X$9</c:f>
              <c:numCache>
                <c:formatCode>_-"€"\ * #,##0.00_-;_-"€"\ * #,##0.00\-;_-"€"\ * "-"??_-;_-@_-</c:formatCode>
                <c:ptCount val="1"/>
                <c:pt idx="0">
                  <c:v>534119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2BB9-42B3-AA2B-6DEBAFE62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ax val="535000"/>
          <c:min val="37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layout>
            <c:manualLayout>
              <c:xMode val="edge"/>
              <c:yMode val="edge"/>
              <c:x val="0.91357854554311124"/>
              <c:y val="0.893219509885913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4507008"/>
        <c:crossesAt val="0"/>
        <c:crossBetween val="midCat"/>
        <c:majorUnit val="15000"/>
      </c:valAx>
      <c:valAx>
        <c:axId val="224507008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1.5795638269358103E-2"/>
              <c:y val="3.427432292406335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4377856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14255</xdr:colOff>
      <xdr:row>13</xdr:row>
      <xdr:rowOff>293370</xdr:rowOff>
    </xdr:from>
    <xdr:to>
      <xdr:col>24</xdr:col>
      <xdr:colOff>967740</xdr:colOff>
      <xdr:row>22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91783D9-B73D-4FAA-A5CF-9B626715B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88B5-295B-4F26-9C1A-922513921A77}">
  <dimension ref="A1:AE33"/>
  <sheetViews>
    <sheetView tabSelected="1" workbookViewId="0">
      <selection activeCell="B5" sqref="B5"/>
    </sheetView>
  </sheetViews>
  <sheetFormatPr defaultColWidth="0" defaultRowHeight="14.4" zeroHeight="1" x14ac:dyDescent="0.3"/>
  <cols>
    <col min="1" max="1" width="2.77734375" customWidth="1"/>
    <col min="2" max="2" width="32.109375" bestFit="1" customWidth="1"/>
    <col min="3" max="3" width="12.33203125" bestFit="1" customWidth="1"/>
    <col min="4" max="4" width="12.88671875" bestFit="1" customWidth="1"/>
    <col min="5" max="5" width="12.109375" bestFit="1" customWidth="1"/>
    <col min="6" max="6" width="4" customWidth="1"/>
    <col min="7" max="12" width="12.44140625" style="33" customWidth="1"/>
    <col min="13" max="13" width="4" customWidth="1"/>
    <col min="14" max="20" width="12.44140625" customWidth="1"/>
    <col min="21" max="21" width="8.88671875" customWidth="1"/>
    <col min="22" max="22" width="3.5546875" bestFit="1" customWidth="1"/>
    <col min="23" max="23" width="27.44140625" customWidth="1"/>
    <col min="24" max="25" width="14.77734375" bestFit="1" customWidth="1"/>
    <col min="26" max="26" width="10.109375" bestFit="1" customWidth="1"/>
    <col min="27" max="29" width="8.88671875" hidden="1" customWidth="1"/>
    <col min="30" max="31" width="0" hidden="1" customWidth="1"/>
    <col min="32" max="16384" width="8.88671875" hidden="1"/>
  </cols>
  <sheetData>
    <row r="1" spans="1:26" ht="7.2" customHeight="1" x14ac:dyDescent="0.3">
      <c r="A1" s="1"/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399999999999999" x14ac:dyDescent="0.3">
      <c r="A2" s="1"/>
      <c r="B2" s="32" t="s">
        <v>30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1.2" customHeight="1" x14ac:dyDescent="0.3">
      <c r="A3" s="1"/>
      <c r="B3" s="100" t="s">
        <v>31</v>
      </c>
      <c r="C3" s="100"/>
      <c r="D3" s="100"/>
      <c r="E3" s="100"/>
      <c r="F3" s="10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4.4" customHeight="1" x14ac:dyDescent="0.3">
      <c r="A4" s="1"/>
      <c r="B4" s="100" t="s">
        <v>32</v>
      </c>
      <c r="C4" s="100"/>
      <c r="D4" s="100"/>
      <c r="E4" s="100"/>
      <c r="F4" s="10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/>
      <c r="C5" s="1"/>
      <c r="D5" s="1"/>
      <c r="E5" s="1"/>
      <c r="G5" s="34"/>
      <c r="H5" s="34"/>
      <c r="I5" s="34"/>
      <c r="J5" s="34"/>
      <c r="K5" s="34"/>
      <c r="L5" s="3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customHeight="1" x14ac:dyDescent="0.3">
      <c r="A6" s="1"/>
      <c r="B6" s="1"/>
      <c r="C6" s="3" t="s">
        <v>3</v>
      </c>
      <c r="D6" s="4" t="s">
        <v>4</v>
      </c>
      <c r="E6" s="2" t="s">
        <v>5</v>
      </c>
      <c r="F6" s="1"/>
      <c r="G6" s="101" t="s">
        <v>21</v>
      </c>
      <c r="H6" s="101"/>
      <c r="I6" s="101"/>
      <c r="J6" s="101"/>
      <c r="K6" s="101"/>
      <c r="L6" s="101"/>
      <c r="M6" s="1"/>
      <c r="N6" s="101" t="s">
        <v>20</v>
      </c>
      <c r="O6" s="101"/>
      <c r="P6" s="101"/>
      <c r="Q6" s="101"/>
      <c r="R6" s="101"/>
      <c r="S6" s="101"/>
      <c r="T6" s="1"/>
      <c r="U6" s="1"/>
      <c r="V6" s="86" t="s">
        <v>22</v>
      </c>
      <c r="W6" s="86"/>
      <c r="X6" s="86"/>
      <c r="Y6" s="86"/>
      <c r="Z6" s="86"/>
    </row>
    <row r="7" spans="1:26" ht="69.599999999999994" customHeight="1" x14ac:dyDescent="0.3">
      <c r="A7" s="1"/>
      <c r="B7" s="24" t="s">
        <v>2</v>
      </c>
      <c r="C7" s="25"/>
      <c r="D7" s="26"/>
      <c r="E7" s="27"/>
      <c r="F7" s="1"/>
      <c r="G7" s="36" t="s">
        <v>8</v>
      </c>
      <c r="H7" s="36" t="s">
        <v>12</v>
      </c>
      <c r="I7" s="36" t="s">
        <v>9</v>
      </c>
      <c r="J7" s="36" t="s">
        <v>7</v>
      </c>
      <c r="K7" s="39" t="s">
        <v>10</v>
      </c>
      <c r="L7" s="41" t="s">
        <v>11</v>
      </c>
      <c r="M7" s="35"/>
      <c r="N7" s="36" t="s">
        <v>8</v>
      </c>
      <c r="O7" s="36" t="s">
        <v>12</v>
      </c>
      <c r="P7" s="36" t="s">
        <v>9</v>
      </c>
      <c r="Q7" s="36" t="s">
        <v>7</v>
      </c>
      <c r="R7" s="36" t="s">
        <v>10</v>
      </c>
      <c r="S7" s="36" t="s">
        <v>11</v>
      </c>
      <c r="T7" s="1"/>
      <c r="U7" s="1"/>
      <c r="V7" s="1"/>
      <c r="W7" s="1"/>
      <c r="X7" s="1"/>
      <c r="Y7" s="1"/>
      <c r="Z7" s="1"/>
    </row>
    <row r="8" spans="1:26" ht="15" thickBot="1" x14ac:dyDescent="0.35">
      <c r="A8" s="1"/>
      <c r="B8" s="5"/>
      <c r="C8" s="6"/>
      <c r="D8" s="7"/>
      <c r="E8" s="5"/>
      <c r="F8" s="1"/>
      <c r="G8" s="79">
        <v>0.2</v>
      </c>
      <c r="H8" s="79">
        <v>0</v>
      </c>
      <c r="I8" s="79">
        <v>0.1</v>
      </c>
      <c r="J8" s="79">
        <v>0.35</v>
      </c>
      <c r="K8" s="80">
        <v>1</v>
      </c>
      <c r="L8" s="81">
        <v>0.5</v>
      </c>
      <c r="M8" s="1"/>
      <c r="N8" s="75">
        <f>0.5*5*53</f>
        <v>132.5</v>
      </c>
      <c r="O8" s="76">
        <f>(11+9.5)*5*53</f>
        <v>5432.5</v>
      </c>
      <c r="P8" s="76">
        <f>(2+3)*5*9+(10*3+6*2)*44</f>
        <v>2073</v>
      </c>
      <c r="Q8" s="76">
        <f>18*1*53</f>
        <v>954</v>
      </c>
      <c r="R8" s="76">
        <v>0</v>
      </c>
      <c r="S8" s="76">
        <v>0</v>
      </c>
      <c r="T8" s="1"/>
      <c r="U8" s="1"/>
      <c r="V8" s="51"/>
      <c r="W8" s="52" t="s">
        <v>23</v>
      </c>
      <c r="X8" s="53" t="s">
        <v>24</v>
      </c>
      <c r="Y8" s="54" t="s">
        <v>25</v>
      </c>
      <c r="Z8" s="50"/>
    </row>
    <row r="9" spans="1:26" ht="28.8" x14ac:dyDescent="0.3">
      <c r="A9" s="1"/>
      <c r="B9" s="82" t="s">
        <v>13</v>
      </c>
      <c r="C9" s="83">
        <v>35</v>
      </c>
      <c r="D9" s="83">
        <v>50</v>
      </c>
      <c r="E9" s="84"/>
      <c r="F9" s="1"/>
      <c r="G9" s="37">
        <f t="shared" ref="G9:L9" si="0">$E9*G$8</f>
        <v>0</v>
      </c>
      <c r="H9" s="37">
        <f t="shared" si="0"/>
        <v>0</v>
      </c>
      <c r="I9" s="37">
        <f t="shared" si="0"/>
        <v>0</v>
      </c>
      <c r="J9" s="37">
        <f>$E9*J$8</f>
        <v>0</v>
      </c>
      <c r="K9" s="40">
        <f t="shared" si="0"/>
        <v>0</v>
      </c>
      <c r="L9" s="42">
        <f t="shared" si="0"/>
        <v>0</v>
      </c>
      <c r="M9" s="1"/>
      <c r="N9" s="48">
        <f t="shared" ref="N9:S9" si="1">($E9+G9)*N8</f>
        <v>0</v>
      </c>
      <c r="O9" s="48">
        <f t="shared" si="1"/>
        <v>0</v>
      </c>
      <c r="P9" s="48">
        <f t="shared" si="1"/>
        <v>0</v>
      </c>
      <c r="Q9" s="48">
        <f t="shared" si="1"/>
        <v>0</v>
      </c>
      <c r="R9" s="48">
        <f t="shared" si="1"/>
        <v>0</v>
      </c>
      <c r="S9" s="48">
        <f t="shared" si="1"/>
        <v>0</v>
      </c>
      <c r="T9" s="48">
        <f>SUM(N9:S9)</f>
        <v>0</v>
      </c>
      <c r="U9" s="1"/>
      <c r="V9" s="87" t="s">
        <v>26</v>
      </c>
      <c r="W9" s="55" t="s">
        <v>27</v>
      </c>
      <c r="X9" s="56">
        <v>534119</v>
      </c>
      <c r="Y9" s="57">
        <v>0</v>
      </c>
      <c r="Z9" s="73"/>
    </row>
    <row r="10" spans="1:26" x14ac:dyDescent="0.3">
      <c r="A10" s="1"/>
      <c r="B10" s="8"/>
      <c r="C10" s="9"/>
      <c r="D10" s="10"/>
      <c r="E10" s="11"/>
      <c r="F10" s="1"/>
      <c r="G10" s="94"/>
      <c r="H10" s="94"/>
      <c r="I10" s="94"/>
      <c r="J10" s="94"/>
      <c r="K10" s="96"/>
      <c r="L10" s="92"/>
      <c r="M10" s="1"/>
      <c r="N10" s="90"/>
      <c r="O10" s="90"/>
      <c r="P10" s="90"/>
      <c r="Q10" s="90"/>
      <c r="R10" s="90"/>
      <c r="S10" s="90"/>
      <c r="T10" s="1"/>
      <c r="U10" s="1"/>
      <c r="V10" s="88"/>
      <c r="W10" s="59" t="s">
        <v>28</v>
      </c>
      <c r="X10" s="60">
        <v>372115.5</v>
      </c>
      <c r="Y10" s="61">
        <v>30</v>
      </c>
      <c r="Z10" s="49"/>
    </row>
    <row r="11" spans="1:26" x14ac:dyDescent="0.3">
      <c r="A11" s="1"/>
      <c r="B11" s="8"/>
      <c r="C11" s="9"/>
      <c r="D11" s="10"/>
      <c r="E11" s="11"/>
      <c r="F11" s="1"/>
      <c r="G11" s="94"/>
      <c r="H11" s="94"/>
      <c r="I11" s="94"/>
      <c r="J11" s="94"/>
      <c r="K11" s="96"/>
      <c r="L11" s="92"/>
      <c r="M11" s="1"/>
      <c r="N11" s="90"/>
      <c r="O11" s="90"/>
      <c r="P11" s="90"/>
      <c r="Q11" s="90"/>
      <c r="R11" s="90"/>
      <c r="S11" s="90"/>
      <c r="T11" s="1"/>
      <c r="U11" s="1"/>
      <c r="V11" s="88"/>
      <c r="W11" s="58"/>
      <c r="X11" s="58"/>
      <c r="Y11" s="62"/>
      <c r="Z11" s="49"/>
    </row>
    <row r="12" spans="1:26" ht="15" thickBot="1" x14ac:dyDescent="0.35">
      <c r="A12" s="1"/>
      <c r="B12" s="28" t="s">
        <v>1</v>
      </c>
      <c r="C12" s="29"/>
      <c r="D12" s="30"/>
      <c r="E12" s="31"/>
      <c r="F12" s="1"/>
      <c r="G12" s="94"/>
      <c r="H12" s="94"/>
      <c r="I12" s="94"/>
      <c r="J12" s="94"/>
      <c r="K12" s="96"/>
      <c r="L12" s="92"/>
      <c r="M12" s="1"/>
      <c r="N12" s="91"/>
      <c r="O12" s="91"/>
      <c r="P12" s="91"/>
      <c r="Q12" s="91"/>
      <c r="R12" s="91"/>
      <c r="S12" s="91"/>
      <c r="T12" s="1"/>
      <c r="U12" s="1"/>
      <c r="V12" s="88"/>
      <c r="W12" s="58"/>
      <c r="X12" s="58"/>
      <c r="Y12" s="62"/>
      <c r="Z12" s="58"/>
    </row>
    <row r="13" spans="1:26" ht="15" thickBot="1" x14ac:dyDescent="0.35">
      <c r="A13" s="1"/>
      <c r="B13" s="12"/>
      <c r="C13" s="13"/>
      <c r="D13" s="14"/>
      <c r="E13" s="12"/>
      <c r="F13" s="1"/>
      <c r="G13" s="95"/>
      <c r="H13" s="95"/>
      <c r="I13" s="95"/>
      <c r="J13" s="95"/>
      <c r="K13" s="97"/>
      <c r="L13" s="93"/>
      <c r="M13" s="1"/>
      <c r="N13" s="77">
        <v>160</v>
      </c>
      <c r="O13" s="78">
        <v>75</v>
      </c>
      <c r="P13" s="78">
        <v>250</v>
      </c>
      <c r="Q13" s="78">
        <v>225</v>
      </c>
      <c r="R13" s="78">
        <v>5</v>
      </c>
      <c r="S13" s="78">
        <v>5</v>
      </c>
      <c r="T13" s="1"/>
      <c r="U13" s="1"/>
      <c r="V13" s="89"/>
      <c r="W13" s="63" t="s">
        <v>29</v>
      </c>
      <c r="X13" s="64">
        <f>T32</f>
        <v>0</v>
      </c>
      <c r="Y13" s="74" t="str">
        <f>IF(X13="","",IF(X13&gt;X9,"Ongeldig",IF(X13&gt;=X10,Y9+(Y10-Y9)/(X10-X9)*(X13-X9),"Ongeldig")))</f>
        <v>Ongeldig</v>
      </c>
      <c r="Z13" s="58"/>
    </row>
    <row r="14" spans="1:26" ht="28.8" x14ac:dyDescent="0.3">
      <c r="A14" s="1"/>
      <c r="B14" s="82" t="s">
        <v>14</v>
      </c>
      <c r="C14" s="83">
        <v>45</v>
      </c>
      <c r="D14" s="83">
        <v>65</v>
      </c>
      <c r="E14" s="84"/>
      <c r="F14" s="1"/>
      <c r="G14" s="37">
        <f t="shared" ref="G14:L14" si="2">$E14*G$8</f>
        <v>0</v>
      </c>
      <c r="H14" s="37">
        <f t="shared" si="2"/>
        <v>0</v>
      </c>
      <c r="I14" s="37">
        <f t="shared" si="2"/>
        <v>0</v>
      </c>
      <c r="J14" s="37">
        <f>$E14*J$8</f>
        <v>0</v>
      </c>
      <c r="K14" s="40">
        <f t="shared" si="2"/>
        <v>0</v>
      </c>
      <c r="L14" s="42">
        <f t="shared" si="2"/>
        <v>0</v>
      </c>
      <c r="M14" s="1"/>
      <c r="N14" s="48">
        <f t="shared" ref="N14:S14" si="3">($E14+G14)*N13</f>
        <v>0</v>
      </c>
      <c r="O14" s="48">
        <f t="shared" si="3"/>
        <v>0</v>
      </c>
      <c r="P14" s="48">
        <f t="shared" si="3"/>
        <v>0</v>
      </c>
      <c r="Q14" s="48">
        <f t="shared" si="3"/>
        <v>0</v>
      </c>
      <c r="R14" s="48">
        <f t="shared" si="3"/>
        <v>0</v>
      </c>
      <c r="S14" s="48">
        <f t="shared" si="3"/>
        <v>0</v>
      </c>
      <c r="T14" s="48">
        <f>SUM(N14:S14)</f>
        <v>0</v>
      </c>
      <c r="U14" s="1"/>
      <c r="V14" s="49"/>
      <c r="W14" s="65"/>
      <c r="X14" s="49"/>
      <c r="Y14" s="49"/>
      <c r="Z14" s="58"/>
    </row>
    <row r="15" spans="1:26" x14ac:dyDescent="0.3">
      <c r="A15" s="1"/>
      <c r="B15" s="45"/>
      <c r="C15" s="15"/>
      <c r="D15" s="16"/>
      <c r="E15" s="21"/>
      <c r="F15" s="18"/>
      <c r="G15" s="94"/>
      <c r="H15" s="94"/>
      <c r="I15" s="94"/>
      <c r="J15" s="94"/>
      <c r="K15" s="98"/>
      <c r="L15" s="92"/>
      <c r="M15" s="1"/>
      <c r="N15" s="38"/>
      <c r="O15" s="38"/>
      <c r="P15" s="38"/>
      <c r="Q15" s="38"/>
      <c r="R15" s="38"/>
      <c r="S15" s="38"/>
      <c r="T15" s="1"/>
      <c r="U15" s="1"/>
      <c r="V15" s="65"/>
      <c r="W15" s="65"/>
      <c r="X15" s="49"/>
      <c r="Y15" s="49"/>
      <c r="Z15" s="58"/>
    </row>
    <row r="16" spans="1:26" x14ac:dyDescent="0.3">
      <c r="A16" s="1"/>
      <c r="B16" s="8"/>
      <c r="C16" s="15"/>
      <c r="D16" s="16"/>
      <c r="E16" s="17"/>
      <c r="F16" s="18"/>
      <c r="G16" s="95"/>
      <c r="H16" s="95"/>
      <c r="I16" s="95"/>
      <c r="J16" s="95"/>
      <c r="K16" s="99"/>
      <c r="L16" s="93"/>
      <c r="M16" s="1"/>
      <c r="N16" s="77">
        <v>15</v>
      </c>
      <c r="O16" s="78">
        <v>5</v>
      </c>
      <c r="P16" s="78">
        <v>25</v>
      </c>
      <c r="Q16" s="78">
        <v>20</v>
      </c>
      <c r="R16" s="78">
        <v>1</v>
      </c>
      <c r="S16" s="78">
        <v>1</v>
      </c>
      <c r="T16" s="1"/>
      <c r="U16" s="1"/>
      <c r="V16" s="49"/>
      <c r="W16" s="65"/>
      <c r="X16" s="49"/>
      <c r="Y16" s="49"/>
      <c r="Z16" s="58"/>
    </row>
    <row r="17" spans="1:26" ht="28.8" x14ac:dyDescent="0.3">
      <c r="A17" s="1"/>
      <c r="B17" s="85" t="s">
        <v>15</v>
      </c>
      <c r="C17" s="83">
        <v>15</v>
      </c>
      <c r="D17" s="83">
        <v>25</v>
      </c>
      <c r="E17" s="84"/>
      <c r="F17" s="1"/>
      <c r="G17" s="37">
        <f t="shared" ref="G17:L17" si="4">$E17*G$8</f>
        <v>0</v>
      </c>
      <c r="H17" s="37">
        <f t="shared" si="4"/>
        <v>0</v>
      </c>
      <c r="I17" s="37">
        <f t="shared" si="4"/>
        <v>0</v>
      </c>
      <c r="J17" s="37">
        <f>$E17*J$8</f>
        <v>0</v>
      </c>
      <c r="K17" s="40">
        <f t="shared" si="4"/>
        <v>0</v>
      </c>
      <c r="L17" s="42">
        <f t="shared" si="4"/>
        <v>0</v>
      </c>
      <c r="M17" s="1"/>
      <c r="N17" s="48">
        <f t="shared" ref="N17:S17" si="5">($E17+G17)*N16</f>
        <v>0</v>
      </c>
      <c r="O17" s="48">
        <f t="shared" si="5"/>
        <v>0</v>
      </c>
      <c r="P17" s="48">
        <f t="shared" si="5"/>
        <v>0</v>
      </c>
      <c r="Q17" s="48">
        <f t="shared" si="5"/>
        <v>0</v>
      </c>
      <c r="R17" s="48">
        <f t="shared" si="5"/>
        <v>0</v>
      </c>
      <c r="S17" s="48">
        <f t="shared" si="5"/>
        <v>0</v>
      </c>
      <c r="T17" s="48">
        <f>SUM(N17:S17)</f>
        <v>0</v>
      </c>
      <c r="U17" s="1"/>
      <c r="V17" s="49"/>
      <c r="W17" s="65"/>
      <c r="X17" s="49"/>
      <c r="Y17" s="49"/>
      <c r="Z17" s="66"/>
    </row>
    <row r="18" spans="1:26" x14ac:dyDescent="0.3">
      <c r="A18" s="1"/>
      <c r="B18" s="1"/>
      <c r="C18" s="19"/>
      <c r="D18" s="20"/>
      <c r="E18" s="1"/>
      <c r="F18" s="1"/>
      <c r="G18" s="94"/>
      <c r="H18" s="94"/>
      <c r="I18" s="94"/>
      <c r="J18" s="94"/>
      <c r="K18" s="96"/>
      <c r="L18" s="92"/>
      <c r="M18" s="1"/>
      <c r="N18" s="90"/>
      <c r="O18" s="90"/>
      <c r="P18" s="90"/>
      <c r="Q18" s="90"/>
      <c r="R18" s="90"/>
      <c r="S18" s="90"/>
      <c r="T18" s="1"/>
      <c r="U18" s="1"/>
      <c r="V18" s="65"/>
      <c r="W18" s="49"/>
      <c r="X18" s="50"/>
      <c r="Y18" s="49"/>
      <c r="Z18" s="66"/>
    </row>
    <row r="19" spans="1:26" x14ac:dyDescent="0.3">
      <c r="A19" s="1"/>
      <c r="B19" s="1"/>
      <c r="C19" s="19"/>
      <c r="D19" s="20"/>
      <c r="E19" s="1"/>
      <c r="F19" s="1"/>
      <c r="G19" s="94"/>
      <c r="H19" s="94"/>
      <c r="I19" s="94"/>
      <c r="J19" s="94"/>
      <c r="K19" s="96"/>
      <c r="L19" s="92"/>
      <c r="M19" s="1"/>
      <c r="N19" s="90"/>
      <c r="O19" s="90"/>
      <c r="P19" s="90"/>
      <c r="Q19" s="90"/>
      <c r="R19" s="90"/>
      <c r="S19" s="90"/>
      <c r="T19" s="1"/>
      <c r="U19" s="1"/>
      <c r="V19" s="49"/>
      <c r="W19" s="65"/>
      <c r="X19" s="49"/>
      <c r="Y19" s="49"/>
      <c r="Z19" s="66"/>
    </row>
    <row r="20" spans="1:26" x14ac:dyDescent="0.3">
      <c r="A20" s="1"/>
      <c r="B20" s="24" t="s">
        <v>0</v>
      </c>
      <c r="C20" s="25"/>
      <c r="D20" s="26"/>
      <c r="E20" s="27"/>
      <c r="F20" s="1"/>
      <c r="G20" s="94"/>
      <c r="H20" s="94"/>
      <c r="I20" s="94"/>
      <c r="J20" s="94"/>
      <c r="K20" s="96"/>
      <c r="L20" s="92"/>
      <c r="M20" s="1"/>
      <c r="N20" s="91"/>
      <c r="O20" s="91"/>
      <c r="P20" s="91"/>
      <c r="Q20" s="91"/>
      <c r="R20" s="91"/>
      <c r="S20" s="91"/>
      <c r="T20" s="1"/>
      <c r="U20" s="1"/>
      <c r="V20" s="49"/>
      <c r="W20" s="65"/>
      <c r="X20" s="49"/>
      <c r="Y20" s="49"/>
      <c r="Z20" s="66"/>
    </row>
    <row r="21" spans="1:26" x14ac:dyDescent="0.3">
      <c r="A21" s="1"/>
      <c r="B21" s="5"/>
      <c r="C21" s="6"/>
      <c r="D21" s="7"/>
      <c r="E21" s="5"/>
      <c r="F21" s="1"/>
      <c r="G21" s="95"/>
      <c r="H21" s="95"/>
      <c r="I21" s="95"/>
      <c r="J21" s="95"/>
      <c r="K21" s="97"/>
      <c r="L21" s="93"/>
      <c r="M21" s="1"/>
      <c r="N21" s="75">
        <v>28</v>
      </c>
      <c r="O21" s="76">
        <v>28</v>
      </c>
      <c r="P21" s="76">
        <v>28</v>
      </c>
      <c r="Q21" s="76">
        <v>16</v>
      </c>
      <c r="R21" s="76">
        <v>0</v>
      </c>
      <c r="S21" s="76">
        <v>0</v>
      </c>
      <c r="T21" s="1"/>
      <c r="U21" s="1"/>
      <c r="V21" s="49"/>
      <c r="W21" s="68"/>
      <c r="X21" s="50"/>
      <c r="Y21" s="50"/>
      <c r="Z21" s="58"/>
    </row>
    <row r="22" spans="1:26" ht="28.8" x14ac:dyDescent="0.3">
      <c r="A22" s="1"/>
      <c r="B22" s="82" t="s">
        <v>16</v>
      </c>
      <c r="C22" s="83">
        <v>30</v>
      </c>
      <c r="D22" s="83">
        <v>50</v>
      </c>
      <c r="E22" s="84"/>
      <c r="F22" s="1"/>
      <c r="G22" s="37">
        <f t="shared" ref="G22:L22" si="6">$E22*G$8</f>
        <v>0</v>
      </c>
      <c r="H22" s="37">
        <f t="shared" si="6"/>
        <v>0</v>
      </c>
      <c r="I22" s="37">
        <f t="shared" si="6"/>
        <v>0</v>
      </c>
      <c r="J22" s="37">
        <f>$E22*J$8</f>
        <v>0</v>
      </c>
      <c r="K22" s="40">
        <f t="shared" si="6"/>
        <v>0</v>
      </c>
      <c r="L22" s="42">
        <f t="shared" si="6"/>
        <v>0</v>
      </c>
      <c r="M22" s="1"/>
      <c r="N22" s="48">
        <f t="shared" ref="N22:S22" si="7">($E22+G22)*N21</f>
        <v>0</v>
      </c>
      <c r="O22" s="48">
        <f t="shared" si="7"/>
        <v>0</v>
      </c>
      <c r="P22" s="48">
        <f t="shared" si="7"/>
        <v>0</v>
      </c>
      <c r="Q22" s="48">
        <f t="shared" si="7"/>
        <v>0</v>
      </c>
      <c r="R22" s="48">
        <f t="shared" si="7"/>
        <v>0</v>
      </c>
      <c r="S22" s="48">
        <f t="shared" si="7"/>
        <v>0</v>
      </c>
      <c r="T22" s="48">
        <f>SUM(N22:S22)</f>
        <v>0</v>
      </c>
      <c r="U22" s="1"/>
      <c r="V22" s="49"/>
      <c r="W22" s="1"/>
      <c r="X22" s="50"/>
      <c r="Y22" s="49"/>
      <c r="Z22" s="67"/>
    </row>
    <row r="23" spans="1:26" x14ac:dyDescent="0.3">
      <c r="A23" s="1"/>
      <c r="B23" s="46"/>
      <c r="C23" s="15"/>
      <c r="D23" s="16"/>
      <c r="E23" s="21"/>
      <c r="F23" s="18"/>
      <c r="G23" s="94"/>
      <c r="H23" s="94"/>
      <c r="I23" s="94"/>
      <c r="J23" s="94"/>
      <c r="K23" s="96"/>
      <c r="L23" s="92"/>
      <c r="M23" s="1"/>
      <c r="N23" s="38"/>
      <c r="O23" s="38"/>
      <c r="P23" s="38"/>
      <c r="Q23" s="38"/>
      <c r="R23" s="38"/>
      <c r="S23" s="38"/>
      <c r="T23" s="1"/>
      <c r="U23" s="1"/>
      <c r="V23" s="49"/>
      <c r="W23" s="65"/>
      <c r="X23" s="50"/>
      <c r="Y23" s="50"/>
      <c r="Z23" s="67"/>
    </row>
    <row r="24" spans="1:26" x14ac:dyDescent="0.3">
      <c r="A24" s="1"/>
      <c r="B24" s="8"/>
      <c r="C24" s="15"/>
      <c r="D24" s="16"/>
      <c r="E24" s="21"/>
      <c r="F24" s="1"/>
      <c r="G24" s="95"/>
      <c r="H24" s="95"/>
      <c r="I24" s="95"/>
      <c r="J24" s="95"/>
      <c r="K24" s="97"/>
      <c r="L24" s="93"/>
      <c r="M24" s="1"/>
      <c r="N24" s="75">
        <v>28</v>
      </c>
      <c r="O24" s="76">
        <v>42</v>
      </c>
      <c r="P24" s="76">
        <v>18</v>
      </c>
      <c r="Q24" s="76">
        <v>0</v>
      </c>
      <c r="R24" s="76">
        <v>8</v>
      </c>
      <c r="S24" s="76">
        <v>24</v>
      </c>
      <c r="T24" s="1"/>
      <c r="V24" s="49"/>
      <c r="W24" s="69" t="e">
        <f>""&amp;Y9&amp;" + ("&amp;Y10&amp;" - "&amp;Y9&amp;") / ("&amp;X10&amp;" - "&amp;X9&amp;") * ("&amp;X13&amp;" - "&amp;X9&amp;")= "&amp;FIXED(Y13,2,FALSE)&amp;""</f>
        <v>#VALUE!</v>
      </c>
      <c r="X24" s="50"/>
      <c r="Z24" s="50"/>
    </row>
    <row r="25" spans="1:26" ht="28.8" x14ac:dyDescent="0.3">
      <c r="A25" s="1"/>
      <c r="B25" s="82" t="s">
        <v>17</v>
      </c>
      <c r="C25" s="83">
        <v>40</v>
      </c>
      <c r="D25" s="83">
        <v>60</v>
      </c>
      <c r="E25" s="84"/>
      <c r="F25" s="1"/>
      <c r="G25" s="37">
        <f t="shared" ref="G25:L25" si="8">$E25*G$8</f>
        <v>0</v>
      </c>
      <c r="H25" s="37">
        <f t="shared" si="8"/>
        <v>0</v>
      </c>
      <c r="I25" s="37">
        <f t="shared" si="8"/>
        <v>0</v>
      </c>
      <c r="J25" s="37">
        <f>$E25*J$8</f>
        <v>0</v>
      </c>
      <c r="K25" s="40">
        <f t="shared" si="8"/>
        <v>0</v>
      </c>
      <c r="L25" s="42">
        <f t="shared" si="8"/>
        <v>0</v>
      </c>
      <c r="M25" s="1"/>
      <c r="N25" s="48">
        <f t="shared" ref="N25:S25" si="9">($E25+G25)*N24</f>
        <v>0</v>
      </c>
      <c r="O25" s="48">
        <f t="shared" si="9"/>
        <v>0</v>
      </c>
      <c r="P25" s="48">
        <f t="shared" si="9"/>
        <v>0</v>
      </c>
      <c r="Q25" s="48">
        <f t="shared" si="9"/>
        <v>0</v>
      </c>
      <c r="R25" s="48">
        <f t="shared" si="9"/>
        <v>0</v>
      </c>
      <c r="S25" s="48">
        <f t="shared" si="9"/>
        <v>0</v>
      </c>
      <c r="T25" s="48">
        <f>SUM(N25:S25)</f>
        <v>0</v>
      </c>
      <c r="U25" s="1"/>
      <c r="V25" s="1"/>
      <c r="W25" s="70"/>
      <c r="X25" s="2"/>
      <c r="Y25" s="71"/>
      <c r="Z25" s="71"/>
    </row>
    <row r="26" spans="1:26" x14ac:dyDescent="0.3">
      <c r="A26" s="1"/>
      <c r="B26" s="46"/>
      <c r="C26" s="15"/>
      <c r="D26" s="16"/>
      <c r="E26" s="21"/>
      <c r="F26" s="18"/>
      <c r="G26" s="94"/>
      <c r="H26" s="94"/>
      <c r="I26" s="94"/>
      <c r="J26" s="94"/>
      <c r="K26" s="96"/>
      <c r="L26" s="92"/>
      <c r="M26" s="1"/>
      <c r="N26" s="38"/>
      <c r="O26" s="38"/>
      <c r="P26" s="38"/>
      <c r="Q26" s="38"/>
      <c r="R26" s="38"/>
      <c r="S26" s="38"/>
      <c r="T26" s="1"/>
      <c r="U26" s="1"/>
      <c r="V26" s="1"/>
      <c r="W26" s="1"/>
      <c r="X26" s="1"/>
      <c r="Y26" s="1"/>
      <c r="Z26" s="71"/>
    </row>
    <row r="27" spans="1:26" x14ac:dyDescent="0.3">
      <c r="A27" s="1"/>
      <c r="B27" s="8"/>
      <c r="C27" s="15"/>
      <c r="D27" s="16"/>
      <c r="E27" s="21"/>
      <c r="F27" s="1"/>
      <c r="G27" s="95"/>
      <c r="H27" s="95"/>
      <c r="I27" s="95"/>
      <c r="J27" s="95"/>
      <c r="K27" s="97"/>
      <c r="L27" s="93"/>
      <c r="M27" s="1"/>
      <c r="N27" s="77">
        <v>0</v>
      </c>
      <c r="O27" s="78">
        <v>20</v>
      </c>
      <c r="P27" s="78">
        <v>20</v>
      </c>
      <c r="Q27" s="78">
        <v>0</v>
      </c>
      <c r="R27" s="78">
        <v>0</v>
      </c>
      <c r="S27" s="78">
        <v>0</v>
      </c>
      <c r="T27" s="1"/>
      <c r="U27" s="1"/>
      <c r="V27" s="1"/>
      <c r="W27" s="1"/>
      <c r="X27" s="1"/>
      <c r="Y27" s="1"/>
      <c r="Z27" s="72"/>
    </row>
    <row r="28" spans="1:26" ht="28.8" x14ac:dyDescent="0.3">
      <c r="A28" s="1"/>
      <c r="B28" s="82" t="s">
        <v>18</v>
      </c>
      <c r="C28" s="83">
        <v>15</v>
      </c>
      <c r="D28" s="83">
        <v>30</v>
      </c>
      <c r="E28" s="84"/>
      <c r="F28" s="1"/>
      <c r="G28" s="37">
        <f t="shared" ref="G28:L28" si="10">$E28*G$8</f>
        <v>0</v>
      </c>
      <c r="H28" s="37">
        <f t="shared" si="10"/>
        <v>0</v>
      </c>
      <c r="I28" s="37">
        <f t="shared" si="10"/>
        <v>0</v>
      </c>
      <c r="J28" s="37">
        <f>$E28*J$8</f>
        <v>0</v>
      </c>
      <c r="K28" s="40">
        <f t="shared" si="10"/>
        <v>0</v>
      </c>
      <c r="L28" s="42">
        <f t="shared" si="10"/>
        <v>0</v>
      </c>
      <c r="M28" s="1"/>
      <c r="N28" s="48">
        <f t="shared" ref="N28:S28" si="11">($E28+G28)*N27</f>
        <v>0</v>
      </c>
      <c r="O28" s="48">
        <f t="shared" si="11"/>
        <v>0</v>
      </c>
      <c r="P28" s="48">
        <f t="shared" si="11"/>
        <v>0</v>
      </c>
      <c r="Q28" s="48">
        <f t="shared" si="11"/>
        <v>0</v>
      </c>
      <c r="R28" s="48">
        <f t="shared" si="11"/>
        <v>0</v>
      </c>
      <c r="S28" s="48">
        <f t="shared" si="11"/>
        <v>0</v>
      </c>
      <c r="T28" s="48">
        <f>SUM(N28:S28)</f>
        <v>0</v>
      </c>
      <c r="U28" s="1"/>
      <c r="V28" s="1"/>
      <c r="W28" s="1"/>
      <c r="X28" s="1"/>
      <c r="Y28" s="1"/>
      <c r="Z28" s="71"/>
    </row>
    <row r="29" spans="1:26" x14ac:dyDescent="0.3">
      <c r="A29" s="1"/>
      <c r="B29" s="46"/>
      <c r="C29" s="15"/>
      <c r="D29" s="16"/>
      <c r="E29" s="21"/>
      <c r="F29" s="18"/>
      <c r="G29" s="94"/>
      <c r="H29" s="94"/>
      <c r="I29" s="94"/>
      <c r="J29" s="94"/>
      <c r="K29" s="96"/>
      <c r="L29" s="92"/>
      <c r="M29" s="1"/>
      <c r="N29" s="38"/>
      <c r="O29" s="38"/>
      <c r="P29" s="38"/>
      <c r="Q29" s="38"/>
      <c r="R29" s="38"/>
      <c r="S29" s="38"/>
      <c r="T29" s="1"/>
      <c r="U29" s="1"/>
      <c r="V29" s="1"/>
      <c r="W29" s="1"/>
      <c r="X29" s="1"/>
      <c r="Y29" s="1"/>
      <c r="Z29" s="1"/>
    </row>
    <row r="30" spans="1:26" x14ac:dyDescent="0.3">
      <c r="A30" s="1"/>
      <c r="B30" s="8"/>
      <c r="C30" s="15"/>
      <c r="D30" s="16"/>
      <c r="E30" s="21"/>
      <c r="F30" s="1"/>
      <c r="G30" s="95"/>
      <c r="H30" s="95"/>
      <c r="I30" s="95"/>
      <c r="J30" s="95"/>
      <c r="K30" s="97"/>
      <c r="L30" s="93"/>
      <c r="M30" s="1"/>
      <c r="N30" s="75">
        <v>5</v>
      </c>
      <c r="O30" s="76">
        <v>10</v>
      </c>
      <c r="P30" s="76">
        <v>10</v>
      </c>
      <c r="Q30" s="76">
        <v>5</v>
      </c>
      <c r="R30" s="76">
        <v>0</v>
      </c>
      <c r="S30" s="76">
        <v>0</v>
      </c>
      <c r="T30" s="1"/>
      <c r="U30" s="1"/>
      <c r="V30" s="1"/>
      <c r="W30" s="1"/>
      <c r="X30" s="1"/>
      <c r="Y30" s="1"/>
      <c r="Z30" s="1"/>
    </row>
    <row r="31" spans="1:26" ht="28.8" x14ac:dyDescent="0.3">
      <c r="A31" s="1"/>
      <c r="B31" s="82" t="s">
        <v>19</v>
      </c>
      <c r="C31" s="83">
        <v>45</v>
      </c>
      <c r="D31" s="83">
        <v>65</v>
      </c>
      <c r="E31" s="84"/>
      <c r="F31" s="1"/>
      <c r="G31" s="37">
        <f t="shared" ref="G31:L31" si="12">$E31*G$8</f>
        <v>0</v>
      </c>
      <c r="H31" s="37">
        <f t="shared" si="12"/>
        <v>0</v>
      </c>
      <c r="I31" s="37">
        <f t="shared" si="12"/>
        <v>0</v>
      </c>
      <c r="J31" s="37">
        <f>$E31*J$8</f>
        <v>0</v>
      </c>
      <c r="K31" s="40">
        <f t="shared" si="12"/>
        <v>0</v>
      </c>
      <c r="L31" s="42">
        <f t="shared" si="12"/>
        <v>0</v>
      </c>
      <c r="M31" s="1"/>
      <c r="N31" s="48">
        <f t="shared" ref="N31:S31" si="13">($E31+G31)*N30</f>
        <v>0</v>
      </c>
      <c r="O31" s="48">
        <f t="shared" si="13"/>
        <v>0</v>
      </c>
      <c r="P31" s="48">
        <f t="shared" si="13"/>
        <v>0</v>
      </c>
      <c r="Q31" s="48">
        <f t="shared" si="13"/>
        <v>0</v>
      </c>
      <c r="R31" s="48">
        <f t="shared" si="13"/>
        <v>0</v>
      </c>
      <c r="S31" s="48">
        <f t="shared" si="13"/>
        <v>0</v>
      </c>
      <c r="T31" s="48">
        <f>SUM(N31:S31)</f>
        <v>0</v>
      </c>
      <c r="U31" s="1"/>
      <c r="V31" s="1"/>
      <c r="W31" s="1"/>
      <c r="X31" s="1"/>
      <c r="Y31" s="1"/>
      <c r="Z31" s="1"/>
    </row>
    <row r="32" spans="1:26" x14ac:dyDescent="0.3">
      <c r="A32" s="1"/>
      <c r="B32" s="1"/>
      <c r="C32" s="22"/>
      <c r="D32" s="23"/>
      <c r="E32" s="1"/>
      <c r="F32" s="1"/>
      <c r="G32" s="34"/>
      <c r="H32" s="34"/>
      <c r="I32" s="34"/>
      <c r="J32" s="34"/>
      <c r="K32" s="34"/>
      <c r="L32" s="34"/>
      <c r="M32" s="1"/>
      <c r="O32" s="43"/>
      <c r="P32" s="43"/>
      <c r="Q32" s="43"/>
      <c r="R32" s="43"/>
      <c r="S32" s="44" t="s">
        <v>6</v>
      </c>
      <c r="T32" s="47">
        <f>SUM(T9:T31)</f>
        <v>0</v>
      </c>
      <c r="U32" s="1"/>
      <c r="V32" s="1"/>
      <c r="W32" s="1"/>
      <c r="X32" s="1"/>
      <c r="Y32" s="1"/>
      <c r="Z32" s="1"/>
    </row>
    <row r="33" spans="1:26" hidden="1" x14ac:dyDescent="0.3">
      <c r="A33" s="1"/>
      <c r="B33" s="1"/>
      <c r="C33" s="1"/>
      <c r="D33" s="1"/>
      <c r="E33" s="1"/>
      <c r="F33" s="1"/>
      <c r="G33" s="34"/>
      <c r="H33" s="34"/>
      <c r="I33" s="34"/>
      <c r="J33" s="34"/>
      <c r="K33" s="34"/>
      <c r="L33" s="3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</sheetData>
  <mergeCells count="54">
    <mergeCell ref="B3:F3"/>
    <mergeCell ref="B4:F4"/>
    <mergeCell ref="N6:S6"/>
    <mergeCell ref="G6:L6"/>
    <mergeCell ref="G10:G13"/>
    <mergeCell ref="H10:H13"/>
    <mergeCell ref="I10:I13"/>
    <mergeCell ref="J10:J13"/>
    <mergeCell ref="K10:K13"/>
    <mergeCell ref="L10:L13"/>
    <mergeCell ref="R10:R12"/>
    <mergeCell ref="S10:S12"/>
    <mergeCell ref="G15:G16"/>
    <mergeCell ref="H15:H16"/>
    <mergeCell ref="I15:I16"/>
    <mergeCell ref="J15:J16"/>
    <mergeCell ref="K15:K16"/>
    <mergeCell ref="L15:L16"/>
    <mergeCell ref="L18:L21"/>
    <mergeCell ref="K18:K21"/>
    <mergeCell ref="J18:J21"/>
    <mergeCell ref="I18:I21"/>
    <mergeCell ref="G18:G21"/>
    <mergeCell ref="H18:H21"/>
    <mergeCell ref="G23:G24"/>
    <mergeCell ref="H23:H24"/>
    <mergeCell ref="G26:G27"/>
    <mergeCell ref="H26:H27"/>
    <mergeCell ref="G29:G30"/>
    <mergeCell ref="H29:H30"/>
    <mergeCell ref="I29:I30"/>
    <mergeCell ref="J29:J30"/>
    <mergeCell ref="K29:K30"/>
    <mergeCell ref="L29:L30"/>
    <mergeCell ref="I23:I24"/>
    <mergeCell ref="J23:J24"/>
    <mergeCell ref="K23:K24"/>
    <mergeCell ref="L23:L24"/>
    <mergeCell ref="I26:I27"/>
    <mergeCell ref="J26:J27"/>
    <mergeCell ref="K26:K27"/>
    <mergeCell ref="L26:L27"/>
    <mergeCell ref="P18:P20"/>
    <mergeCell ref="O18:O20"/>
    <mergeCell ref="N18:N20"/>
    <mergeCell ref="N10:N12"/>
    <mergeCell ref="O10:O12"/>
    <mergeCell ref="P10:P12"/>
    <mergeCell ref="V6:Z6"/>
    <mergeCell ref="V9:V13"/>
    <mergeCell ref="S18:S20"/>
    <mergeCell ref="R18:R20"/>
    <mergeCell ref="Q18:Q20"/>
    <mergeCell ref="Q10:Q12"/>
  </mergeCells>
  <dataValidations count="1">
    <dataValidation type="decimal" allowBlank="1" showInputMessage="1" showErrorMessage="1" sqref="E31 E9:E11 E14 E17 E22 E25 E28" xr:uid="{7691E55F-7BC2-4C9B-B83D-87DCDCDF698B}">
      <formula1>C9</formula1>
      <formula2>D9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4DAFFA02C474885FA25A431026D50" ma:contentTypeVersion="4" ma:contentTypeDescription="Create a new document." ma:contentTypeScope="" ma:versionID="55d5e5a07b32ac734ffe808bf1b7ae24">
  <xsd:schema xmlns:xsd="http://www.w3.org/2001/XMLSchema" xmlns:xs="http://www.w3.org/2001/XMLSchema" xmlns:p="http://schemas.microsoft.com/office/2006/metadata/properties" xmlns:ns2="f36c0f98-fec5-4cd8-aa38-e00501829bb7" targetNamespace="http://schemas.microsoft.com/office/2006/metadata/properties" ma:root="true" ma:fieldsID="b326848245faf91e1441199d3f949417" ns2:_="">
    <xsd:import namespace="f36c0f98-fec5-4cd8-aa38-e00501829b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c0f98-fec5-4cd8-aa38-e00501829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1DB40-298D-42C7-9A82-94A4633EF3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510FA2-EC69-4E59-8DDF-BA29C1B931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05A878-70AF-44CE-8598-26A1376FA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c0f98-fec5-4cd8-aa38-e00501829b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Arno van</dc:creator>
  <cp:lastModifiedBy>Vliet, Arno van</cp:lastModifiedBy>
  <cp:lastPrinted>2024-08-26T13:39:28Z</cp:lastPrinted>
  <dcterms:created xsi:type="dcterms:W3CDTF">2024-08-16T07:38:59Z</dcterms:created>
  <dcterms:modified xsi:type="dcterms:W3CDTF">2024-09-11T12:30:11Z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0x010100E694DAFFA02C474885FA25A431026D50</vt:lpwstr>
  </property>
</Properties>
</file>