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anbesteding onderhoud rioolstelsel\4 Aanbestedingsdocumenten nieuw\"/>
    </mc:Choice>
  </mc:AlternateContent>
  <xr:revisionPtr revIDLastSave="0" documentId="13_ncr:1_{9FE8E611-C6DC-40CD-BE69-E4CA03B7EF1B}" xr6:coauthVersionLast="47" xr6:coauthVersionMax="47" xr10:uidLastSave="{00000000-0000-0000-0000-000000000000}"/>
  <bookViews>
    <workbookView xWindow="-120" yWindow="-120" windowWidth="29040" windowHeight="15840" xr2:uid="{B233109E-49D4-431A-8E19-A6981CB929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H33" i="1"/>
  <c r="H65" i="1"/>
  <c r="H64" i="1"/>
  <c r="H51" i="1"/>
  <c r="H52" i="1"/>
  <c r="H45" i="1"/>
  <c r="H60" i="1"/>
  <c r="H59" i="1"/>
  <c r="H58" i="1"/>
  <c r="H57" i="1"/>
  <c r="H56" i="1"/>
  <c r="H55" i="1"/>
  <c r="H54" i="1"/>
  <c r="H83" i="1"/>
  <c r="H82" i="1"/>
  <c r="H69" i="1"/>
  <c r="H81" i="1"/>
  <c r="H80" i="1"/>
  <c r="H79" i="1"/>
  <c r="H78" i="1"/>
  <c r="H77" i="1"/>
  <c r="H76" i="1"/>
  <c r="H75" i="1"/>
  <c r="H74" i="1"/>
  <c r="H73" i="1"/>
  <c r="H72" i="1"/>
  <c r="H84" i="1" s="1"/>
  <c r="H68" i="1"/>
  <c r="H53" i="1"/>
  <c r="H67" i="1"/>
  <c r="H66" i="1"/>
  <c r="H63" i="1"/>
  <c r="H70" i="1"/>
  <c r="H50" i="1"/>
  <c r="H49" i="1"/>
  <c r="H48" i="1"/>
  <c r="H61" i="1" s="1"/>
  <c r="H44" i="1"/>
  <c r="H43" i="1"/>
  <c r="H42" i="1"/>
  <c r="H41" i="1"/>
  <c r="H40" i="1"/>
  <c r="H46" i="1" s="1"/>
  <c r="H37" i="1"/>
  <c r="H36" i="1"/>
  <c r="H35" i="1"/>
  <c r="H34" i="1"/>
  <c r="H38" i="1" s="1"/>
  <c r="H30" i="1"/>
  <c r="H29" i="1"/>
  <c r="H28" i="1"/>
  <c r="H27" i="1"/>
  <c r="H26" i="1"/>
  <c r="H25" i="1"/>
  <c r="H24" i="1"/>
  <c r="H23" i="1"/>
  <c r="H22" i="1"/>
  <c r="H21" i="1"/>
  <c r="H16" i="1"/>
  <c r="H15" i="1"/>
  <c r="H14" i="1"/>
  <c r="H17" i="1" s="1"/>
  <c r="H11" i="1"/>
  <c r="H10" i="1"/>
  <c r="H9" i="1"/>
  <c r="H12" i="1" s="1"/>
  <c r="H6" i="1"/>
  <c r="H5" i="1"/>
  <c r="H4" i="1"/>
  <c r="H31" i="1" l="1"/>
  <c r="H7" i="1"/>
  <c r="H85" i="1" s="1"/>
  <c r="H86" i="1" s="1"/>
</calcChain>
</file>

<file path=xl/sharedStrings.xml><?xml version="1.0" encoding="utf-8"?>
<sst xmlns="http://schemas.openxmlformats.org/spreadsheetml/2006/main" count="224" uniqueCount="108">
  <si>
    <t>Post</t>
  </si>
  <si>
    <t>Omschrijving</t>
  </si>
  <si>
    <t>Eenheid</t>
  </si>
  <si>
    <t xml:space="preserve">Uren voorbereiden en actualiseren meetdata </t>
  </si>
  <si>
    <t>uur</t>
  </si>
  <si>
    <t>Data opslag en back-up</t>
  </si>
  <si>
    <t>st</t>
  </si>
  <si>
    <t xml:space="preserve">Data oplevering </t>
  </si>
  <si>
    <t>Analyseren meetdata en prioriteren cyclisch onderhoud</t>
  </si>
  <si>
    <t>Beoordelen meetdata en opstellen maatregelenplan</t>
  </si>
  <si>
    <t>Uren adviesrol opdrachtnemer</t>
  </si>
  <si>
    <t>Uren tekenaar</t>
  </si>
  <si>
    <t>Uren adviseur</t>
  </si>
  <si>
    <t>Uren reliningsadviseur</t>
  </si>
  <si>
    <t xml:space="preserve">uur </t>
  </si>
  <si>
    <t>Uitvoeren vooropname</t>
  </si>
  <si>
    <t xml:space="preserve">Mantoegankelijk maken inspectieputten </t>
  </si>
  <si>
    <t>m</t>
  </si>
  <si>
    <t>Reiniging inspectieput</t>
  </si>
  <si>
    <t>Stortkosten rioolslib</t>
  </si>
  <si>
    <t>ton</t>
  </si>
  <si>
    <t xml:space="preserve">Bereikbaarheidsdienst </t>
  </si>
  <si>
    <t>Rioolcombieauto 8.000 liter op afroep</t>
  </si>
  <si>
    <t>Rioolreinigingsset 2x 15.000 liter op afroep</t>
  </si>
  <si>
    <t>Rapportage rioolreiniging</t>
  </si>
  <si>
    <t>Putinspectie</t>
  </si>
  <si>
    <t xml:space="preserve">Opstellen rapportage </t>
  </si>
  <si>
    <t xml:space="preserve">Radaronderzoek </t>
  </si>
  <si>
    <t>Boorkernonderzoek boven grondwaterspiegel</t>
  </si>
  <si>
    <t>Boorkernonderzoek onder grondwaterspiegel</t>
  </si>
  <si>
    <t xml:space="preserve">Reinigen lijngoten </t>
  </si>
  <si>
    <t>Opstellen werkomschrijving (deelliners) incl. benodigde berekeningen</t>
  </si>
  <si>
    <t xml:space="preserve">Deelrenovatie &gt; 600 mm lengte tot 1 meter </t>
  </si>
  <si>
    <t xml:space="preserve">Deelrenovatie &gt; 600 mm lengte tot 1 - 2 meter </t>
  </si>
  <si>
    <t>Opstellen werkomschrijving (relining) incl. benodigde berekeningen</t>
  </si>
  <si>
    <t xml:space="preserve">Opstellen opleverdossier incl. beproeven </t>
  </si>
  <si>
    <t>Openboren inlaten</t>
  </si>
  <si>
    <t>Verwijderen obstakels (waterstraal methode)</t>
  </si>
  <si>
    <t>Beschikbaar stellen robotfrees unit incl. bediening</t>
  </si>
  <si>
    <t>Complete straatkolk</t>
  </si>
  <si>
    <t>Complete trottoirkolk</t>
  </si>
  <si>
    <t>Kolk onderbak 315, Optimum</t>
  </si>
  <si>
    <t>Straatkolkkop SDS C250</t>
  </si>
  <si>
    <t>Trottoirkolkkop TDS</t>
  </si>
  <si>
    <t>Leverantie deksel</t>
  </si>
  <si>
    <t>Leverantie stankscherm</t>
  </si>
  <si>
    <t>Reparatie inlaat ≤ 160 mm &gt;10 stuks</t>
  </si>
  <si>
    <t xml:space="preserve">Deelrenovatie ≤ 600 mm lengte tot 1 meter </t>
  </si>
  <si>
    <t xml:space="preserve">Deelrenovatie ≤ 600 mm lengte tot 1 - 2 meter </t>
  </si>
  <si>
    <t>Rioolreiniging drukleidingen tot en met 250 mm</t>
  </si>
  <si>
    <t>Rioolreniging diameters van 160 tot en met 1000 mm</t>
  </si>
  <si>
    <t xml:space="preserve">Rioolinspectie diameters van 160 mm  tot 1000 mm </t>
  </si>
  <si>
    <t>Inspectieunit op afroep</t>
  </si>
  <si>
    <t>Reparatie inlaat ≤ 160 mm tot en met 10 stuks</t>
  </si>
  <si>
    <t>Gaten boren en na afloop opvullen in asfaltverharding tbv boorkernen</t>
  </si>
  <si>
    <t>Opstellen rapportage radaronderzoek</t>
  </si>
  <si>
    <t>Opstellen rapportage boorkernonderzoek</t>
  </si>
  <si>
    <t>Inspecteren kolken</t>
  </si>
  <si>
    <t>Rapportage kolken</t>
  </si>
  <si>
    <t>80% loon</t>
  </si>
  <si>
    <t>niet</t>
  </si>
  <si>
    <t>65% loon, 15% brandstof</t>
  </si>
  <si>
    <t>30% loon, 5% brandstof</t>
  </si>
  <si>
    <t>75% loon, 5% brandstof</t>
  </si>
  <si>
    <t>40% loon, 40% leverantie</t>
  </si>
  <si>
    <t>80% leverantie</t>
  </si>
  <si>
    <t>Uitvoeren vooronderzoek</t>
  </si>
  <si>
    <t>DATA</t>
  </si>
  <si>
    <t xml:space="preserve">Totaal Data </t>
  </si>
  <si>
    <t>ADVIESDIENSTEN</t>
  </si>
  <si>
    <t>Totaal Adviesdiensten</t>
  </si>
  <si>
    <t>VOORBEREIDING</t>
  </si>
  <si>
    <t>REINIGING</t>
  </si>
  <si>
    <t>Totaal reiniging</t>
  </si>
  <si>
    <t xml:space="preserve">Totaal Voorbereiding </t>
  </si>
  <si>
    <t>INSPECTIE</t>
  </si>
  <si>
    <t>ONDERZOEK</t>
  </si>
  <si>
    <t>Totaal onderzoek</t>
  </si>
  <si>
    <t>Totaal kolken en lijngoten</t>
  </si>
  <si>
    <t>KOLKEN EN LIJNGOTEN</t>
  </si>
  <si>
    <t>CORRECTIEF ONDERHOUD</t>
  </si>
  <si>
    <t>Totaal correctief onderhoud</t>
  </si>
  <si>
    <t>De opdrachtnemer…………………………………………………..…………… (handtekening)</t>
  </si>
  <si>
    <t>Uitvoeren verificatieonderzoek met inzet digitale inspectiecamera</t>
  </si>
  <si>
    <t>Inzet kraan + machinist bakinhoud minimaal 0,75 m3</t>
  </si>
  <si>
    <t>Inzet vakman riolering</t>
  </si>
  <si>
    <t xml:space="preserve">Herstel storing hoofdriool </t>
  </si>
  <si>
    <t>Opstellen maatregeladvies correctief onderhoud kolken</t>
  </si>
  <si>
    <t>Totaal inspectie</t>
  </si>
  <si>
    <t>Machinaal reinigen kolken</t>
  </si>
  <si>
    <t>Handmatig reinigen kolken</t>
  </si>
  <si>
    <t>DEELRENOVATIES</t>
  </si>
  <si>
    <t>Totaal deelrenovaties</t>
  </si>
  <si>
    <t xml:space="preserve">Ontstoppen perceelaansluitleiding etc. ≤160 mm (storingsonderhoud 24/7) </t>
  </si>
  <si>
    <t xml:space="preserve">Inspecteren perceelaansluitleiding etc. ≤160 mm (storingsonderhoud 24/7) </t>
  </si>
  <si>
    <t>Ontstoppen kolk- en perceelaansluitingleiding etc. ≤160 mm (daguren)</t>
  </si>
  <si>
    <t>Inspecteren kolk- en perceelaansluitingleiding etc. ≤160 mm (daguren)</t>
  </si>
  <si>
    <t>Indexering</t>
  </si>
  <si>
    <t>Maximumprijs</t>
  </si>
  <si>
    <t>Minimumprijs</t>
  </si>
  <si>
    <t>Inschrijfprijs per eenheid</t>
  </si>
  <si>
    <t>Prijzenblad Onderhoud riool Gemeente Voorne aan Zee</t>
  </si>
  <si>
    <t>Fictieve inschrijfprijs per post</t>
  </si>
  <si>
    <t>Fictief aantal</t>
  </si>
  <si>
    <t>Plaats &amp; datum:</t>
  </si>
  <si>
    <t>Fictieve inschrijfprijs totaal</t>
  </si>
  <si>
    <t>beveiliging erop zetten.</t>
  </si>
  <si>
    <t>dagdeel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</si>
</sst>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\ &quot;punten&quot;"/>
  </numFmts>
  <fonts count="7" x14ac:knownFonts="1">
    <font>
      <sz val="11"/>
      <color theme="1"/>
      <name val="Calibri"/>
      <family val="2"/>
      <scheme val="minor"/>
    </font>
    <font>
      <b/>
      <sz val="12"/>
      <name val="Univers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2" fillId="2" borderId="2" xfId="0" applyFont="1" applyFill="1" applyBorder="1" applyAlignment="1">
      <alignment vertical="center"/>
    </xf>
    <xf numFmtId="0" fontId="3" fillId="3" borderId="2" xfId="0" applyFont="1" applyFill="1" applyBorder="1"/>
    <xf numFmtId="0" fontId="0" fillId="0" borderId="2" xfId="0" applyBorder="1"/>
    <xf numFmtId="0" fontId="2" fillId="0" borderId="2" xfId="0" applyFont="1" applyBorder="1"/>
    <xf numFmtId="0" fontId="3" fillId="5" borderId="2" xfId="0" applyFont="1" applyFill="1" applyBorder="1"/>
    <xf numFmtId="0" fontId="3" fillId="4" borderId="2" xfId="0" applyFont="1" applyFill="1" applyBorder="1"/>
    <xf numFmtId="1" fontId="1" fillId="0" borderId="3" xfId="0" applyNumberFormat="1" applyFont="1" applyBorder="1" applyAlignment="1">
      <alignment vertical="center"/>
    </xf>
    <xf numFmtId="0" fontId="0" fillId="0" borderId="3" xfId="0" applyBorder="1"/>
    <xf numFmtId="8" fontId="0" fillId="0" borderId="2" xfId="0" applyNumberFormat="1" applyBorder="1"/>
    <xf numFmtId="0" fontId="0" fillId="0" borderId="4" xfId="0" applyBorder="1"/>
    <xf numFmtId="8" fontId="3" fillId="4" borderId="2" xfId="0" applyNumberFormat="1" applyFont="1" applyFill="1" applyBorder="1"/>
    <xf numFmtId="8" fontId="3" fillId="5" borderId="2" xfId="0" applyNumberFormat="1" applyFont="1" applyFill="1" applyBorder="1"/>
    <xf numFmtId="3" fontId="0" fillId="0" borderId="2" xfId="0" applyNumberFormat="1" applyBorder="1"/>
    <xf numFmtId="3" fontId="3" fillId="4" borderId="2" xfId="0" applyNumberFormat="1" applyFont="1" applyFill="1" applyBorder="1"/>
    <xf numFmtId="3" fontId="3" fillId="3" borderId="2" xfId="0" applyNumberFormat="1" applyFont="1" applyFill="1" applyBorder="1"/>
    <xf numFmtId="0" fontId="2" fillId="4" borderId="2" xfId="0" applyFont="1" applyFill="1" applyBorder="1"/>
    <xf numFmtId="0" fontId="2" fillId="3" borderId="2" xfId="0" applyFont="1" applyFill="1" applyBorder="1"/>
    <xf numFmtId="0" fontId="3" fillId="3" borderId="6" xfId="0" applyFont="1" applyFill="1" applyBorder="1"/>
    <xf numFmtId="0" fontId="4" fillId="0" borderId="2" xfId="0" applyFont="1" applyBorder="1"/>
    <xf numFmtId="3" fontId="4" fillId="0" borderId="2" xfId="0" applyNumberFormat="1" applyFont="1" applyBorder="1"/>
    <xf numFmtId="8" fontId="4" fillId="0" borderId="2" xfId="0" applyNumberFormat="1" applyFont="1" applyBorder="1"/>
    <xf numFmtId="44" fontId="1" fillId="0" borderId="3" xfId="1" applyFont="1" applyBorder="1" applyAlignment="1">
      <alignment vertical="center"/>
    </xf>
    <xf numFmtId="44" fontId="2" fillId="2" borderId="2" xfId="1" applyFont="1" applyFill="1" applyBorder="1" applyAlignment="1">
      <alignment vertical="center"/>
    </xf>
    <xf numFmtId="44" fontId="3" fillId="3" borderId="2" xfId="1" applyFont="1" applyFill="1" applyBorder="1"/>
    <xf numFmtId="44" fontId="0" fillId="0" borderId="2" xfId="1" applyFont="1" applyBorder="1"/>
    <xf numFmtId="44" fontId="3" fillId="4" borderId="2" xfId="1" applyFont="1" applyFill="1" applyBorder="1"/>
    <xf numFmtId="44" fontId="4" fillId="0" borderId="2" xfId="1" applyFont="1" applyBorder="1"/>
    <xf numFmtId="44" fontId="3" fillId="5" borderId="2" xfId="1" applyFont="1" applyFill="1" applyBorder="1"/>
    <xf numFmtId="44" fontId="3" fillId="3" borderId="6" xfId="1" applyFont="1" applyFill="1" applyBorder="1"/>
    <xf numFmtId="44" fontId="0" fillId="0" borderId="0" xfId="1" applyFont="1"/>
    <xf numFmtId="44" fontId="0" fillId="0" borderId="3" xfId="1" applyFont="1" applyBorder="1"/>
    <xf numFmtId="0" fontId="2" fillId="2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wrapText="1"/>
    </xf>
    <xf numFmtId="164" fontId="2" fillId="3" borderId="7" xfId="2" applyNumberFormat="1" applyFont="1" applyFill="1" applyBorder="1"/>
    <xf numFmtId="44" fontId="3" fillId="3" borderId="7" xfId="1" applyFont="1" applyFill="1" applyBorder="1"/>
    <xf numFmtId="44" fontId="0" fillId="0" borderId="2" xfId="1" applyFont="1" applyBorder="1" applyProtection="1">
      <protection locked="0"/>
    </xf>
    <xf numFmtId="44" fontId="3" fillId="4" borderId="2" xfId="1" applyFont="1" applyFill="1" applyBorder="1" applyProtection="1">
      <protection locked="0"/>
    </xf>
    <xf numFmtId="1" fontId="1" fillId="0" borderId="1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/>
    </xf>
    <xf numFmtId="0" fontId="6" fillId="6" borderId="0" xfId="0" applyFont="1" applyFill="1"/>
  </cellXfs>
  <cellStyles count="3">
    <cellStyle name="Komma" xfId="2" builtinId="3"/>
    <cellStyle name="Standaard" xfId="0" builtinId="0"/>
    <cellStyle name="Valuta" xfId="1" builtinId="4"/>
  </cellStyles>
  <dxfs count="2">
    <dxf>
      <font>
        <color theme="0"/>
      </font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B81E-65A3-4CA7-85AF-7F9DAB7F3185}">
  <dimension ref="A1:K86"/>
  <sheetViews>
    <sheetView tabSelected="1" zoomScale="90" zoomScaleNormal="90" workbookViewId="0">
      <selection activeCell="G23" sqref="G23"/>
    </sheetView>
  </sheetViews>
  <sheetFormatPr defaultRowHeight="15" x14ac:dyDescent="0.25"/>
  <cols>
    <col min="2" max="2" width="66.5703125" bestFit="1" customWidth="1"/>
    <col min="4" max="4" width="12.42578125" customWidth="1"/>
    <col min="5" max="5" width="13.28515625" style="30" bestFit="1" customWidth="1"/>
    <col min="6" max="6" width="12.7109375" customWidth="1"/>
    <col min="7" max="7" width="13.85546875" style="30" bestFit="1" customWidth="1"/>
    <col min="8" max="8" width="22" customWidth="1"/>
    <col min="10" max="10" width="24.28515625" bestFit="1" customWidth="1"/>
    <col min="11" max="11" width="22.5703125" bestFit="1" customWidth="1"/>
  </cols>
  <sheetData>
    <row r="1" spans="1:10" ht="15.6" customHeight="1" x14ac:dyDescent="0.25">
      <c r="A1" s="38" t="s">
        <v>101</v>
      </c>
      <c r="B1" s="39"/>
      <c r="C1" s="7"/>
      <c r="D1" s="7"/>
      <c r="E1" s="22"/>
      <c r="F1" s="8"/>
      <c r="G1" s="31"/>
      <c r="H1" s="10"/>
    </row>
    <row r="2" spans="1:10" ht="24" x14ac:dyDescent="0.25">
      <c r="A2" s="1" t="s">
        <v>0</v>
      </c>
      <c r="B2" s="1" t="s">
        <v>1</v>
      </c>
      <c r="C2" s="32" t="s">
        <v>103</v>
      </c>
      <c r="D2" s="1" t="s">
        <v>2</v>
      </c>
      <c r="E2" s="23" t="s">
        <v>99</v>
      </c>
      <c r="F2" s="32" t="s">
        <v>100</v>
      </c>
      <c r="G2" s="23" t="s">
        <v>98</v>
      </c>
      <c r="H2" s="32" t="s">
        <v>102</v>
      </c>
      <c r="J2" s="1" t="s">
        <v>97</v>
      </c>
    </row>
    <row r="3" spans="1:10" x14ac:dyDescent="0.25">
      <c r="A3" s="17" t="s">
        <v>67</v>
      </c>
      <c r="B3" s="2"/>
      <c r="C3" s="2"/>
      <c r="D3" s="2"/>
      <c r="E3" s="24"/>
      <c r="F3" s="2"/>
      <c r="G3" s="24"/>
      <c r="H3" s="2"/>
    </row>
    <row r="4" spans="1:10" x14ac:dyDescent="0.25">
      <c r="A4" s="3">
        <v>100010</v>
      </c>
      <c r="B4" s="3" t="s">
        <v>3</v>
      </c>
      <c r="C4" s="13">
        <v>40</v>
      </c>
      <c r="D4" s="3" t="s">
        <v>4</v>
      </c>
      <c r="E4" s="25">
        <v>60</v>
      </c>
      <c r="F4" s="36">
        <v>0</v>
      </c>
      <c r="G4" s="25">
        <v>95</v>
      </c>
      <c r="H4" s="9">
        <f>C4*F4</f>
        <v>0</v>
      </c>
      <c r="J4" t="s">
        <v>59</v>
      </c>
    </row>
    <row r="5" spans="1:10" x14ac:dyDescent="0.25">
      <c r="A5" s="3">
        <v>100020</v>
      </c>
      <c r="B5" s="3" t="s">
        <v>5</v>
      </c>
      <c r="C5" s="13">
        <v>2</v>
      </c>
      <c r="D5" s="3" t="s">
        <v>6</v>
      </c>
      <c r="E5" s="25">
        <v>200</v>
      </c>
      <c r="F5" s="36">
        <v>0</v>
      </c>
      <c r="G5" s="25">
        <v>400</v>
      </c>
      <c r="H5" s="9">
        <f t="shared" ref="H5:H6" si="0">C5*F5</f>
        <v>0</v>
      </c>
      <c r="J5" t="s">
        <v>60</v>
      </c>
    </row>
    <row r="6" spans="1:10" x14ac:dyDescent="0.25">
      <c r="A6" s="3">
        <v>100030</v>
      </c>
      <c r="B6" s="3" t="s">
        <v>7</v>
      </c>
      <c r="C6" s="13">
        <v>2</v>
      </c>
      <c r="D6" s="3" t="s">
        <v>6</v>
      </c>
      <c r="E6" s="25">
        <v>125</v>
      </c>
      <c r="F6" s="36">
        <v>0</v>
      </c>
      <c r="G6" s="25">
        <v>250</v>
      </c>
      <c r="H6" s="9">
        <f t="shared" si="0"/>
        <v>0</v>
      </c>
      <c r="J6" t="s">
        <v>60</v>
      </c>
    </row>
    <row r="7" spans="1:10" x14ac:dyDescent="0.25">
      <c r="A7" s="16" t="s">
        <v>68</v>
      </c>
      <c r="B7" s="6"/>
      <c r="C7" s="14"/>
      <c r="D7" s="6"/>
      <c r="E7" s="26"/>
      <c r="F7" s="37"/>
      <c r="G7" s="26"/>
      <c r="H7" s="11">
        <f>SUBTOTAL(9,H4:H6)</f>
        <v>0</v>
      </c>
    </row>
    <row r="8" spans="1:10" x14ac:dyDescent="0.25">
      <c r="A8" s="17" t="s">
        <v>69</v>
      </c>
      <c r="B8" s="2"/>
      <c r="C8" s="15"/>
      <c r="D8" s="2"/>
      <c r="E8" s="24"/>
      <c r="F8" s="36"/>
      <c r="G8" s="24"/>
      <c r="H8" s="2"/>
    </row>
    <row r="9" spans="1:10" x14ac:dyDescent="0.25">
      <c r="A9" s="3">
        <v>200010</v>
      </c>
      <c r="B9" s="3" t="s">
        <v>8</v>
      </c>
      <c r="C9" s="13">
        <v>3</v>
      </c>
      <c r="D9" s="3" t="s">
        <v>6</v>
      </c>
      <c r="E9" s="25">
        <v>850</v>
      </c>
      <c r="F9" s="36">
        <v>0</v>
      </c>
      <c r="G9" s="25">
        <v>1500</v>
      </c>
      <c r="H9" s="9">
        <f t="shared" ref="H9:H11" si="1">C9*F9</f>
        <v>0</v>
      </c>
      <c r="J9" t="s">
        <v>59</v>
      </c>
    </row>
    <row r="10" spans="1:10" x14ac:dyDescent="0.25">
      <c r="A10" s="3">
        <v>200020</v>
      </c>
      <c r="B10" s="3" t="s">
        <v>9</v>
      </c>
      <c r="C10" s="13">
        <v>3</v>
      </c>
      <c r="D10" s="3" t="s">
        <v>6</v>
      </c>
      <c r="E10" s="25">
        <v>850</v>
      </c>
      <c r="F10" s="36">
        <v>0</v>
      </c>
      <c r="G10" s="25">
        <v>1900</v>
      </c>
      <c r="H10" s="9">
        <f t="shared" si="1"/>
        <v>0</v>
      </c>
      <c r="J10" t="s">
        <v>59</v>
      </c>
    </row>
    <row r="11" spans="1:10" x14ac:dyDescent="0.25">
      <c r="A11" s="3">
        <v>200030</v>
      </c>
      <c r="B11" s="3" t="s">
        <v>10</v>
      </c>
      <c r="C11" s="13">
        <v>60</v>
      </c>
      <c r="D11" s="3" t="s">
        <v>4</v>
      </c>
      <c r="E11" s="25">
        <v>75</v>
      </c>
      <c r="F11" s="36">
        <v>0</v>
      </c>
      <c r="G11" s="25">
        <v>110</v>
      </c>
      <c r="H11" s="9">
        <f t="shared" si="1"/>
        <v>0</v>
      </c>
      <c r="J11" t="s">
        <v>59</v>
      </c>
    </row>
    <row r="12" spans="1:10" x14ac:dyDescent="0.25">
      <c r="A12" s="16" t="s">
        <v>70</v>
      </c>
      <c r="B12" s="6"/>
      <c r="C12" s="14"/>
      <c r="D12" s="6"/>
      <c r="E12" s="26"/>
      <c r="F12" s="37"/>
      <c r="G12" s="26"/>
      <c r="H12" s="11">
        <f>SUBTOTAL(9,H9:H11)</f>
        <v>0</v>
      </c>
    </row>
    <row r="13" spans="1:10" x14ac:dyDescent="0.25">
      <c r="A13" s="17" t="s">
        <v>71</v>
      </c>
      <c r="B13" s="2"/>
      <c r="C13" s="15"/>
      <c r="D13" s="2"/>
      <c r="E13" s="24"/>
      <c r="F13" s="36"/>
      <c r="G13" s="24"/>
      <c r="H13" s="2"/>
    </row>
    <row r="14" spans="1:10" x14ac:dyDescent="0.25">
      <c r="A14" s="3">
        <v>300010</v>
      </c>
      <c r="B14" s="3" t="s">
        <v>11</v>
      </c>
      <c r="C14" s="13">
        <v>80</v>
      </c>
      <c r="D14" s="3" t="s">
        <v>4</v>
      </c>
      <c r="E14" s="25">
        <v>65</v>
      </c>
      <c r="F14" s="36">
        <v>0</v>
      </c>
      <c r="G14" s="25">
        <v>105</v>
      </c>
      <c r="H14" s="9">
        <f t="shared" ref="H14:H16" si="2">C14*F14</f>
        <v>0</v>
      </c>
      <c r="J14" t="s">
        <v>59</v>
      </c>
    </row>
    <row r="15" spans="1:10" x14ac:dyDescent="0.25">
      <c r="A15" s="3">
        <v>300020</v>
      </c>
      <c r="B15" s="3" t="s">
        <v>12</v>
      </c>
      <c r="C15" s="13">
        <v>40</v>
      </c>
      <c r="D15" s="3" t="s">
        <v>4</v>
      </c>
      <c r="E15" s="25">
        <v>75</v>
      </c>
      <c r="F15" s="36">
        <v>0</v>
      </c>
      <c r="G15" s="25">
        <v>115</v>
      </c>
      <c r="H15" s="9">
        <f t="shared" si="2"/>
        <v>0</v>
      </c>
      <c r="J15" t="s">
        <v>59</v>
      </c>
    </row>
    <row r="16" spans="1:10" x14ac:dyDescent="0.25">
      <c r="A16" s="3">
        <v>300030</v>
      </c>
      <c r="B16" s="3" t="s">
        <v>13</v>
      </c>
      <c r="C16" s="13">
        <v>40</v>
      </c>
      <c r="D16" s="3" t="s">
        <v>14</v>
      </c>
      <c r="E16" s="25">
        <v>75</v>
      </c>
      <c r="F16" s="36">
        <v>0</v>
      </c>
      <c r="G16" s="25">
        <v>115</v>
      </c>
      <c r="H16" s="9">
        <f t="shared" si="2"/>
        <v>0</v>
      </c>
      <c r="J16" t="s">
        <v>59</v>
      </c>
    </row>
    <row r="17" spans="1:10" x14ac:dyDescent="0.25">
      <c r="A17" s="16" t="s">
        <v>74</v>
      </c>
      <c r="B17" s="6"/>
      <c r="C17" s="14"/>
      <c r="D17" s="6"/>
      <c r="E17" s="26"/>
      <c r="F17" s="37"/>
      <c r="G17" s="26"/>
      <c r="H17" s="11">
        <f>SUBTOTAL(9,H14:H16)</f>
        <v>0</v>
      </c>
    </row>
    <row r="18" spans="1:10" ht="14.45" customHeight="1" x14ac:dyDescent="0.25">
      <c r="A18" s="17" t="s">
        <v>72</v>
      </c>
      <c r="B18" s="2"/>
      <c r="C18" s="15"/>
      <c r="D18" s="2"/>
      <c r="E18" s="24"/>
      <c r="F18" s="36"/>
      <c r="G18" s="24"/>
      <c r="H18" s="2"/>
    </row>
    <row r="19" spans="1:10" x14ac:dyDescent="0.25">
      <c r="A19" s="3">
        <v>400010</v>
      </c>
      <c r="B19" s="3" t="s">
        <v>66</v>
      </c>
      <c r="C19" s="13">
        <v>3</v>
      </c>
      <c r="D19" s="3" t="s">
        <v>107</v>
      </c>
      <c r="E19" s="25">
        <v>250</v>
      </c>
      <c r="F19" s="36">
        <v>0</v>
      </c>
      <c r="G19" s="25">
        <v>450</v>
      </c>
      <c r="H19" s="9">
        <f t="shared" ref="H19:H20" si="3">C19*F19</f>
        <v>0</v>
      </c>
      <c r="J19" t="s">
        <v>59</v>
      </c>
    </row>
    <row r="20" spans="1:10" x14ac:dyDescent="0.25">
      <c r="A20" s="3">
        <v>400020</v>
      </c>
      <c r="B20" s="3" t="s">
        <v>83</v>
      </c>
      <c r="C20" s="13">
        <v>3</v>
      </c>
      <c r="D20" s="3" t="s">
        <v>107</v>
      </c>
      <c r="E20" s="25">
        <v>350</v>
      </c>
      <c r="F20" s="36">
        <v>0</v>
      </c>
      <c r="G20" s="25">
        <v>550</v>
      </c>
      <c r="H20" s="9">
        <f t="shared" si="3"/>
        <v>0</v>
      </c>
      <c r="J20" t="s">
        <v>59</v>
      </c>
    </row>
    <row r="21" spans="1:10" x14ac:dyDescent="0.25">
      <c r="A21" s="3">
        <v>400030</v>
      </c>
      <c r="B21" s="3" t="s">
        <v>15</v>
      </c>
      <c r="C21" s="13">
        <v>3</v>
      </c>
      <c r="D21" s="3" t="s">
        <v>107</v>
      </c>
      <c r="E21" s="25">
        <v>250</v>
      </c>
      <c r="F21" s="36">
        <v>0</v>
      </c>
      <c r="G21" s="25">
        <v>450</v>
      </c>
      <c r="H21" s="9">
        <f>C21*F21</f>
        <v>0</v>
      </c>
      <c r="J21" t="s">
        <v>59</v>
      </c>
    </row>
    <row r="22" spans="1:10" x14ac:dyDescent="0.25">
      <c r="A22" s="3">
        <v>400040</v>
      </c>
      <c r="B22" s="3" t="s">
        <v>16</v>
      </c>
      <c r="C22" s="13">
        <v>50</v>
      </c>
      <c r="D22" s="3" t="s">
        <v>6</v>
      </c>
      <c r="E22" s="25">
        <v>225</v>
      </c>
      <c r="F22" s="36">
        <v>0</v>
      </c>
      <c r="G22" s="25">
        <v>400</v>
      </c>
      <c r="H22" s="9">
        <f t="shared" ref="H22:H30" si="4">C22*F22</f>
        <v>0</v>
      </c>
      <c r="J22" t="s">
        <v>59</v>
      </c>
    </row>
    <row r="23" spans="1:10" x14ac:dyDescent="0.25">
      <c r="A23" s="3">
        <v>400050</v>
      </c>
      <c r="B23" s="3" t="s">
        <v>50</v>
      </c>
      <c r="C23" s="13">
        <v>50000</v>
      </c>
      <c r="D23" s="3" t="s">
        <v>17</v>
      </c>
      <c r="E23" s="25">
        <v>1.8</v>
      </c>
      <c r="F23" s="36">
        <v>0</v>
      </c>
      <c r="G23" s="25">
        <v>3</v>
      </c>
      <c r="H23" s="9">
        <f t="shared" si="4"/>
        <v>0</v>
      </c>
      <c r="J23" t="s">
        <v>61</v>
      </c>
    </row>
    <row r="24" spans="1:10" x14ac:dyDescent="0.25">
      <c r="A24" s="3">
        <v>400060</v>
      </c>
      <c r="B24" s="3" t="s">
        <v>49</v>
      </c>
      <c r="C24" s="13">
        <v>15000</v>
      </c>
      <c r="D24" s="3" t="s">
        <v>17</v>
      </c>
      <c r="E24" s="25">
        <v>1.8</v>
      </c>
      <c r="F24" s="36">
        <v>0</v>
      </c>
      <c r="G24" s="25">
        <v>3</v>
      </c>
      <c r="H24" s="9">
        <f t="shared" si="4"/>
        <v>0</v>
      </c>
      <c r="J24" t="s">
        <v>61</v>
      </c>
    </row>
    <row r="25" spans="1:10" x14ac:dyDescent="0.25">
      <c r="A25" s="3">
        <v>400070</v>
      </c>
      <c r="B25" s="3" t="s">
        <v>18</v>
      </c>
      <c r="C25" s="13">
        <v>1450</v>
      </c>
      <c r="D25" s="3" t="s">
        <v>6</v>
      </c>
      <c r="E25" s="25">
        <v>3.5</v>
      </c>
      <c r="F25" s="36">
        <v>0</v>
      </c>
      <c r="G25" s="25">
        <v>6</v>
      </c>
      <c r="H25" s="9">
        <f t="shared" si="4"/>
        <v>0</v>
      </c>
      <c r="J25" t="s">
        <v>61</v>
      </c>
    </row>
    <row r="26" spans="1:10" x14ac:dyDescent="0.25">
      <c r="A26" s="3">
        <v>400080</v>
      </c>
      <c r="B26" s="3" t="s">
        <v>19</v>
      </c>
      <c r="C26" s="13">
        <v>250</v>
      </c>
      <c r="D26" s="3" t="s">
        <v>20</v>
      </c>
      <c r="E26" s="25">
        <v>50</v>
      </c>
      <c r="F26" s="36">
        <v>0</v>
      </c>
      <c r="G26" s="25">
        <v>100</v>
      </c>
      <c r="H26" s="9">
        <f t="shared" si="4"/>
        <v>0</v>
      </c>
      <c r="J26" t="s">
        <v>62</v>
      </c>
    </row>
    <row r="27" spans="1:10" x14ac:dyDescent="0.25">
      <c r="A27" s="3">
        <v>400090</v>
      </c>
      <c r="B27" s="3" t="s">
        <v>21</v>
      </c>
      <c r="C27" s="13">
        <v>1</v>
      </c>
      <c r="D27" s="3" t="s">
        <v>6</v>
      </c>
      <c r="E27" s="25">
        <v>1000</v>
      </c>
      <c r="F27" s="36">
        <v>0</v>
      </c>
      <c r="G27" s="25">
        <v>1600</v>
      </c>
      <c r="H27" s="9">
        <f t="shared" si="4"/>
        <v>0</v>
      </c>
      <c r="J27" t="s">
        <v>60</v>
      </c>
    </row>
    <row r="28" spans="1:10" x14ac:dyDescent="0.25">
      <c r="A28" s="3">
        <v>400100</v>
      </c>
      <c r="B28" s="3" t="s">
        <v>22</v>
      </c>
      <c r="C28" s="13">
        <v>40</v>
      </c>
      <c r="D28" s="3" t="s">
        <v>4</v>
      </c>
      <c r="E28" s="25">
        <v>170</v>
      </c>
      <c r="F28" s="36">
        <v>0</v>
      </c>
      <c r="G28" s="25">
        <v>300</v>
      </c>
      <c r="H28" s="9">
        <f t="shared" si="4"/>
        <v>0</v>
      </c>
      <c r="J28" t="s">
        <v>61</v>
      </c>
    </row>
    <row r="29" spans="1:10" x14ac:dyDescent="0.25">
      <c r="A29" s="3">
        <v>400110</v>
      </c>
      <c r="B29" s="3" t="s">
        <v>23</v>
      </c>
      <c r="C29" s="13">
        <v>40</v>
      </c>
      <c r="D29" s="3" t="s">
        <v>4</v>
      </c>
      <c r="E29" s="25">
        <v>200</v>
      </c>
      <c r="F29" s="36">
        <v>0</v>
      </c>
      <c r="G29" s="25">
        <v>350</v>
      </c>
      <c r="H29" s="9">
        <f t="shared" si="4"/>
        <v>0</v>
      </c>
      <c r="J29" t="s">
        <v>61</v>
      </c>
    </row>
    <row r="30" spans="1:10" x14ac:dyDescent="0.25">
      <c r="A30" s="3">
        <v>400120</v>
      </c>
      <c r="B30" s="3" t="s">
        <v>24</v>
      </c>
      <c r="C30" s="13">
        <v>3</v>
      </c>
      <c r="D30" s="3" t="s">
        <v>6</v>
      </c>
      <c r="E30" s="25">
        <v>350</v>
      </c>
      <c r="F30" s="36">
        <v>0</v>
      </c>
      <c r="G30" s="25">
        <v>550</v>
      </c>
      <c r="H30" s="9">
        <f t="shared" si="4"/>
        <v>0</v>
      </c>
      <c r="J30" t="s">
        <v>59</v>
      </c>
    </row>
    <row r="31" spans="1:10" x14ac:dyDescent="0.25">
      <c r="A31" s="16" t="s">
        <v>73</v>
      </c>
      <c r="B31" s="6"/>
      <c r="C31" s="14"/>
      <c r="D31" s="6"/>
      <c r="E31" s="26"/>
      <c r="F31" s="37"/>
      <c r="G31" s="26"/>
      <c r="H31" s="11">
        <f>SUBTOTAL(9,H19:H30)</f>
        <v>0</v>
      </c>
    </row>
    <row r="32" spans="1:10" x14ac:dyDescent="0.25">
      <c r="A32" s="17" t="s">
        <v>75</v>
      </c>
      <c r="B32" s="2"/>
      <c r="C32" s="15"/>
      <c r="D32" s="2"/>
      <c r="E32" s="24"/>
      <c r="F32" s="36"/>
      <c r="G32" s="24"/>
      <c r="H32" s="2"/>
    </row>
    <row r="33" spans="1:10" x14ac:dyDescent="0.25">
      <c r="A33" s="3">
        <v>410010</v>
      </c>
      <c r="B33" s="3" t="s">
        <v>15</v>
      </c>
      <c r="C33" s="13">
        <v>3</v>
      </c>
      <c r="D33" s="3" t="s">
        <v>6</v>
      </c>
      <c r="E33" s="25">
        <v>350</v>
      </c>
      <c r="F33" s="36">
        <v>0</v>
      </c>
      <c r="G33" s="25">
        <v>600</v>
      </c>
      <c r="H33" s="9">
        <f>C33*F33</f>
        <v>0</v>
      </c>
      <c r="J33" t="s">
        <v>59</v>
      </c>
    </row>
    <row r="34" spans="1:10" x14ac:dyDescent="0.25">
      <c r="A34" s="3">
        <v>410020</v>
      </c>
      <c r="B34" s="3" t="s">
        <v>51</v>
      </c>
      <c r="C34" s="13">
        <v>40000</v>
      </c>
      <c r="D34" s="3" t="s">
        <v>17</v>
      </c>
      <c r="E34" s="25">
        <v>1.1000000000000001</v>
      </c>
      <c r="F34" s="36">
        <v>0</v>
      </c>
      <c r="G34" s="25">
        <v>2.6</v>
      </c>
      <c r="H34" s="9">
        <f t="shared" ref="H34:H37" si="5">C34*F34</f>
        <v>0</v>
      </c>
      <c r="J34" t="s">
        <v>63</v>
      </c>
    </row>
    <row r="35" spans="1:10" x14ac:dyDescent="0.25">
      <c r="A35" s="3">
        <v>410030</v>
      </c>
      <c r="B35" s="3" t="s">
        <v>25</v>
      </c>
      <c r="C35" s="13">
        <v>1050</v>
      </c>
      <c r="D35" s="3" t="s">
        <v>6</v>
      </c>
      <c r="E35" s="25">
        <v>45</v>
      </c>
      <c r="F35" s="36">
        <v>0</v>
      </c>
      <c r="G35" s="25">
        <v>70</v>
      </c>
      <c r="H35" s="9">
        <f t="shared" si="5"/>
        <v>0</v>
      </c>
      <c r="J35" t="s">
        <v>63</v>
      </c>
    </row>
    <row r="36" spans="1:10" x14ac:dyDescent="0.25">
      <c r="A36" s="3">
        <v>410040</v>
      </c>
      <c r="B36" s="3" t="s">
        <v>26</v>
      </c>
      <c r="C36" s="13">
        <v>3</v>
      </c>
      <c r="D36" s="3" t="s">
        <v>6</v>
      </c>
      <c r="E36" s="25">
        <v>250</v>
      </c>
      <c r="F36" s="36">
        <v>0</v>
      </c>
      <c r="G36" s="25">
        <v>450</v>
      </c>
      <c r="H36" s="9">
        <f t="shared" si="5"/>
        <v>0</v>
      </c>
      <c r="J36" t="s">
        <v>59</v>
      </c>
    </row>
    <row r="37" spans="1:10" x14ac:dyDescent="0.25">
      <c r="A37" s="3">
        <v>410050</v>
      </c>
      <c r="B37" s="3" t="s">
        <v>52</v>
      </c>
      <c r="C37" s="13">
        <v>40</v>
      </c>
      <c r="D37" s="3" t="s">
        <v>4</v>
      </c>
      <c r="E37" s="25">
        <v>200</v>
      </c>
      <c r="F37" s="36">
        <v>0</v>
      </c>
      <c r="G37" s="25">
        <v>300</v>
      </c>
      <c r="H37" s="9">
        <f t="shared" si="5"/>
        <v>0</v>
      </c>
      <c r="J37" t="s">
        <v>63</v>
      </c>
    </row>
    <row r="38" spans="1:10" x14ac:dyDescent="0.25">
      <c r="A38" s="16" t="s">
        <v>88</v>
      </c>
      <c r="B38" s="6"/>
      <c r="C38" s="14"/>
      <c r="D38" s="6"/>
      <c r="E38" s="26"/>
      <c r="F38" s="37"/>
      <c r="G38" s="26"/>
      <c r="H38" s="11">
        <f>SUBTOTAL(9,H33:H37)</f>
        <v>0</v>
      </c>
    </row>
    <row r="39" spans="1:10" x14ac:dyDescent="0.25">
      <c r="A39" s="3" t="s">
        <v>76</v>
      </c>
      <c r="B39" s="4"/>
      <c r="C39" s="13"/>
      <c r="D39" s="3"/>
      <c r="E39" s="25"/>
      <c r="F39" s="36"/>
      <c r="G39" s="25"/>
      <c r="H39" s="3"/>
    </row>
    <row r="40" spans="1:10" x14ac:dyDescent="0.25">
      <c r="A40" s="3">
        <v>420010</v>
      </c>
      <c r="B40" s="3" t="s">
        <v>27</v>
      </c>
      <c r="C40" s="13">
        <v>20</v>
      </c>
      <c r="D40" s="3" t="s">
        <v>4</v>
      </c>
      <c r="E40" s="25">
        <v>180</v>
      </c>
      <c r="F40" s="36">
        <v>0</v>
      </c>
      <c r="G40" s="25">
        <v>300</v>
      </c>
      <c r="H40" s="9">
        <f t="shared" ref="H40:H44" si="6">C40*F40</f>
        <v>0</v>
      </c>
      <c r="J40" t="s">
        <v>63</v>
      </c>
    </row>
    <row r="41" spans="1:10" x14ac:dyDescent="0.25">
      <c r="A41" s="3">
        <v>420020</v>
      </c>
      <c r="B41" s="3" t="s">
        <v>55</v>
      </c>
      <c r="C41" s="13">
        <v>2</v>
      </c>
      <c r="D41" s="3" t="s">
        <v>6</v>
      </c>
      <c r="E41" s="25">
        <v>20</v>
      </c>
      <c r="F41" s="36">
        <v>0</v>
      </c>
      <c r="G41" s="25">
        <v>50</v>
      </c>
      <c r="H41" s="9">
        <f t="shared" si="6"/>
        <v>0</v>
      </c>
      <c r="J41" t="s">
        <v>59</v>
      </c>
    </row>
    <row r="42" spans="1:10" x14ac:dyDescent="0.25">
      <c r="A42" s="3">
        <v>420030</v>
      </c>
      <c r="B42" s="3" t="s">
        <v>54</v>
      </c>
      <c r="C42" s="13">
        <v>20</v>
      </c>
      <c r="D42" s="3" t="s">
        <v>6</v>
      </c>
      <c r="E42" s="25">
        <v>160</v>
      </c>
      <c r="F42" s="36">
        <v>0</v>
      </c>
      <c r="G42" s="25">
        <v>250</v>
      </c>
      <c r="H42" s="9">
        <f t="shared" si="6"/>
        <v>0</v>
      </c>
      <c r="J42" t="s">
        <v>63</v>
      </c>
    </row>
    <row r="43" spans="1:10" x14ac:dyDescent="0.25">
      <c r="A43" s="3">
        <v>420040</v>
      </c>
      <c r="B43" s="3" t="s">
        <v>28</v>
      </c>
      <c r="C43" s="13">
        <v>20</v>
      </c>
      <c r="D43" s="3" t="s">
        <v>6</v>
      </c>
      <c r="E43" s="25">
        <v>600</v>
      </c>
      <c r="F43" s="36">
        <v>0</v>
      </c>
      <c r="G43" s="25">
        <v>1100</v>
      </c>
      <c r="H43" s="9">
        <f t="shared" si="6"/>
        <v>0</v>
      </c>
      <c r="J43" t="s">
        <v>59</v>
      </c>
    </row>
    <row r="44" spans="1:10" x14ac:dyDescent="0.25">
      <c r="A44" s="3">
        <v>420050</v>
      </c>
      <c r="B44" s="3" t="s">
        <v>29</v>
      </c>
      <c r="C44" s="13">
        <v>20</v>
      </c>
      <c r="D44" s="3" t="s">
        <v>6</v>
      </c>
      <c r="E44" s="25">
        <v>850</v>
      </c>
      <c r="F44" s="36">
        <v>0</v>
      </c>
      <c r="G44" s="25">
        <v>1400</v>
      </c>
      <c r="H44" s="9">
        <f t="shared" si="6"/>
        <v>0</v>
      </c>
      <c r="J44" t="s">
        <v>59</v>
      </c>
    </row>
    <row r="45" spans="1:10" x14ac:dyDescent="0.25">
      <c r="A45" s="3">
        <v>420060</v>
      </c>
      <c r="B45" s="3" t="s">
        <v>56</v>
      </c>
      <c r="C45" s="13">
        <v>2</v>
      </c>
      <c r="D45" s="3" t="s">
        <v>6</v>
      </c>
      <c r="E45" s="25">
        <v>350</v>
      </c>
      <c r="F45" s="36">
        <v>0</v>
      </c>
      <c r="G45" s="25">
        <v>550</v>
      </c>
      <c r="H45" s="9">
        <f t="shared" ref="H45" si="7">C45*F45</f>
        <v>0</v>
      </c>
      <c r="J45" t="s">
        <v>59</v>
      </c>
    </row>
    <row r="46" spans="1:10" x14ac:dyDescent="0.25">
      <c r="A46" s="16" t="s">
        <v>77</v>
      </c>
      <c r="B46" s="6"/>
      <c r="C46" s="14"/>
      <c r="D46" s="6"/>
      <c r="E46" s="26"/>
      <c r="F46" s="37"/>
      <c r="G46" s="26"/>
      <c r="H46" s="11">
        <f>SUBTOTAL(9,H40:H45)</f>
        <v>0</v>
      </c>
    </row>
    <row r="47" spans="1:10" x14ac:dyDescent="0.25">
      <c r="A47" s="3" t="s">
        <v>79</v>
      </c>
      <c r="C47" s="13"/>
      <c r="D47" s="3"/>
      <c r="E47" s="25"/>
      <c r="F47" s="36"/>
      <c r="G47" s="25"/>
      <c r="H47" s="3"/>
    </row>
    <row r="48" spans="1:10" x14ac:dyDescent="0.25">
      <c r="A48" s="3">
        <v>430010</v>
      </c>
      <c r="B48" s="3" t="s">
        <v>89</v>
      </c>
      <c r="C48" s="13">
        <v>24500</v>
      </c>
      <c r="D48" s="3" t="s">
        <v>6</v>
      </c>
      <c r="E48" s="25">
        <v>2.5</v>
      </c>
      <c r="F48" s="36">
        <v>0</v>
      </c>
      <c r="G48" s="25">
        <v>4</v>
      </c>
      <c r="H48" s="9">
        <f t="shared" ref="H48:H52" si="8">C48*F48</f>
        <v>0</v>
      </c>
      <c r="J48" t="s">
        <v>61</v>
      </c>
    </row>
    <row r="49" spans="1:11" x14ac:dyDescent="0.25">
      <c r="A49" s="3">
        <v>430020</v>
      </c>
      <c r="B49" s="3" t="s">
        <v>90</v>
      </c>
      <c r="C49" s="13">
        <v>6750</v>
      </c>
      <c r="D49" s="3" t="s">
        <v>6</v>
      </c>
      <c r="E49" s="25">
        <v>3.75</v>
      </c>
      <c r="F49" s="36">
        <v>0</v>
      </c>
      <c r="G49" s="25">
        <v>5.75</v>
      </c>
      <c r="H49" s="9">
        <f t="shared" si="8"/>
        <v>0</v>
      </c>
      <c r="J49" t="s">
        <v>63</v>
      </c>
    </row>
    <row r="50" spans="1:11" x14ac:dyDescent="0.25">
      <c r="A50" s="3">
        <v>430030</v>
      </c>
      <c r="B50" s="3" t="s">
        <v>30</v>
      </c>
      <c r="C50" s="13">
        <v>1000</v>
      </c>
      <c r="D50" s="3" t="s">
        <v>17</v>
      </c>
      <c r="E50" s="25">
        <v>5</v>
      </c>
      <c r="F50" s="36">
        <v>0</v>
      </c>
      <c r="G50" s="25">
        <v>8</v>
      </c>
      <c r="H50" s="9">
        <f t="shared" si="8"/>
        <v>0</v>
      </c>
      <c r="J50" t="s">
        <v>63</v>
      </c>
    </row>
    <row r="51" spans="1:11" x14ac:dyDescent="0.25">
      <c r="A51" s="3">
        <v>430040</v>
      </c>
      <c r="B51" s="3" t="s">
        <v>57</v>
      </c>
      <c r="C51" s="13">
        <v>31250</v>
      </c>
      <c r="D51" s="3" t="s">
        <v>6</v>
      </c>
      <c r="E51" s="25">
        <v>0.5</v>
      </c>
      <c r="F51" s="36">
        <v>0</v>
      </c>
      <c r="G51" s="25">
        <v>1</v>
      </c>
      <c r="H51" s="9">
        <f t="shared" si="8"/>
        <v>0</v>
      </c>
      <c r="J51" t="s">
        <v>63</v>
      </c>
    </row>
    <row r="52" spans="1:11" x14ac:dyDescent="0.25">
      <c r="A52" s="3">
        <v>430050</v>
      </c>
      <c r="B52" s="3" t="s">
        <v>58</v>
      </c>
      <c r="C52" s="13">
        <v>1</v>
      </c>
      <c r="D52" s="3" t="s">
        <v>6</v>
      </c>
      <c r="E52" s="25">
        <v>25</v>
      </c>
      <c r="F52" s="36">
        <v>0</v>
      </c>
      <c r="G52" s="25">
        <v>50</v>
      </c>
      <c r="H52" s="9">
        <f t="shared" si="8"/>
        <v>0</v>
      </c>
      <c r="J52" t="s">
        <v>59</v>
      </c>
    </row>
    <row r="53" spans="1:11" x14ac:dyDescent="0.25">
      <c r="A53" s="3">
        <v>430060</v>
      </c>
      <c r="B53" s="19" t="s">
        <v>87</v>
      </c>
      <c r="C53" s="13">
        <v>3</v>
      </c>
      <c r="D53" s="3" t="s">
        <v>6</v>
      </c>
      <c r="E53" s="25">
        <v>80</v>
      </c>
      <c r="F53" s="36">
        <v>0</v>
      </c>
      <c r="G53" s="25">
        <v>180</v>
      </c>
      <c r="H53" s="9">
        <f>C53*F53</f>
        <v>0</v>
      </c>
      <c r="J53" t="s">
        <v>59</v>
      </c>
    </row>
    <row r="54" spans="1:11" x14ac:dyDescent="0.25">
      <c r="A54" s="3">
        <v>430070</v>
      </c>
      <c r="B54" s="3" t="s">
        <v>44</v>
      </c>
      <c r="C54" s="13">
        <v>20</v>
      </c>
      <c r="D54" s="3" t="s">
        <v>6</v>
      </c>
      <c r="E54" s="25">
        <v>60</v>
      </c>
      <c r="F54" s="36">
        <v>0</v>
      </c>
      <c r="G54" s="25">
        <v>100</v>
      </c>
      <c r="H54" s="9">
        <f t="shared" ref="H54:H60" si="9">C54*F54</f>
        <v>0</v>
      </c>
      <c r="J54" t="s">
        <v>65</v>
      </c>
    </row>
    <row r="55" spans="1:11" x14ac:dyDescent="0.25">
      <c r="A55" s="3">
        <v>430080</v>
      </c>
      <c r="B55" s="3" t="s">
        <v>45</v>
      </c>
      <c r="C55" s="13">
        <v>40</v>
      </c>
      <c r="D55" s="3" t="s">
        <v>6</v>
      </c>
      <c r="E55" s="25">
        <v>10</v>
      </c>
      <c r="F55" s="36">
        <v>0</v>
      </c>
      <c r="G55" s="25">
        <v>20</v>
      </c>
      <c r="H55" s="9">
        <f t="shared" si="9"/>
        <v>0</v>
      </c>
      <c r="J55" t="s">
        <v>65</v>
      </c>
    </row>
    <row r="56" spans="1:11" x14ac:dyDescent="0.25">
      <c r="A56" s="3">
        <v>430090</v>
      </c>
      <c r="B56" s="3" t="s">
        <v>39</v>
      </c>
      <c r="C56" s="13">
        <v>25</v>
      </c>
      <c r="D56" s="3" t="s">
        <v>6</v>
      </c>
      <c r="E56" s="25">
        <v>175</v>
      </c>
      <c r="F56" s="36">
        <v>0</v>
      </c>
      <c r="G56" s="25">
        <v>275</v>
      </c>
      <c r="H56" s="9">
        <f t="shared" si="9"/>
        <v>0</v>
      </c>
      <c r="J56" t="s">
        <v>65</v>
      </c>
    </row>
    <row r="57" spans="1:11" x14ac:dyDescent="0.25">
      <c r="A57" s="3">
        <v>430100</v>
      </c>
      <c r="B57" s="3" t="s">
        <v>40</v>
      </c>
      <c r="C57" s="13">
        <v>25</v>
      </c>
      <c r="D57" s="3" t="s">
        <v>6</v>
      </c>
      <c r="E57" s="25">
        <v>225</v>
      </c>
      <c r="F57" s="36">
        <v>0</v>
      </c>
      <c r="G57" s="25">
        <v>325</v>
      </c>
      <c r="H57" s="9">
        <f t="shared" si="9"/>
        <v>0</v>
      </c>
      <c r="J57" t="s">
        <v>65</v>
      </c>
    </row>
    <row r="58" spans="1:11" x14ac:dyDescent="0.25">
      <c r="A58" s="3">
        <v>430110</v>
      </c>
      <c r="B58" s="3" t="s">
        <v>41</v>
      </c>
      <c r="C58" s="13">
        <v>25</v>
      </c>
      <c r="D58" s="3" t="s">
        <v>6</v>
      </c>
      <c r="E58" s="25">
        <v>65</v>
      </c>
      <c r="F58" s="36">
        <v>0</v>
      </c>
      <c r="G58" s="25">
        <v>100</v>
      </c>
      <c r="H58" s="9">
        <f t="shared" si="9"/>
        <v>0</v>
      </c>
      <c r="J58" t="s">
        <v>65</v>
      </c>
    </row>
    <row r="59" spans="1:11" x14ac:dyDescent="0.25">
      <c r="A59" s="3">
        <v>430120</v>
      </c>
      <c r="B59" s="3" t="s">
        <v>42</v>
      </c>
      <c r="C59" s="13">
        <v>25</v>
      </c>
      <c r="D59" s="3" t="s">
        <v>6</v>
      </c>
      <c r="E59" s="25">
        <v>100</v>
      </c>
      <c r="F59" s="36">
        <v>0</v>
      </c>
      <c r="G59" s="25">
        <v>150</v>
      </c>
      <c r="H59" s="9">
        <f t="shared" si="9"/>
        <v>0</v>
      </c>
      <c r="J59" t="s">
        <v>65</v>
      </c>
    </row>
    <row r="60" spans="1:11" x14ac:dyDescent="0.25">
      <c r="A60" s="3">
        <v>430130</v>
      </c>
      <c r="B60" s="3" t="s">
        <v>43</v>
      </c>
      <c r="C60" s="13">
        <v>25</v>
      </c>
      <c r="D60" s="3" t="s">
        <v>6</v>
      </c>
      <c r="E60" s="25">
        <v>150</v>
      </c>
      <c r="F60" s="36">
        <v>0</v>
      </c>
      <c r="G60" s="25">
        <v>225</v>
      </c>
      <c r="H60" s="9">
        <f t="shared" si="9"/>
        <v>0</v>
      </c>
      <c r="J60" t="s">
        <v>65</v>
      </c>
    </row>
    <row r="61" spans="1:11" x14ac:dyDescent="0.25">
      <c r="A61" s="16" t="s">
        <v>78</v>
      </c>
      <c r="B61" s="6"/>
      <c r="C61" s="14"/>
      <c r="D61" s="6"/>
      <c r="E61" s="26"/>
      <c r="F61" s="37"/>
      <c r="G61" s="26"/>
      <c r="H61" s="11">
        <f>SUBTOTAL(9,H48:H60)</f>
        <v>0</v>
      </c>
      <c r="K61" s="40" t="s">
        <v>106</v>
      </c>
    </row>
    <row r="62" spans="1:11" x14ac:dyDescent="0.25">
      <c r="A62" s="3" t="s">
        <v>80</v>
      </c>
      <c r="B62" s="2"/>
      <c r="C62" s="15"/>
      <c r="D62" s="2"/>
      <c r="E62" s="24"/>
      <c r="F62" s="36"/>
      <c r="G62" s="24"/>
      <c r="H62" s="2"/>
    </row>
    <row r="63" spans="1:11" x14ac:dyDescent="0.25">
      <c r="A63" s="3">
        <v>440010</v>
      </c>
      <c r="B63" s="19" t="s">
        <v>95</v>
      </c>
      <c r="C63" s="20">
        <v>50</v>
      </c>
      <c r="D63" s="19" t="s">
        <v>6</v>
      </c>
      <c r="E63" s="27">
        <v>150</v>
      </c>
      <c r="F63" s="36">
        <v>0</v>
      </c>
      <c r="G63" s="27">
        <v>200</v>
      </c>
      <c r="H63" s="21">
        <f t="shared" ref="H63:H68" si="10">C63*F63</f>
        <v>0</v>
      </c>
      <c r="J63" t="s">
        <v>59</v>
      </c>
    </row>
    <row r="64" spans="1:11" x14ac:dyDescent="0.25">
      <c r="A64" s="3">
        <v>440020</v>
      </c>
      <c r="B64" s="19" t="s">
        <v>96</v>
      </c>
      <c r="C64" s="20">
        <v>25</v>
      </c>
      <c r="D64" s="19" t="s">
        <v>6</v>
      </c>
      <c r="E64" s="27">
        <v>50</v>
      </c>
      <c r="F64" s="36">
        <v>0</v>
      </c>
      <c r="G64" s="27">
        <v>75</v>
      </c>
      <c r="H64" s="21">
        <f t="shared" ref="H64:H65" si="11">C64*F64</f>
        <v>0</v>
      </c>
      <c r="J64" t="s">
        <v>59</v>
      </c>
    </row>
    <row r="65" spans="1:10" x14ac:dyDescent="0.25">
      <c r="A65" s="3">
        <v>440030</v>
      </c>
      <c r="B65" s="19" t="s">
        <v>93</v>
      </c>
      <c r="C65" s="20">
        <v>20</v>
      </c>
      <c r="D65" s="19" t="s">
        <v>6</v>
      </c>
      <c r="E65" s="27">
        <v>300</v>
      </c>
      <c r="F65" s="36">
        <v>0</v>
      </c>
      <c r="G65" s="27">
        <v>400</v>
      </c>
      <c r="H65" s="21">
        <f t="shared" si="11"/>
        <v>0</v>
      </c>
      <c r="J65" t="s">
        <v>59</v>
      </c>
    </row>
    <row r="66" spans="1:10" x14ac:dyDescent="0.25">
      <c r="A66" s="3">
        <v>440040</v>
      </c>
      <c r="B66" s="19" t="s">
        <v>94</v>
      </c>
      <c r="C66" s="20">
        <v>10</v>
      </c>
      <c r="D66" s="19" t="s">
        <v>6</v>
      </c>
      <c r="E66" s="27">
        <v>50</v>
      </c>
      <c r="F66" s="36">
        <v>0</v>
      </c>
      <c r="G66" s="27">
        <v>75</v>
      </c>
      <c r="H66" s="21">
        <f t="shared" si="10"/>
        <v>0</v>
      </c>
      <c r="J66" t="s">
        <v>59</v>
      </c>
    </row>
    <row r="67" spans="1:10" x14ac:dyDescent="0.25">
      <c r="A67" s="3">
        <v>440050</v>
      </c>
      <c r="B67" s="3" t="s">
        <v>86</v>
      </c>
      <c r="C67" s="13">
        <v>10</v>
      </c>
      <c r="D67" s="3" t="s">
        <v>6</v>
      </c>
      <c r="E67" s="25">
        <v>400</v>
      </c>
      <c r="F67" s="36">
        <v>0</v>
      </c>
      <c r="G67" s="25">
        <v>650</v>
      </c>
      <c r="H67" s="9">
        <f t="shared" si="10"/>
        <v>0</v>
      </c>
      <c r="J67" t="s">
        <v>59</v>
      </c>
    </row>
    <row r="68" spans="1:10" x14ac:dyDescent="0.25">
      <c r="A68" s="3">
        <v>440060</v>
      </c>
      <c r="B68" s="3" t="s">
        <v>84</v>
      </c>
      <c r="C68" s="13">
        <v>40</v>
      </c>
      <c r="D68" s="3" t="s">
        <v>4</v>
      </c>
      <c r="E68" s="25">
        <v>65</v>
      </c>
      <c r="F68" s="36">
        <v>0</v>
      </c>
      <c r="G68" s="25">
        <v>95</v>
      </c>
      <c r="H68" s="9">
        <f t="shared" si="10"/>
        <v>0</v>
      </c>
      <c r="J68" t="s">
        <v>61</v>
      </c>
    </row>
    <row r="69" spans="1:10" x14ac:dyDescent="0.25">
      <c r="A69" s="3">
        <v>440070</v>
      </c>
      <c r="B69" s="3" t="s">
        <v>85</v>
      </c>
      <c r="C69" s="13">
        <v>40</v>
      </c>
      <c r="D69" s="3" t="s">
        <v>4</v>
      </c>
      <c r="E69" s="25">
        <v>45</v>
      </c>
      <c r="F69" s="36">
        <v>0</v>
      </c>
      <c r="G69" s="25">
        <v>65</v>
      </c>
      <c r="H69" s="9">
        <f>C69*F69</f>
        <v>0</v>
      </c>
      <c r="J69" t="s">
        <v>59</v>
      </c>
    </row>
    <row r="70" spans="1:10" x14ac:dyDescent="0.25">
      <c r="A70" s="16" t="s">
        <v>81</v>
      </c>
      <c r="B70" s="6"/>
      <c r="C70" s="14"/>
      <c r="D70" s="6"/>
      <c r="E70" s="26"/>
      <c r="F70" s="37"/>
      <c r="G70" s="26"/>
      <c r="H70" s="11">
        <f>SUBTOTAL(9,H63:H69)</f>
        <v>0</v>
      </c>
    </row>
    <row r="71" spans="1:10" x14ac:dyDescent="0.25">
      <c r="A71" t="s">
        <v>91</v>
      </c>
      <c r="B71" s="4"/>
      <c r="C71" s="13"/>
      <c r="D71" s="3"/>
      <c r="E71" s="25"/>
      <c r="F71" s="36"/>
      <c r="G71" s="25"/>
      <c r="H71" s="3"/>
    </row>
    <row r="72" spans="1:10" x14ac:dyDescent="0.25">
      <c r="A72" s="3">
        <v>450010</v>
      </c>
      <c r="B72" s="3" t="s">
        <v>31</v>
      </c>
      <c r="C72" s="13">
        <v>3</v>
      </c>
      <c r="D72" s="3" t="s">
        <v>6</v>
      </c>
      <c r="E72" s="25">
        <v>300</v>
      </c>
      <c r="F72" s="36">
        <v>0</v>
      </c>
      <c r="G72" s="25">
        <v>450</v>
      </c>
      <c r="H72" s="9">
        <f t="shared" ref="H72:H78" si="12">C72*F72</f>
        <v>0</v>
      </c>
      <c r="J72" t="s">
        <v>59</v>
      </c>
    </row>
    <row r="73" spans="1:10" x14ac:dyDescent="0.25">
      <c r="A73" s="3">
        <v>450020</v>
      </c>
      <c r="B73" s="3" t="s">
        <v>47</v>
      </c>
      <c r="C73" s="13">
        <v>10</v>
      </c>
      <c r="D73" s="3" t="s">
        <v>6</v>
      </c>
      <c r="E73" s="25">
        <v>750</v>
      </c>
      <c r="F73" s="36">
        <v>0</v>
      </c>
      <c r="G73" s="25">
        <v>1500</v>
      </c>
      <c r="H73" s="9">
        <f t="shared" si="12"/>
        <v>0</v>
      </c>
      <c r="J73" t="s">
        <v>64</v>
      </c>
    </row>
    <row r="74" spans="1:10" x14ac:dyDescent="0.25">
      <c r="A74" s="3">
        <v>450030</v>
      </c>
      <c r="B74" s="3" t="s">
        <v>32</v>
      </c>
      <c r="C74" s="13">
        <v>10</v>
      </c>
      <c r="D74" s="3" t="s">
        <v>6</v>
      </c>
      <c r="E74" s="25">
        <v>1250</v>
      </c>
      <c r="F74" s="36">
        <v>0</v>
      </c>
      <c r="G74" s="25">
        <v>2000</v>
      </c>
      <c r="H74" s="9">
        <f t="shared" si="12"/>
        <v>0</v>
      </c>
      <c r="J74" t="s">
        <v>64</v>
      </c>
    </row>
    <row r="75" spans="1:10" x14ac:dyDescent="0.25">
      <c r="A75" s="3">
        <v>450040</v>
      </c>
      <c r="B75" s="3" t="s">
        <v>48</v>
      </c>
      <c r="C75" s="13">
        <v>10</v>
      </c>
      <c r="D75" s="3" t="s">
        <v>6</v>
      </c>
      <c r="E75" s="25">
        <v>1900</v>
      </c>
      <c r="F75" s="36">
        <v>0</v>
      </c>
      <c r="G75" s="25">
        <v>2500</v>
      </c>
      <c r="H75" s="9">
        <f t="shared" si="12"/>
        <v>0</v>
      </c>
      <c r="J75" t="s">
        <v>64</v>
      </c>
    </row>
    <row r="76" spans="1:10" x14ac:dyDescent="0.25">
      <c r="A76" s="3">
        <v>450050</v>
      </c>
      <c r="B76" s="3" t="s">
        <v>33</v>
      </c>
      <c r="C76" s="13">
        <v>10</v>
      </c>
      <c r="D76" s="3" t="s">
        <v>6</v>
      </c>
      <c r="E76" s="25">
        <v>3500</v>
      </c>
      <c r="F76" s="36">
        <v>0</v>
      </c>
      <c r="G76" s="25">
        <v>4500</v>
      </c>
      <c r="H76" s="9">
        <f t="shared" si="12"/>
        <v>0</v>
      </c>
      <c r="J76" t="s">
        <v>64</v>
      </c>
    </row>
    <row r="77" spans="1:10" x14ac:dyDescent="0.25">
      <c r="A77" s="3">
        <v>450060</v>
      </c>
      <c r="B77" s="3" t="s">
        <v>34</v>
      </c>
      <c r="C77" s="13">
        <v>5</v>
      </c>
      <c r="D77" s="3" t="s">
        <v>6</v>
      </c>
      <c r="E77" s="25">
        <v>600</v>
      </c>
      <c r="F77" s="36">
        <v>0</v>
      </c>
      <c r="G77" s="25">
        <v>1000</v>
      </c>
      <c r="H77" s="9">
        <f t="shared" si="12"/>
        <v>0</v>
      </c>
      <c r="J77" t="s">
        <v>59</v>
      </c>
    </row>
    <row r="78" spans="1:10" x14ac:dyDescent="0.25">
      <c r="A78" s="3">
        <v>450070</v>
      </c>
      <c r="B78" s="3" t="s">
        <v>35</v>
      </c>
      <c r="C78" s="13">
        <v>5</v>
      </c>
      <c r="D78" s="3" t="s">
        <v>6</v>
      </c>
      <c r="E78" s="25">
        <v>600</v>
      </c>
      <c r="F78" s="36">
        <v>0</v>
      </c>
      <c r="G78" s="25">
        <v>1000</v>
      </c>
      <c r="H78" s="9">
        <f t="shared" si="12"/>
        <v>0</v>
      </c>
      <c r="J78" t="s">
        <v>59</v>
      </c>
    </row>
    <row r="79" spans="1:10" x14ac:dyDescent="0.25">
      <c r="A79" s="3">
        <v>450080</v>
      </c>
      <c r="B79" s="3" t="s">
        <v>36</v>
      </c>
      <c r="C79" s="13">
        <v>25</v>
      </c>
      <c r="D79" s="3" t="s">
        <v>6</v>
      </c>
      <c r="E79" s="25">
        <v>150</v>
      </c>
      <c r="F79" s="36">
        <v>0</v>
      </c>
      <c r="G79" s="25">
        <v>200</v>
      </c>
      <c r="H79" s="9">
        <f t="shared" ref="H79:H83" si="13">C79*F79</f>
        <v>0</v>
      </c>
      <c r="J79" t="s">
        <v>59</v>
      </c>
    </row>
    <row r="80" spans="1:10" x14ac:dyDescent="0.25">
      <c r="A80" s="3">
        <v>450090</v>
      </c>
      <c r="B80" s="3" t="s">
        <v>53</v>
      </c>
      <c r="C80" s="13">
        <v>10</v>
      </c>
      <c r="D80" s="3" t="s">
        <v>6</v>
      </c>
      <c r="E80" s="25">
        <v>250</v>
      </c>
      <c r="F80" s="36">
        <v>0</v>
      </c>
      <c r="G80" s="25">
        <v>350</v>
      </c>
      <c r="H80" s="9">
        <f t="shared" si="13"/>
        <v>0</v>
      </c>
      <c r="J80" t="s">
        <v>64</v>
      </c>
    </row>
    <row r="81" spans="1:10" x14ac:dyDescent="0.25">
      <c r="A81" s="3">
        <v>450100</v>
      </c>
      <c r="B81" s="3" t="s">
        <v>46</v>
      </c>
      <c r="C81" s="13">
        <v>15</v>
      </c>
      <c r="D81" s="3" t="s">
        <v>6</v>
      </c>
      <c r="E81" s="25">
        <v>200</v>
      </c>
      <c r="F81" s="36">
        <v>0</v>
      </c>
      <c r="G81" s="25">
        <v>300</v>
      </c>
      <c r="H81" s="9">
        <f t="shared" si="13"/>
        <v>0</v>
      </c>
      <c r="J81" t="s">
        <v>64</v>
      </c>
    </row>
    <row r="82" spans="1:10" x14ac:dyDescent="0.25">
      <c r="A82" s="3">
        <v>450110</v>
      </c>
      <c r="B82" s="19" t="s">
        <v>37</v>
      </c>
      <c r="C82" s="13">
        <v>40</v>
      </c>
      <c r="D82" s="3" t="s">
        <v>4</v>
      </c>
      <c r="E82" s="25">
        <v>200</v>
      </c>
      <c r="F82" s="36">
        <v>0</v>
      </c>
      <c r="G82" s="25">
        <v>350</v>
      </c>
      <c r="H82" s="9">
        <f t="shared" si="13"/>
        <v>0</v>
      </c>
      <c r="J82" t="s">
        <v>63</v>
      </c>
    </row>
    <row r="83" spans="1:10" x14ac:dyDescent="0.25">
      <c r="A83" s="3">
        <v>450120</v>
      </c>
      <c r="B83" s="19" t="s">
        <v>38</v>
      </c>
      <c r="C83" s="13">
        <v>40</v>
      </c>
      <c r="D83" s="3" t="s">
        <v>4</v>
      </c>
      <c r="E83" s="25">
        <v>150</v>
      </c>
      <c r="F83" s="36">
        <v>0</v>
      </c>
      <c r="G83" s="25">
        <v>250</v>
      </c>
      <c r="H83" s="9">
        <f t="shared" si="13"/>
        <v>0</v>
      </c>
      <c r="J83" t="s">
        <v>63</v>
      </c>
    </row>
    <row r="84" spans="1:10" x14ac:dyDescent="0.25">
      <c r="A84" s="16" t="s">
        <v>92</v>
      </c>
      <c r="B84" s="6"/>
      <c r="C84" s="14"/>
      <c r="D84" s="6"/>
      <c r="E84" s="26"/>
      <c r="F84" s="6"/>
      <c r="G84" s="26"/>
      <c r="H84" s="11">
        <f>SUBTOTAL(9,H72:H83)</f>
        <v>0</v>
      </c>
    </row>
    <row r="85" spans="1:10" x14ac:dyDescent="0.25">
      <c r="A85" s="5" t="s">
        <v>105</v>
      </c>
      <c r="B85" s="5"/>
      <c r="C85" s="5"/>
      <c r="D85" s="5"/>
      <c r="E85" s="28"/>
      <c r="F85" s="5"/>
      <c r="G85" s="28"/>
      <c r="H85" s="12">
        <f>SUBTOTAL(9,H4:H84)</f>
        <v>0</v>
      </c>
    </row>
    <row r="86" spans="1:10" ht="42" customHeight="1" x14ac:dyDescent="0.25">
      <c r="A86" s="2" t="s">
        <v>82</v>
      </c>
      <c r="B86" s="2"/>
      <c r="C86" s="2"/>
      <c r="D86" s="33" t="s">
        <v>104</v>
      </c>
      <c r="E86" s="29"/>
      <c r="F86" s="18"/>
      <c r="G86" s="35"/>
      <c r="H86" s="34">
        <f>((927977.5-H85)/(927977.5-569417.5))*60</f>
        <v>155.28405287817938</v>
      </c>
    </row>
  </sheetData>
  <sheetProtection algorithmName="SHA-512" hashValue="4Sie2J/kgkzZHPr5mMYJ34baCApqq9czBpNSCxvDbZzC7SbboEDElw/o5a8X4Mw9sV6Ej6D0C6+TEjQnlrKogw==" saltValue="gdIpZWGT9qj9+xASmmCPKQ==" spinCount="100000" sheet="1" objects="1" scenarios="1"/>
  <mergeCells count="1">
    <mergeCell ref="A1:B1"/>
  </mergeCells>
  <conditionalFormatting sqref="F4:F6 F8:F11 F13:F16 F18:F30 F32:F37 F39:F45 F47:F60 F62:F69 F71:F83">
    <cfRule type="cellIs" dxfId="1" priority="1" operator="notBetween">
      <formula>E4</formula>
      <formula>G4</formula>
    </cfRule>
  </conditionalFormatting>
  <conditionalFormatting sqref="H86">
    <cfRule type="cellIs" dxfId="0" priority="2" operator="notBetween">
      <formula>0</formula>
      <formula>60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Bodegom</dc:creator>
  <cp:lastModifiedBy>Roskam, Bart</cp:lastModifiedBy>
  <dcterms:created xsi:type="dcterms:W3CDTF">2023-08-18T13:11:26Z</dcterms:created>
  <dcterms:modified xsi:type="dcterms:W3CDTF">2023-11-17T14:27:54Z</dcterms:modified>
</cp:coreProperties>
</file>